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darabi\Desktop\IT Document 1403 - Internal Audit\IMS\"/>
    </mc:Choice>
  </mc:AlternateContent>
  <xr:revisionPtr revIDLastSave="0" documentId="13_ncr:1_{32727EF4-369B-471C-A13F-A793044DAE9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  <sheet name="Sheet4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8" i="1" l="1"/>
  <c r="D6" i="1" l="1"/>
  <c r="D3" i="4"/>
  <c r="D4" i="4"/>
  <c r="D5" i="4"/>
  <c r="D6" i="4"/>
  <c r="D7" i="4"/>
  <c r="D2" i="4"/>
  <c r="C8" i="4"/>
  <c r="D8" i="4" s="1"/>
  <c r="I5" i="3"/>
  <c r="G5" i="3"/>
  <c r="E5" i="3"/>
  <c r="C5" i="3" l="1"/>
  <c r="C8" i="2"/>
  <c r="D8" i="2"/>
  <c r="E8" i="2"/>
  <c r="B8" i="2"/>
</calcChain>
</file>

<file path=xl/sharedStrings.xml><?xml version="1.0" encoding="utf-8"?>
<sst xmlns="http://schemas.openxmlformats.org/spreadsheetml/2006/main" count="61" uniqueCount="59">
  <si>
    <t>عنوان و نوع شاخص</t>
  </si>
  <si>
    <t>نحوه محاسبه و تجزیه و تحلیل</t>
  </si>
  <si>
    <t>معیار پذیرش</t>
  </si>
  <si>
    <t>دوره اندازه گیری</t>
  </si>
  <si>
    <t>6 ماهه</t>
  </si>
  <si>
    <t>سرعت رسیدگی به خدمات و تعمیرات</t>
  </si>
  <si>
    <t>درصد تحقق برنامه بازدید سرویس</t>
  </si>
  <si>
    <t>زمان ارسال درخواست-زمان اختتام درخواست</t>
  </si>
  <si>
    <t>تعداد تجهیزات سرویس دوره ای شده(دربازه زمان معین)*100/ تعداد کل تجهیزات</t>
  </si>
  <si>
    <t>100- ( (زمان قطعی سرویس به روز*100) / 365 )</t>
  </si>
  <si>
    <t>2 روز</t>
  </si>
  <si>
    <t>3 ماهه</t>
  </si>
  <si>
    <t>سالیانه</t>
  </si>
  <si>
    <t>درصد/مقدار شاخص</t>
  </si>
  <si>
    <t>ارزیابی شاخص‌های فرایندی واحد IT
شرکت پالایش نفت جی</t>
  </si>
  <si>
    <t>سه ماهه اول</t>
  </si>
  <si>
    <t>سه ماهه دوم</t>
  </si>
  <si>
    <t>سه ماهه سوم</t>
  </si>
  <si>
    <t>سه ماهه چهارم</t>
  </si>
  <si>
    <t>میانگین زمان بازیابی اطلاعات</t>
  </si>
  <si>
    <t>12 ساعت</t>
  </si>
  <si>
    <t>میانگین زمان بازیابی 5 سرویس پرکاربرد</t>
  </si>
  <si>
    <t>هدف</t>
  </si>
  <si>
    <t>درصد پایداری سیستم
( نرم‌افزارهای سازمانی، دیتاسنتر، شبکه، مخابرات، اینترنت، ایمیل، زیرساخت)</t>
  </si>
  <si>
    <t>1 روز</t>
  </si>
  <si>
    <t>8 ساعت</t>
  </si>
  <si>
    <t>Chargoon-DB</t>
  </si>
  <si>
    <t>Rahkaran-DB</t>
  </si>
  <si>
    <t>DC01</t>
  </si>
  <si>
    <t>Exchange-Srv</t>
  </si>
  <si>
    <t>Portal</t>
  </si>
  <si>
    <t>Duration Backup Restore</t>
  </si>
  <si>
    <t>S1</t>
  </si>
  <si>
    <t>S2</t>
  </si>
  <si>
    <t>S3</t>
  </si>
  <si>
    <t>S4</t>
  </si>
  <si>
    <t>Service</t>
  </si>
  <si>
    <t>Average</t>
  </si>
  <si>
    <t>تعداد تیکت‌ها</t>
  </si>
  <si>
    <t>تعداد درخواست های چارگون</t>
  </si>
  <si>
    <t>تعداد درخواست‌های تلقنی و شفاهی</t>
  </si>
  <si>
    <t>1.2 روز</t>
  </si>
  <si>
    <t>ماینگین</t>
  </si>
  <si>
    <t>راهکاران</t>
  </si>
  <si>
    <t>چارگون</t>
  </si>
  <si>
    <t>ایمیل سازمانی</t>
  </si>
  <si>
    <t>شبکه</t>
  </si>
  <si>
    <t>اینترنت</t>
  </si>
  <si>
    <t>زیرساخت</t>
  </si>
  <si>
    <t>مجموع</t>
  </si>
  <si>
    <t>مدت زمان قطعی</t>
  </si>
  <si>
    <t>درصد پایداری</t>
  </si>
  <si>
    <t>9.6 ساعت</t>
  </si>
  <si>
    <t>10.2 ساعت</t>
  </si>
  <si>
    <t>میانگین زمان انجام هر درخواست
(روز کاری) - سه ماه اول</t>
  </si>
  <si>
    <t>میانگین زمان انجام هر درخواست
(روز کاری) - سه ماهه دوم</t>
  </si>
  <si>
    <t>میانگین زمان انجام هر درخواست
(روز کاری) - سه ماهه سوم</t>
  </si>
  <si>
    <t>میانگین زمان انجام هر درخواست
(روز کاری) - سه ماهه چهارم</t>
  </si>
  <si>
    <t>سال 1403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</si>
</sst>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78"/>
      <scheme val="minor"/>
    </font>
    <font>
      <b/>
      <sz val="11"/>
      <color rgb="FF000000"/>
      <name val="B Lotus"/>
      <charset val="178"/>
    </font>
    <font>
      <b/>
      <sz val="11"/>
      <color theme="1"/>
      <name val="B Lotus"/>
      <charset val="178"/>
    </font>
    <font>
      <b/>
      <sz val="20"/>
      <color theme="1"/>
      <name val="B Nazanin"/>
      <charset val="178"/>
    </font>
  </fonts>
  <fills count="4">
    <fill>
      <patternFill patternType="none"/>
    </fill>
    <fill>
      <patternFill patternType="gray125"/>
    </fill>
    <fill>
      <patternFill patternType="solid">
        <fgColor rgb="FF95B3D7"/>
        <bgColor indexed="64"/>
      </patternFill>
    </fill>
    <fill>
      <patternFill patternType="solid">
        <fgColor theme="8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2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 wrapText="1" readingOrder="2"/>
    </xf>
    <xf numFmtId="0" fontId="1" fillId="0" borderId="2" xfId="0" applyFont="1" applyBorder="1" applyAlignment="1">
      <alignment horizontal="center" vertical="center" wrapText="1" readingOrder="2"/>
    </xf>
    <xf numFmtId="0" fontId="1" fillId="0" borderId="3" xfId="0" applyFont="1" applyBorder="1" applyAlignment="1">
      <alignment horizontal="center" vertical="center" wrapText="1" readingOrder="2"/>
    </xf>
    <xf numFmtId="10" fontId="2" fillId="0" borderId="1" xfId="0" applyNumberFormat="1" applyFont="1" applyBorder="1" applyAlignment="1">
      <alignment horizontal="center" vertical="center" wrapText="1" readingOrder="2"/>
    </xf>
    <xf numFmtId="0" fontId="1" fillId="3" borderId="2" xfId="0" applyFont="1" applyFill="1" applyBorder="1" applyAlignment="1">
      <alignment horizontal="center" vertical="center" wrapText="1" readingOrder="2"/>
    </xf>
    <xf numFmtId="0" fontId="1" fillId="3" borderId="1" xfId="0" applyFont="1" applyFill="1" applyBorder="1" applyAlignment="1">
      <alignment horizontal="center" vertical="center" wrapText="1" readingOrder="2"/>
    </xf>
    <xf numFmtId="0" fontId="2" fillId="3" borderId="1" xfId="0" applyFont="1" applyFill="1" applyBorder="1" applyAlignment="1">
      <alignment horizontal="center" vertical="center" wrapText="1" readingOrder="2"/>
    </xf>
    <xf numFmtId="0" fontId="1" fillId="3" borderId="3" xfId="0" applyFont="1" applyFill="1" applyBorder="1" applyAlignment="1">
      <alignment horizontal="center" vertical="center" wrapText="1" readingOrder="2"/>
    </xf>
    <xf numFmtId="0" fontId="1" fillId="0" borderId="2" xfId="0" applyFont="1" applyFill="1" applyBorder="1" applyAlignment="1">
      <alignment horizontal="center" vertical="center" wrapText="1" readingOrder="2"/>
    </xf>
    <xf numFmtId="0" fontId="1" fillId="0" borderId="1" xfId="0" applyFont="1" applyFill="1" applyBorder="1" applyAlignment="1">
      <alignment horizontal="center" vertical="center" wrapText="1" readingOrder="2"/>
    </xf>
    <xf numFmtId="9" fontId="1" fillId="0" borderId="1" xfId="0" applyNumberFormat="1" applyFont="1" applyFill="1" applyBorder="1" applyAlignment="1">
      <alignment horizontal="center" vertical="center" wrapText="1" readingOrder="2"/>
    </xf>
    <xf numFmtId="0" fontId="1" fillId="0" borderId="3" xfId="0" applyFont="1" applyFill="1" applyBorder="1" applyAlignment="1">
      <alignment horizontal="center" vertical="center" wrapText="1" readingOrder="2"/>
    </xf>
    <xf numFmtId="0" fontId="2" fillId="3" borderId="4" xfId="0" applyFont="1" applyFill="1" applyBorder="1" applyAlignment="1">
      <alignment horizontal="center" vertical="center" readingOrder="2"/>
    </xf>
    <xf numFmtId="0" fontId="2" fillId="3" borderId="5" xfId="0" applyFont="1" applyFill="1" applyBorder="1" applyAlignment="1">
      <alignment horizontal="center" vertical="center" readingOrder="2"/>
    </xf>
    <xf numFmtId="0" fontId="2" fillId="3" borderId="6" xfId="0" applyFont="1" applyFill="1" applyBorder="1" applyAlignment="1">
      <alignment horizontal="center" vertical="center" readingOrder="2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 readingOrder="2"/>
    </xf>
    <xf numFmtId="0" fontId="1" fillId="0" borderId="1" xfId="0" applyFont="1" applyBorder="1" applyAlignment="1">
      <alignment horizontal="center" vertical="center" wrapText="1" readingOrder="1"/>
    </xf>
    <xf numFmtId="0" fontId="2" fillId="3" borderId="1" xfId="0" applyFont="1" applyFill="1" applyBorder="1" applyAlignment="1">
      <alignment vertical="center" wrapText="1" readingOrder="2"/>
    </xf>
    <xf numFmtId="0" fontId="0" fillId="0" borderId="1" xfId="0" applyBorder="1"/>
    <xf numFmtId="0" fontId="0" fillId="0" borderId="11" xfId="0" applyBorder="1"/>
    <xf numFmtId="0" fontId="0" fillId="0" borderId="12" xfId="0" applyBorder="1"/>
    <xf numFmtId="0" fontId="0" fillId="0" borderId="12" xfId="0" applyBorder="1" applyAlignment="1">
      <alignment wrapText="1"/>
    </xf>
    <xf numFmtId="0" fontId="0" fillId="0" borderId="13" xfId="0" applyBorder="1" applyAlignment="1">
      <alignment wrapText="1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0" xfId="0" applyAlignment="1">
      <alignment horizontal="center" vertical="center"/>
    </xf>
    <xf numFmtId="4" fontId="0" fillId="0" borderId="0" xfId="0" applyNumberFormat="1"/>
    <xf numFmtId="0" fontId="3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2" fontId="2" fillId="0" borderId="8" xfId="0" applyNumberFormat="1" applyFont="1" applyBorder="1" applyAlignment="1">
      <alignment horizontal="center" vertical="center" wrapText="1" readingOrder="2"/>
    </xf>
    <xf numFmtId="2" fontId="2" fillId="0" borderId="10" xfId="0" applyNumberFormat="1" applyFont="1" applyBorder="1" applyAlignment="1">
      <alignment horizontal="center" vertical="center" wrapText="1" readingOrder="2"/>
    </xf>
    <xf numFmtId="9" fontId="1" fillId="0" borderId="8" xfId="0" applyNumberFormat="1" applyFont="1" applyFill="1" applyBorder="1" applyAlignment="1">
      <alignment horizontal="center" vertical="center" wrapText="1" readingOrder="2"/>
    </xf>
    <xf numFmtId="9" fontId="1" fillId="0" borderId="9" xfId="0" applyNumberFormat="1" applyFont="1" applyFill="1" applyBorder="1" applyAlignment="1">
      <alignment horizontal="center" vertical="center" wrapText="1" readingOrder="2"/>
    </xf>
    <xf numFmtId="9" fontId="1" fillId="0" borderId="10" xfId="0" applyNumberFormat="1" applyFont="1" applyFill="1" applyBorder="1" applyAlignment="1">
      <alignment horizontal="center" vertical="center" wrapText="1" readingOrder="2"/>
    </xf>
    <xf numFmtId="0" fontId="1" fillId="2" borderId="11" xfId="0" applyFont="1" applyFill="1" applyBorder="1" applyAlignment="1">
      <alignment horizontal="center" vertical="center" wrapText="1" readingOrder="2"/>
    </xf>
    <xf numFmtId="0" fontId="1" fillId="2" borderId="12" xfId="0" applyFont="1" applyFill="1" applyBorder="1" applyAlignment="1">
      <alignment horizontal="center" vertical="center" wrapText="1" readingOrder="2"/>
    </xf>
    <xf numFmtId="0" fontId="1" fillId="2" borderId="13" xfId="0" applyFont="1" applyFill="1" applyBorder="1" applyAlignment="1">
      <alignment horizontal="center" vertical="center" wrapText="1" readingOrder="2"/>
    </xf>
    <xf numFmtId="0" fontId="2" fillId="2" borderId="2" xfId="0" applyFont="1" applyFill="1" applyBorder="1" applyAlignment="1">
      <alignment horizontal="center" vertical="center" wrapText="1" readingOrder="2"/>
    </xf>
    <xf numFmtId="0" fontId="2" fillId="2" borderId="1" xfId="0" applyFont="1" applyFill="1" applyBorder="1" applyAlignment="1">
      <alignment horizontal="center" vertical="center" wrapText="1" readingOrder="2"/>
    </xf>
    <xf numFmtId="0" fontId="2" fillId="2" borderId="3" xfId="0" applyFont="1" applyFill="1" applyBorder="1" applyAlignment="1">
      <alignment horizontal="center" vertical="center" wrapText="1" readingOrder="2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J9"/>
  <sheetViews>
    <sheetView rightToLeft="1" tabSelected="1" zoomScale="115" zoomScaleNormal="115" workbookViewId="0">
      <pane ySplit="1" topLeftCell="A2" activePane="bottomLeft" state="frozen"/>
      <selection pane="bottomLeft" activeCell="F11" sqref="F11"/>
    </sheetView>
  </sheetViews>
  <sheetFormatPr defaultColWidth="19.5703125" defaultRowHeight="21.75" x14ac:dyDescent="0.25"/>
  <cols>
    <col min="1" max="1" width="8.28515625" style="1" customWidth="1"/>
    <col min="2" max="2" width="33.140625" style="1" customWidth="1"/>
    <col min="3" max="3" width="63.42578125" style="1" customWidth="1"/>
    <col min="4" max="6" width="10.5703125" style="1" customWidth="1"/>
    <col min="7" max="8" width="12.28515625" style="1" customWidth="1"/>
    <col min="9" max="9" width="10" style="1" bestFit="1" customWidth="1"/>
    <col min="10" max="10" width="13.7109375" style="1" customWidth="1"/>
    <col min="11" max="16384" width="19.5703125" style="1"/>
  </cols>
  <sheetData>
    <row r="1" spans="2:10" ht="87" customHeight="1" thickBot="1" x14ac:dyDescent="0.3">
      <c r="B1" s="38" t="s">
        <v>14</v>
      </c>
      <c r="C1" s="39"/>
      <c r="D1" s="39"/>
      <c r="E1" s="39"/>
      <c r="F1" s="39"/>
      <c r="G1" s="39"/>
      <c r="H1" s="39"/>
      <c r="I1" s="39"/>
      <c r="J1" s="39"/>
    </row>
    <row r="2" spans="2:10" ht="22.5" thickBot="1" x14ac:dyDescent="0.3"/>
    <row r="3" spans="2:10" x14ac:dyDescent="0.25">
      <c r="B3" s="45" t="s">
        <v>58</v>
      </c>
      <c r="C3" s="46"/>
      <c r="D3" s="46"/>
      <c r="E3" s="46"/>
      <c r="F3" s="46"/>
      <c r="G3" s="46"/>
      <c r="H3" s="46"/>
      <c r="I3" s="46"/>
      <c r="J3" s="47"/>
    </row>
    <row r="4" spans="2:10" x14ac:dyDescent="0.25">
      <c r="B4" s="48" t="s">
        <v>0</v>
      </c>
      <c r="C4" s="49" t="s">
        <v>1</v>
      </c>
      <c r="D4" s="49" t="s">
        <v>13</v>
      </c>
      <c r="E4" s="49"/>
      <c r="F4" s="49"/>
      <c r="G4" s="49"/>
      <c r="H4" s="49" t="s">
        <v>2</v>
      </c>
      <c r="I4" s="49" t="s">
        <v>22</v>
      </c>
      <c r="J4" s="50" t="s">
        <v>3</v>
      </c>
    </row>
    <row r="5" spans="2:10" x14ac:dyDescent="0.25">
      <c r="B5" s="48"/>
      <c r="C5" s="49"/>
      <c r="D5" s="2" t="s">
        <v>15</v>
      </c>
      <c r="E5" s="2" t="s">
        <v>16</v>
      </c>
      <c r="F5" s="2" t="s">
        <v>17</v>
      </c>
      <c r="G5" s="2" t="s">
        <v>18</v>
      </c>
      <c r="H5" s="49"/>
      <c r="I5" s="49"/>
      <c r="J5" s="50"/>
    </row>
    <row r="6" spans="2:10" ht="65.25" x14ac:dyDescent="0.25">
      <c r="B6" s="3" t="s">
        <v>23</v>
      </c>
      <c r="C6" s="24" t="s">
        <v>9</v>
      </c>
      <c r="D6" s="40">
        <f>100-(11.5*100/4380)</f>
        <v>99.737442922374427</v>
      </c>
      <c r="E6" s="41"/>
      <c r="F6" s="40"/>
      <c r="G6" s="41"/>
      <c r="H6" s="5">
        <v>0.995</v>
      </c>
      <c r="I6" s="5">
        <v>0.998</v>
      </c>
      <c r="J6" s="4" t="s">
        <v>4</v>
      </c>
    </row>
    <row r="7" spans="2:10" x14ac:dyDescent="0.25">
      <c r="B7" s="6" t="s">
        <v>5</v>
      </c>
      <c r="C7" s="7" t="s">
        <v>7</v>
      </c>
      <c r="D7" s="23" t="s">
        <v>24</v>
      </c>
      <c r="E7" s="23" t="s">
        <v>41</v>
      </c>
      <c r="F7" s="23"/>
      <c r="G7" s="25"/>
      <c r="H7" s="8" t="s">
        <v>10</v>
      </c>
      <c r="I7" s="8" t="s">
        <v>24</v>
      </c>
      <c r="J7" s="9" t="s">
        <v>11</v>
      </c>
    </row>
    <row r="8" spans="2:10" x14ac:dyDescent="0.25">
      <c r="B8" s="10" t="s">
        <v>6</v>
      </c>
      <c r="C8" s="11" t="s">
        <v>8</v>
      </c>
      <c r="D8" s="42">
        <f>36/98</f>
        <v>0.36734693877551022</v>
      </c>
      <c r="E8" s="43"/>
      <c r="F8" s="43"/>
      <c r="G8" s="44"/>
      <c r="H8" s="12">
        <v>0.8</v>
      </c>
      <c r="I8" s="12">
        <v>0.9</v>
      </c>
      <c r="J8" s="13" t="s">
        <v>12</v>
      </c>
    </row>
    <row r="9" spans="2:10" ht="22.5" thickBot="1" x14ac:dyDescent="0.3">
      <c r="B9" s="14" t="s">
        <v>19</v>
      </c>
      <c r="C9" s="15" t="s">
        <v>21</v>
      </c>
      <c r="D9" s="15" t="s">
        <v>52</v>
      </c>
      <c r="E9" s="15" t="s">
        <v>53</v>
      </c>
      <c r="F9" s="15"/>
      <c r="G9" s="15"/>
      <c r="H9" s="15" t="s">
        <v>20</v>
      </c>
      <c r="I9" s="15" t="s">
        <v>25</v>
      </c>
      <c r="J9" s="16" t="s">
        <v>11</v>
      </c>
    </row>
  </sheetData>
  <mergeCells count="11">
    <mergeCell ref="B1:J1"/>
    <mergeCell ref="F6:G6"/>
    <mergeCell ref="D6:E6"/>
    <mergeCell ref="D8:G8"/>
    <mergeCell ref="B3:J3"/>
    <mergeCell ref="B4:B5"/>
    <mergeCell ref="C4:C5"/>
    <mergeCell ref="D4:G4"/>
    <mergeCell ref="I4:I5"/>
    <mergeCell ref="J4:J5"/>
    <mergeCell ref="H4:H5"/>
  </mergeCells>
  <pageMargins left="0.7" right="0.7" top="0.75" bottom="0.75" header="0.3" footer="0.3"/>
  <pageSetup paperSize="9"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028AC1-B5FB-4B80-A22B-03FD54F026A1}">
  <dimension ref="A1:E8"/>
  <sheetViews>
    <sheetView rightToLeft="1" workbookViewId="0">
      <selection activeCell="B8" sqref="B8"/>
    </sheetView>
  </sheetViews>
  <sheetFormatPr defaultRowHeight="15" x14ac:dyDescent="0.25"/>
  <cols>
    <col min="1" max="1" width="19.85546875" customWidth="1"/>
    <col min="2" max="5" width="13" customWidth="1"/>
  </cols>
  <sheetData>
    <row r="1" spans="1:5" x14ac:dyDescent="0.25">
      <c r="A1" s="53" t="s">
        <v>36</v>
      </c>
      <c r="B1" s="51" t="s">
        <v>31</v>
      </c>
      <c r="C1" s="51"/>
      <c r="D1" s="51"/>
      <c r="E1" s="52"/>
    </row>
    <row r="2" spans="1:5" x14ac:dyDescent="0.25">
      <c r="A2" s="54"/>
      <c r="B2" s="17" t="s">
        <v>32</v>
      </c>
      <c r="C2" s="17" t="s">
        <v>33</v>
      </c>
      <c r="D2" s="17" t="s">
        <v>34</v>
      </c>
      <c r="E2" s="18" t="s">
        <v>35</v>
      </c>
    </row>
    <row r="3" spans="1:5" x14ac:dyDescent="0.25">
      <c r="A3" s="19" t="s">
        <v>26</v>
      </c>
      <c r="B3" s="17">
        <v>10</v>
      </c>
      <c r="C3" s="17">
        <v>11</v>
      </c>
      <c r="D3" s="17"/>
      <c r="E3" s="18"/>
    </row>
    <row r="4" spans="1:5" x14ac:dyDescent="0.25">
      <c r="A4" s="19" t="s">
        <v>27</v>
      </c>
      <c r="B4" s="17">
        <v>14</v>
      </c>
      <c r="C4" s="17">
        <v>15</v>
      </c>
      <c r="D4" s="17"/>
      <c r="E4" s="18"/>
    </row>
    <row r="5" spans="1:5" x14ac:dyDescent="0.25">
      <c r="A5" s="19" t="s">
        <v>28</v>
      </c>
      <c r="B5" s="17">
        <v>2</v>
      </c>
      <c r="C5" s="17">
        <v>2</v>
      </c>
      <c r="D5" s="17"/>
      <c r="E5" s="18"/>
    </row>
    <row r="6" spans="1:5" x14ac:dyDescent="0.25">
      <c r="A6" s="19" t="s">
        <v>29</v>
      </c>
      <c r="B6" s="17">
        <v>20</v>
      </c>
      <c r="C6" s="17">
        <v>20</v>
      </c>
      <c r="D6" s="17"/>
      <c r="E6" s="18"/>
    </row>
    <row r="7" spans="1:5" x14ac:dyDescent="0.25">
      <c r="A7" s="19" t="s">
        <v>30</v>
      </c>
      <c r="B7" s="17">
        <v>2</v>
      </c>
      <c r="C7" s="17">
        <v>3</v>
      </c>
      <c r="D7" s="17"/>
      <c r="E7" s="18"/>
    </row>
    <row r="8" spans="1:5" ht="15.75" thickBot="1" x14ac:dyDescent="0.3">
      <c r="A8" s="22" t="s">
        <v>37</v>
      </c>
      <c r="B8" s="20">
        <f>(SUM(B3:B7))/5</f>
        <v>9.6</v>
      </c>
      <c r="C8" s="20">
        <f t="shared" ref="C8:E8" si="0">(SUM(C3:C7))/5</f>
        <v>10.199999999999999</v>
      </c>
      <c r="D8" s="20">
        <f t="shared" si="0"/>
        <v>0</v>
      </c>
      <c r="E8" s="21">
        <f t="shared" si="0"/>
        <v>0</v>
      </c>
    </row>
  </sheetData>
  <mergeCells count="2">
    <mergeCell ref="B1:E1"/>
    <mergeCell ref="A1:A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A26556-3A68-4B4E-87A5-05F046A9C57C}">
  <dimension ref="A1:I5"/>
  <sheetViews>
    <sheetView rightToLeft="1" workbookViewId="0">
      <selection activeCell="E16" sqref="E16"/>
    </sheetView>
  </sheetViews>
  <sheetFormatPr defaultRowHeight="15" x14ac:dyDescent="0.25"/>
  <cols>
    <col min="1" max="1" width="26.5703125" bestFit="1" customWidth="1"/>
    <col min="2" max="2" width="4" bestFit="1" customWidth="1"/>
    <col min="3" max="3" width="24.140625" bestFit="1" customWidth="1"/>
    <col min="4" max="4" width="4" bestFit="1" customWidth="1"/>
    <col min="5" max="5" width="24.140625" bestFit="1" customWidth="1"/>
    <col min="6" max="6" width="4" bestFit="1" customWidth="1"/>
    <col min="7" max="7" width="24.140625" bestFit="1" customWidth="1"/>
    <col min="8" max="8" width="4" bestFit="1" customWidth="1"/>
    <col min="9" max="9" width="24.140625" bestFit="1" customWidth="1"/>
  </cols>
  <sheetData>
    <row r="1" spans="1:9" ht="31.5" customHeight="1" x14ac:dyDescent="0.25">
      <c r="A1" s="27"/>
      <c r="B1" s="28"/>
      <c r="C1" s="29" t="s">
        <v>54</v>
      </c>
      <c r="D1" s="28"/>
      <c r="E1" s="29" t="s">
        <v>55</v>
      </c>
      <c r="F1" s="28"/>
      <c r="G1" s="29" t="s">
        <v>56</v>
      </c>
      <c r="H1" s="28"/>
      <c r="I1" s="30" t="s">
        <v>57</v>
      </c>
    </row>
    <row r="2" spans="1:9" x14ac:dyDescent="0.25">
      <c r="A2" s="31" t="s">
        <v>38</v>
      </c>
      <c r="B2" s="26">
        <v>22</v>
      </c>
      <c r="C2" s="26">
        <v>1.3</v>
      </c>
      <c r="D2" s="26">
        <v>27</v>
      </c>
      <c r="E2" s="26">
        <v>1.8</v>
      </c>
      <c r="F2" s="26"/>
      <c r="G2" s="26"/>
      <c r="H2" s="26"/>
      <c r="I2" s="32"/>
    </row>
    <row r="3" spans="1:9" x14ac:dyDescent="0.25">
      <c r="A3" s="31" t="s">
        <v>39</v>
      </c>
      <c r="B3" s="26">
        <v>80</v>
      </c>
      <c r="C3" s="26">
        <v>1.5</v>
      </c>
      <c r="D3" s="26">
        <v>120</v>
      </c>
      <c r="E3" s="26">
        <v>1.4</v>
      </c>
      <c r="F3" s="26"/>
      <c r="G3" s="26"/>
      <c r="H3" s="26"/>
      <c r="I3" s="32"/>
    </row>
    <row r="4" spans="1:9" x14ac:dyDescent="0.25">
      <c r="A4" s="31" t="s">
        <v>40</v>
      </c>
      <c r="B4" s="26">
        <v>170</v>
      </c>
      <c r="C4" s="26">
        <v>0.4</v>
      </c>
      <c r="D4" s="26">
        <v>255</v>
      </c>
      <c r="E4" s="26">
        <v>0.5</v>
      </c>
      <c r="F4" s="26"/>
      <c r="G4" s="26"/>
      <c r="H4" s="26"/>
      <c r="I4" s="32"/>
    </row>
    <row r="5" spans="1:9" ht="15.75" thickBot="1" x14ac:dyDescent="0.3">
      <c r="A5" s="33" t="s">
        <v>42</v>
      </c>
      <c r="B5" s="34"/>
      <c r="C5" s="34">
        <f>SUM(C2:C4)/3</f>
        <v>1.0666666666666667</v>
      </c>
      <c r="D5" s="34"/>
      <c r="E5" s="34">
        <f>SUM(E2:E4)/3</f>
        <v>1.2333333333333334</v>
      </c>
      <c r="F5" s="34"/>
      <c r="G5" s="34">
        <f>SUM(G2:G4)/3</f>
        <v>0</v>
      </c>
      <c r="H5" s="34"/>
      <c r="I5" s="35">
        <f>SUM(I2:I4)/3</f>
        <v>0</v>
      </c>
    </row>
  </sheetData>
  <pageMargins left="0.7" right="0.7" top="0.75" bottom="0.75" header="0.3" footer="0.3"/>
  <pageSetup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942896-6A99-4C20-8499-FF1ED745AD40}">
  <dimension ref="B1:D8"/>
  <sheetViews>
    <sheetView rightToLeft="1" workbookViewId="0">
      <selection activeCell="D8" sqref="D8"/>
    </sheetView>
  </sheetViews>
  <sheetFormatPr defaultRowHeight="15" x14ac:dyDescent="0.25"/>
  <cols>
    <col min="2" max="2" width="10.5703125" bestFit="1" customWidth="1"/>
    <col min="3" max="3" width="12.28515625" bestFit="1" customWidth="1"/>
    <col min="4" max="4" width="10.5703125" style="37" bestFit="1" customWidth="1"/>
  </cols>
  <sheetData>
    <row r="1" spans="2:4" x14ac:dyDescent="0.25">
      <c r="B1" s="36"/>
      <c r="C1" s="36" t="s">
        <v>50</v>
      </c>
      <c r="D1" s="37" t="s">
        <v>51</v>
      </c>
    </row>
    <row r="2" spans="2:4" x14ac:dyDescent="0.25">
      <c r="B2" s="36" t="s">
        <v>43</v>
      </c>
      <c r="C2" s="36">
        <v>3</v>
      </c>
      <c r="D2" s="37">
        <f>100-(C2*100/4380)</f>
        <v>99.93150684931507</v>
      </c>
    </row>
    <row r="3" spans="2:4" x14ac:dyDescent="0.25">
      <c r="B3" s="36" t="s">
        <v>44</v>
      </c>
      <c r="C3" s="36">
        <v>0.5</v>
      </c>
      <c r="D3" s="37">
        <f t="shared" ref="D3:D8" si="0">100-(C3*100/4380)</f>
        <v>99.98858447488584</v>
      </c>
    </row>
    <row r="4" spans="2:4" x14ac:dyDescent="0.25">
      <c r="B4" s="36" t="s">
        <v>45</v>
      </c>
      <c r="C4" s="36">
        <v>4</v>
      </c>
      <c r="D4" s="37">
        <f t="shared" si="0"/>
        <v>99.908675799086751</v>
      </c>
    </row>
    <row r="5" spans="2:4" x14ac:dyDescent="0.25">
      <c r="B5" s="36" t="s">
        <v>46</v>
      </c>
      <c r="C5" s="36">
        <v>2</v>
      </c>
      <c r="D5" s="37">
        <f t="shared" si="0"/>
        <v>99.954337899543376</v>
      </c>
    </row>
    <row r="6" spans="2:4" x14ac:dyDescent="0.25">
      <c r="B6" s="36" t="s">
        <v>47</v>
      </c>
      <c r="C6" s="36">
        <v>1</v>
      </c>
      <c r="D6" s="37">
        <f t="shared" si="0"/>
        <v>99.977168949771695</v>
      </c>
    </row>
    <row r="7" spans="2:4" x14ac:dyDescent="0.25">
      <c r="B7" s="36" t="s">
        <v>48</v>
      </c>
      <c r="C7" s="36">
        <v>1</v>
      </c>
      <c r="D7" s="37">
        <f t="shared" si="0"/>
        <v>99.977168949771695</v>
      </c>
    </row>
    <row r="8" spans="2:4" x14ac:dyDescent="0.25">
      <c r="B8" s="36" t="s">
        <v>49</v>
      </c>
      <c r="C8" s="36">
        <f>SUM(C2:C7)</f>
        <v>11.5</v>
      </c>
      <c r="D8" s="37">
        <f t="shared" si="0"/>
        <v>99.737442922374427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entezari</dc:creator>
  <cp:lastModifiedBy>Alireza Darabi</cp:lastModifiedBy>
  <cp:lastPrinted>2024-01-28T07:07:05Z</cp:lastPrinted>
  <dcterms:created xsi:type="dcterms:W3CDTF">2020-02-10T05:07:59Z</dcterms:created>
  <dcterms:modified xsi:type="dcterms:W3CDTF">2024-10-06T05:34:14Z</dcterms:modified>
</cp:coreProperties>
</file>