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0\بخشودگی\"/>
    </mc:Choice>
  </mc:AlternateContent>
  <xr:revisionPtr revIDLastSave="0" documentId="8_{249185B9-74FF-44D6-B327-DEC12F8B6CEB}" xr6:coauthVersionLast="47" xr6:coauthVersionMax="47" xr10:uidLastSave="{00000000-0000-0000-0000-000000000000}"/>
  <bookViews>
    <workbookView xWindow="-120" yWindow="-120" windowWidth="24240" windowHeight="13140" xr2:uid="{DEE34973-698C-4B42-8629-B584554DB7C5}"/>
  </bookViews>
  <sheets>
    <sheet name="بخشودگی 1400" sheetId="1" r:id="rId1"/>
  </sheets>
  <definedNames>
    <definedName name="_xlnm._FilterDatabase" localSheetId="0" hidden="1">'بخشودگی 1400'!$O$2:$P$26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27" i="1" l="1"/>
  <c r="P26" i="1"/>
  <c r="H26" i="1"/>
  <c r="P25" i="1"/>
  <c r="H25" i="1"/>
  <c r="P24" i="1"/>
  <c r="H24" i="1"/>
  <c r="H23" i="1"/>
  <c r="P23" i="1" s="1"/>
  <c r="Q23" i="1" s="1"/>
  <c r="H22" i="1"/>
  <c r="P22" i="1" s="1"/>
  <c r="H21" i="1"/>
  <c r="P21" i="1" s="1"/>
  <c r="P20" i="1"/>
  <c r="H20" i="1"/>
  <c r="H19" i="1"/>
  <c r="P19" i="1" s="1"/>
  <c r="Q19" i="1" s="1"/>
  <c r="H18" i="1"/>
  <c r="P18" i="1" s="1"/>
  <c r="H17" i="1"/>
  <c r="P17" i="1" s="1"/>
  <c r="H16" i="1"/>
  <c r="P16" i="1" s="1"/>
  <c r="H15" i="1"/>
  <c r="P15" i="1" s="1"/>
  <c r="P14" i="1"/>
  <c r="Q14" i="1" s="1"/>
  <c r="H14" i="1"/>
  <c r="H13" i="1"/>
  <c r="P13" i="1" s="1"/>
  <c r="Q13" i="1" s="1"/>
  <c r="P12" i="1"/>
  <c r="Q12" i="1" s="1"/>
  <c r="H12" i="1"/>
  <c r="H11" i="1"/>
  <c r="P11" i="1" s="1"/>
  <c r="Q11" i="1" s="1"/>
  <c r="P10" i="1"/>
  <c r="Q10" i="1" s="1"/>
  <c r="H10" i="1"/>
  <c r="H9" i="1"/>
  <c r="P9" i="1" s="1"/>
  <c r="Q9" i="1" s="1"/>
  <c r="H8" i="1"/>
  <c r="P8" i="1" s="1"/>
  <c r="H7" i="1"/>
  <c r="P7" i="1" s="1"/>
  <c r="H6" i="1"/>
  <c r="P6" i="1" s="1"/>
  <c r="H5" i="1"/>
  <c r="P5" i="1" s="1"/>
  <c r="H4" i="1"/>
  <c r="P4" i="1" s="1"/>
  <c r="P3" i="1"/>
  <c r="P27" i="1" s="1"/>
  <c r="H3" i="1"/>
  <c r="Q20" i="1" l="1"/>
  <c r="Q3" i="1"/>
  <c r="Q2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 Foroutan</author>
    <author>Zahra Yaseri</author>
  </authors>
  <commentList>
    <comment ref="I13" authorId="0" shapeId="0" xr:uid="{62AAA952-6383-4C4C-A6B9-E733634159B1}">
      <text>
        <r>
          <rPr>
            <b/>
            <sz val="9"/>
            <color indexed="81"/>
            <rFont val="Tahoma"/>
            <family val="2"/>
          </rPr>
          <t xml:space="preserve">Sara Foroutan:
</t>
        </r>
        <r>
          <rPr>
            <b/>
            <sz val="9"/>
            <color indexed="81"/>
            <rFont val="B Mitra"/>
            <charset val="178"/>
          </rPr>
          <t>5 روز تعطیلی دولت</t>
        </r>
      </text>
    </comment>
    <comment ref="K14" authorId="1" shapeId="0" xr:uid="{A61B2C8D-BC87-4CCA-A81B-89DF3C80444B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K15" authorId="1" shapeId="0" xr:uid="{2B1201D3-C75D-46C4-AEE8-48AC1659AAF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فقط با ال سی و با هماهنگی خانم معظمی بدون پرداخت 6 
درصد سه بندی ارسال می گردد
طبق کمیسیون 481</t>
        </r>
      </text>
    </comment>
    <comment ref="G17" authorId="1" shapeId="0" xr:uid="{040BB167-15B1-45EB-97F9-052C841608A4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G18" authorId="1" shapeId="0" xr:uid="{BF795035-09A2-4CAB-B815-70B2A14280EC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aseri:
نقدی
فله: 78.000
بشکه: 95.000
بندر: 83.800
کیسه: 84.000</t>
        </r>
      </text>
    </comment>
    <comment ref="G25" authorId="0" shapeId="0" xr:uid="{F4B28B3F-62F4-4208-B1D6-6576998AE074}">
      <text>
        <r>
          <rPr>
            <b/>
            <sz val="10"/>
            <color indexed="81"/>
            <rFont val="B Mitra"/>
            <charset val="178"/>
          </rPr>
          <t>Sara Foroutan:
نقدی بشکه: 100.700
نقدی بندر: 97.000</t>
        </r>
      </text>
    </comment>
    <comment ref="G26" authorId="1" shapeId="0" xr:uid="{06011AB1-5701-4A0D-BB83-B983A290E04A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قدی
فله:85.600
بشکه:107.000
فله بندر: 97.000</t>
        </r>
      </text>
    </comment>
  </commentList>
</comments>
</file>

<file path=xl/sharedStrings.xml><?xml version="1.0" encoding="utf-8"?>
<sst xmlns="http://schemas.openxmlformats.org/spreadsheetml/2006/main" count="238" uniqueCount="87">
  <si>
    <t>گزارش بخشودگی و برداشت مشتریان در سال 1400 تا تاریخ 1400/08/30</t>
  </si>
  <si>
    <t>نام خریدار</t>
  </si>
  <si>
    <t>شماره قرارداد</t>
  </si>
  <si>
    <t>تاریخ قرارداد</t>
  </si>
  <si>
    <t>تناژ خرید(کیلوگرم)</t>
  </si>
  <si>
    <t>نوع قرارداد</t>
  </si>
  <si>
    <t>گرید</t>
  </si>
  <si>
    <t xml:space="preserve">نرخ </t>
  </si>
  <si>
    <t>مبلغ کل قرارداد</t>
  </si>
  <si>
    <t>10 روز 
(تسویه کل)</t>
  </si>
  <si>
    <t>تاریخ ابطال</t>
  </si>
  <si>
    <t>تاریخ ارسال سه بندی
 تاریخ تسویه</t>
  </si>
  <si>
    <t>نوع جریمه
ابطال- تاخیر</t>
  </si>
  <si>
    <t>تعداد 
روز جریمه</t>
  </si>
  <si>
    <t>نوع بخشودگی
کمیسیون-معاونت</t>
  </si>
  <si>
    <t>شماره کمیسیون</t>
  </si>
  <si>
    <t>مبلغ جریمه</t>
  </si>
  <si>
    <t>مبلغ جریمه 
 به تفکیک مشتری</t>
  </si>
  <si>
    <t>مقدار برداشت
 درسال 1400</t>
  </si>
  <si>
    <t>بیتوتار پارس</t>
  </si>
  <si>
    <t>1400/06/14</t>
  </si>
  <si>
    <t>بشکه</t>
  </si>
  <si>
    <t>60/70</t>
  </si>
  <si>
    <t>1400/06/28</t>
  </si>
  <si>
    <t>1400/07/07</t>
  </si>
  <si>
    <t>1400/06/31</t>
  </si>
  <si>
    <t xml:space="preserve">تاخیر </t>
  </si>
  <si>
    <t>کمیسیون</t>
  </si>
  <si>
    <t>1400/06/30</t>
  </si>
  <si>
    <t>فله</t>
  </si>
  <si>
    <t>1400/07/17</t>
  </si>
  <si>
    <t>1400/07/27</t>
  </si>
  <si>
    <t>1400/07/18</t>
  </si>
  <si>
    <t>1400/07/04</t>
  </si>
  <si>
    <t>1400/07/20</t>
  </si>
  <si>
    <t>1400/07/30</t>
  </si>
  <si>
    <t>1400/07/21</t>
  </si>
  <si>
    <t>پارس تصویر ایرانیان</t>
  </si>
  <si>
    <t>1400/01/30</t>
  </si>
  <si>
    <t>1400/02/13</t>
  </si>
  <si>
    <t>1400/02/23</t>
  </si>
  <si>
    <t>ابطال در بورس</t>
  </si>
  <si>
    <t xml:space="preserve">ابطال </t>
  </si>
  <si>
    <t>معاونت</t>
  </si>
  <si>
    <t>*</t>
  </si>
  <si>
    <t>پالایشگاه نفت پتروماد کیش</t>
  </si>
  <si>
    <t>1400/07/25</t>
  </si>
  <si>
    <t>پترو تجارت مروارید جی</t>
  </si>
  <si>
    <t>پترو عایق اسپادانا</t>
  </si>
  <si>
    <t>1400/01/11</t>
  </si>
  <si>
    <t>1400/01/25</t>
  </si>
  <si>
    <t>1400/02/04</t>
  </si>
  <si>
    <t>سپاهان قیرجی</t>
  </si>
  <si>
    <t>1400/04/21</t>
  </si>
  <si>
    <t>1400/05/10</t>
  </si>
  <si>
    <t>1400/05/20</t>
  </si>
  <si>
    <t>1400/05/17</t>
  </si>
  <si>
    <t>شیمی تجارت نقش جهان</t>
  </si>
  <si>
    <t>1400/03/04</t>
  </si>
  <si>
    <t>1400/03/22</t>
  </si>
  <si>
    <t>1400/04/01</t>
  </si>
  <si>
    <t>1400/03/29</t>
  </si>
  <si>
    <t>1400/03/26</t>
  </si>
  <si>
    <t>1400/07/11</t>
  </si>
  <si>
    <t xml:space="preserve">کیسه </t>
  </si>
  <si>
    <t>1400/07/26</t>
  </si>
  <si>
    <t>1400/08/06</t>
  </si>
  <si>
    <t>1400/08/04</t>
  </si>
  <si>
    <t>1400/08/05</t>
  </si>
  <si>
    <t>عطا چیلیک زرین</t>
  </si>
  <si>
    <t>1400/03/30</t>
  </si>
  <si>
    <t>ماهور رخش رستاک</t>
  </si>
  <si>
    <t>1400/02/08</t>
  </si>
  <si>
    <t>1400/02/25</t>
  </si>
  <si>
    <t>1400/03/02</t>
  </si>
  <si>
    <t>نفت پترو تار فراساحل</t>
  </si>
  <si>
    <t>فله بندرعباس</t>
  </si>
  <si>
    <t>1400/04/12</t>
  </si>
  <si>
    <t>1400/04/22</t>
  </si>
  <si>
    <t>1400/04/15</t>
  </si>
  <si>
    <t>1400/07/24</t>
  </si>
  <si>
    <t>1400/08/09</t>
  </si>
  <si>
    <t>1400/08/19</t>
  </si>
  <si>
    <t>85/100</t>
  </si>
  <si>
    <t>1400/08/11</t>
  </si>
  <si>
    <t>1400/08/21</t>
  </si>
  <si>
    <t xml:space="preserve">مجموع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</si>
</sst>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B Titr"/>
      <charset val="178"/>
    </font>
    <font>
      <sz val="11"/>
      <color theme="1"/>
      <name val="Calibri"/>
      <family val="2"/>
      <charset val="178"/>
      <scheme val="minor"/>
    </font>
    <font>
      <b/>
      <sz val="12"/>
      <color theme="1"/>
      <name val="B Lotus"/>
      <charset val="178"/>
    </font>
    <font>
      <b/>
      <sz val="11"/>
      <color theme="1"/>
      <name val="B Lotus"/>
      <charset val="178"/>
    </font>
    <font>
      <b/>
      <sz val="14"/>
      <color theme="1"/>
      <name val="B Lotus"/>
      <charset val="178"/>
    </font>
    <font>
      <b/>
      <sz val="16"/>
      <color theme="1"/>
      <name val="B Lotus"/>
      <charset val="178"/>
    </font>
    <font>
      <b/>
      <sz val="9"/>
      <color indexed="81"/>
      <name val="Tahoma"/>
      <family val="2"/>
    </font>
    <font>
      <b/>
      <sz val="9"/>
      <color indexed="81"/>
      <name val="B Mitra"/>
      <charset val="178"/>
    </font>
    <font>
      <sz val="9"/>
      <color indexed="81"/>
      <name val="Tahoma"/>
      <family val="2"/>
    </font>
    <font>
      <b/>
      <sz val="10"/>
      <color indexed="81"/>
      <name val="B Mitra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61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" fontId="4" fillId="3" borderId="1" xfId="2" applyNumberFormat="1" applyFont="1" applyFill="1" applyBorder="1" applyAlignment="1">
      <alignment horizontal="center" vertical="center" shrinkToFit="1"/>
    </xf>
    <xf numFmtId="1" fontId="5" fillId="3" borderId="2" xfId="2" applyNumberFormat="1" applyFont="1" applyFill="1" applyBorder="1" applyAlignment="1">
      <alignment horizontal="center" vertical="center" wrapText="1"/>
    </xf>
    <xf numFmtId="1" fontId="4" fillId="3" borderId="2" xfId="2" applyNumberFormat="1" applyFont="1" applyFill="1" applyBorder="1" applyAlignment="1">
      <alignment horizontal="center" vertical="center" wrapText="1"/>
    </xf>
    <xf numFmtId="165" fontId="4" fillId="3" borderId="3" xfId="2" applyNumberFormat="1" applyFont="1" applyFill="1" applyBorder="1" applyAlignment="1">
      <alignment horizontal="center" vertical="center" wrapText="1"/>
    </xf>
    <xf numFmtId="166" fontId="4" fillId="3" borderId="2" xfId="1" applyNumberFormat="1" applyFont="1" applyFill="1" applyBorder="1" applyAlignment="1">
      <alignment horizontal="center" vertical="center" wrapText="1"/>
    </xf>
    <xf numFmtId="165" fontId="4" fillId="3" borderId="2" xfId="2" applyNumberFormat="1" applyFont="1" applyFill="1" applyBorder="1" applyAlignment="1">
      <alignment horizontal="center" vertical="center" wrapText="1"/>
    </xf>
    <xf numFmtId="1" fontId="4" fillId="3" borderId="4" xfId="2" applyNumberFormat="1" applyFont="1" applyFill="1" applyBorder="1" applyAlignment="1">
      <alignment horizontal="center" vertical="center" wrapText="1"/>
    </xf>
    <xf numFmtId="165" fontId="4" fillId="3" borderId="5" xfId="2" applyNumberFormat="1" applyFont="1" applyFill="1" applyBorder="1" applyAlignment="1">
      <alignment horizontal="center" vertical="center" wrapText="1"/>
    </xf>
    <xf numFmtId="1" fontId="4" fillId="3" borderId="3" xfId="2" applyNumberFormat="1" applyFont="1" applyFill="1" applyBorder="1" applyAlignment="1">
      <alignment horizontal="center" vertical="center" wrapText="1"/>
    </xf>
    <xf numFmtId="1" fontId="4" fillId="3" borderId="6" xfId="2" applyNumberFormat="1" applyFont="1" applyFill="1" applyBorder="1" applyAlignment="1">
      <alignment horizontal="center" vertical="center" wrapText="1"/>
    </xf>
    <xf numFmtId="166" fontId="4" fillId="3" borderId="5" xfId="1" applyNumberFormat="1" applyFont="1" applyFill="1" applyBorder="1" applyAlignment="1">
      <alignment horizontal="center" vertical="center" wrapText="1"/>
    </xf>
    <xf numFmtId="1" fontId="4" fillId="2" borderId="7" xfId="2" applyNumberFormat="1" applyFont="1" applyFill="1" applyBorder="1" applyAlignment="1">
      <alignment horizontal="center" vertical="center" shrinkToFit="1"/>
    </xf>
    <xf numFmtId="1" fontId="4" fillId="2" borderId="8" xfId="2" applyNumberFormat="1" applyFont="1" applyFill="1" applyBorder="1" applyAlignment="1">
      <alignment horizontal="center" vertical="center" wrapText="1"/>
    </xf>
    <xf numFmtId="165" fontId="4" fillId="2" borderId="8" xfId="2" applyNumberFormat="1" applyFont="1" applyFill="1" applyBorder="1" applyAlignment="1">
      <alignment horizontal="center" vertical="center" wrapText="1"/>
    </xf>
    <xf numFmtId="49" fontId="5" fillId="2" borderId="8" xfId="2" applyNumberFormat="1" applyFont="1" applyFill="1" applyBorder="1" applyAlignment="1">
      <alignment horizontal="center" vertical="center" wrapText="1"/>
    </xf>
    <xf numFmtId="166" fontId="4" fillId="2" borderId="8" xfId="1" applyNumberFormat="1" applyFont="1" applyFill="1" applyBorder="1" applyAlignment="1">
      <alignment horizontal="center" vertical="center" wrapText="1"/>
    </xf>
    <xf numFmtId="1" fontId="4" fillId="2" borderId="9" xfId="2" applyNumberFormat="1" applyFont="1" applyFill="1" applyBorder="1" applyAlignment="1">
      <alignment horizontal="center" vertical="center" wrapText="1"/>
    </xf>
    <xf numFmtId="1" fontId="4" fillId="2" borderId="10" xfId="2" applyNumberFormat="1" applyFont="1" applyFill="1" applyBorder="1" applyAlignment="1">
      <alignment horizontal="center" vertical="center" wrapText="1"/>
    </xf>
    <xf numFmtId="1" fontId="4" fillId="2" borderId="11" xfId="2" applyNumberFormat="1" applyFont="1" applyFill="1" applyBorder="1" applyAlignment="1">
      <alignment horizontal="center" vertical="center" wrapText="1"/>
    </xf>
    <xf numFmtId="166" fontId="6" fillId="2" borderId="8" xfId="1" applyNumberFormat="1" applyFont="1" applyFill="1" applyBorder="1" applyAlignment="1">
      <alignment horizontal="center" vertical="center" wrapText="1"/>
    </xf>
    <xf numFmtId="166" fontId="6" fillId="2" borderId="12" xfId="1" applyNumberFormat="1" applyFont="1" applyFill="1" applyBorder="1" applyAlignment="1">
      <alignment horizontal="center" vertical="center" wrapText="1"/>
    </xf>
    <xf numFmtId="166" fontId="6" fillId="2" borderId="4" xfId="1" applyNumberFormat="1" applyFont="1" applyFill="1" applyBorder="1" applyAlignment="1">
      <alignment horizontal="center" vertical="center" wrapText="1"/>
    </xf>
    <xf numFmtId="1" fontId="4" fillId="2" borderId="13" xfId="2" applyNumberFormat="1" applyFont="1" applyFill="1" applyBorder="1" applyAlignment="1">
      <alignment horizontal="center" vertical="center" shrinkToFit="1"/>
    </xf>
    <xf numFmtId="1" fontId="4" fillId="2" borderId="14" xfId="2" applyNumberFormat="1" applyFont="1" applyFill="1" applyBorder="1" applyAlignment="1">
      <alignment horizontal="center" vertical="center" wrapText="1"/>
    </xf>
    <xf numFmtId="165" fontId="4" fillId="2" borderId="14" xfId="2" applyNumberFormat="1" applyFont="1" applyFill="1" applyBorder="1" applyAlignment="1">
      <alignment horizontal="center" vertical="center" wrapText="1"/>
    </xf>
    <xf numFmtId="49" fontId="5" fillId="2" borderId="14" xfId="2" applyNumberFormat="1" applyFont="1" applyFill="1" applyBorder="1" applyAlignment="1">
      <alignment horizontal="center" vertical="center" wrapText="1"/>
    </xf>
    <xf numFmtId="166" fontId="4" fillId="2" borderId="14" xfId="1" applyNumberFormat="1" applyFont="1" applyFill="1" applyBorder="1" applyAlignment="1">
      <alignment horizontal="center" vertical="center" wrapText="1"/>
    </xf>
    <xf numFmtId="1" fontId="4" fillId="2" borderId="15" xfId="2" applyNumberFormat="1" applyFont="1" applyFill="1" applyBorder="1" applyAlignment="1">
      <alignment horizontal="center" vertical="center" wrapText="1"/>
    </xf>
    <xf numFmtId="1" fontId="4" fillId="2" borderId="16" xfId="2" applyNumberFormat="1" applyFont="1" applyFill="1" applyBorder="1" applyAlignment="1">
      <alignment horizontal="center" vertical="center" wrapText="1"/>
    </xf>
    <xf numFmtId="1" fontId="4" fillId="2" borderId="17" xfId="2" applyNumberFormat="1" applyFont="1" applyFill="1" applyBorder="1" applyAlignment="1">
      <alignment horizontal="center" vertical="center" wrapText="1"/>
    </xf>
    <xf numFmtId="166" fontId="6" fillId="2" borderId="14" xfId="1" applyNumberFormat="1" applyFont="1" applyFill="1" applyBorder="1" applyAlignment="1">
      <alignment horizontal="center" vertical="center" wrapText="1"/>
    </xf>
    <xf numFmtId="166" fontId="6" fillId="2" borderId="18" xfId="1" applyNumberFormat="1" applyFont="1" applyFill="1" applyBorder="1" applyAlignment="1">
      <alignment horizontal="center" vertical="center" wrapText="1"/>
    </xf>
    <xf numFmtId="166" fontId="6" fillId="2" borderId="19" xfId="1" applyNumberFormat="1" applyFont="1" applyFill="1" applyBorder="1" applyAlignment="1">
      <alignment horizontal="center" vertical="center" wrapText="1"/>
    </xf>
    <xf numFmtId="1" fontId="4" fillId="2" borderId="20" xfId="2" applyNumberFormat="1" applyFont="1" applyFill="1" applyBorder="1" applyAlignment="1">
      <alignment horizontal="center" vertical="center" shrinkToFit="1"/>
    </xf>
    <xf numFmtId="1" fontId="4" fillId="2" borderId="21" xfId="2" applyNumberFormat="1" applyFont="1" applyFill="1" applyBorder="1" applyAlignment="1">
      <alignment horizontal="center" vertical="center" wrapText="1"/>
    </xf>
    <xf numFmtId="165" fontId="4" fillId="2" borderId="21" xfId="2" applyNumberFormat="1" applyFont="1" applyFill="1" applyBorder="1" applyAlignment="1">
      <alignment horizontal="center" vertical="center" wrapText="1"/>
    </xf>
    <xf numFmtId="49" fontId="5" fillId="2" borderId="21" xfId="2" applyNumberFormat="1" applyFont="1" applyFill="1" applyBorder="1" applyAlignment="1">
      <alignment horizontal="center" vertical="center" wrapText="1"/>
    </xf>
    <xf numFmtId="166" fontId="4" fillId="2" borderId="21" xfId="1" applyNumberFormat="1" applyFont="1" applyFill="1" applyBorder="1" applyAlignment="1">
      <alignment horizontal="center" vertical="center" wrapText="1"/>
    </xf>
    <xf numFmtId="1" fontId="4" fillId="2" borderId="22" xfId="2" applyNumberFormat="1" applyFont="1" applyFill="1" applyBorder="1" applyAlignment="1">
      <alignment horizontal="center" vertical="center" wrapText="1"/>
    </xf>
    <xf numFmtId="1" fontId="4" fillId="2" borderId="23" xfId="2" applyNumberFormat="1" applyFont="1" applyFill="1" applyBorder="1" applyAlignment="1">
      <alignment horizontal="center" vertical="center" wrapText="1"/>
    </xf>
    <xf numFmtId="1" fontId="4" fillId="2" borderId="24" xfId="2" applyNumberFormat="1" applyFont="1" applyFill="1" applyBorder="1" applyAlignment="1">
      <alignment horizontal="center" vertical="center" wrapText="1"/>
    </xf>
    <xf numFmtId="166" fontId="6" fillId="2" borderId="21" xfId="1" applyNumberFormat="1" applyFont="1" applyFill="1" applyBorder="1" applyAlignment="1">
      <alignment horizontal="center" vertical="center" wrapText="1"/>
    </xf>
    <xf numFmtId="166" fontId="6" fillId="2" borderId="25" xfId="1" applyNumberFormat="1" applyFont="1" applyFill="1" applyBorder="1" applyAlignment="1">
      <alignment horizontal="center" vertical="center" wrapText="1"/>
    </xf>
    <xf numFmtId="166" fontId="6" fillId="2" borderId="26" xfId="1" applyNumberFormat="1" applyFont="1" applyFill="1" applyBorder="1" applyAlignment="1">
      <alignment horizontal="center" vertical="center" wrapText="1"/>
    </xf>
    <xf numFmtId="1" fontId="4" fillId="2" borderId="27" xfId="2" applyNumberFormat="1" applyFont="1" applyFill="1" applyBorder="1" applyAlignment="1">
      <alignment horizontal="center" vertical="center" shrinkToFit="1"/>
    </xf>
    <xf numFmtId="1" fontId="4" fillId="2" borderId="28" xfId="2" applyNumberFormat="1" applyFont="1" applyFill="1" applyBorder="1" applyAlignment="1">
      <alignment horizontal="center" vertical="center" wrapText="1"/>
    </xf>
    <xf numFmtId="165" fontId="4" fillId="2" borderId="28" xfId="2" applyNumberFormat="1" applyFont="1" applyFill="1" applyBorder="1" applyAlignment="1">
      <alignment horizontal="center" vertical="center" wrapText="1"/>
    </xf>
    <xf numFmtId="49" fontId="5" fillId="2" borderId="28" xfId="2" applyNumberFormat="1" applyFont="1" applyFill="1" applyBorder="1" applyAlignment="1">
      <alignment horizontal="center" vertical="center" wrapText="1"/>
    </xf>
    <xf numFmtId="166" fontId="4" fillId="2" borderId="28" xfId="1" applyNumberFormat="1" applyFont="1" applyFill="1" applyBorder="1" applyAlignment="1">
      <alignment horizontal="center" vertical="center" wrapText="1"/>
    </xf>
    <xf numFmtId="1" fontId="4" fillId="2" borderId="29" xfId="2" applyNumberFormat="1" applyFont="1" applyFill="1" applyBorder="1" applyAlignment="1">
      <alignment horizontal="center" vertical="center" wrapText="1"/>
    </xf>
    <xf numFmtId="1" fontId="4" fillId="2" borderId="30" xfId="2" applyNumberFormat="1" applyFont="1" applyFill="1" applyBorder="1" applyAlignment="1">
      <alignment horizontal="center" vertical="center" wrapText="1"/>
    </xf>
    <xf numFmtId="1" fontId="4" fillId="2" borderId="31" xfId="2" applyNumberFormat="1" applyFont="1" applyFill="1" applyBorder="1" applyAlignment="1">
      <alignment horizontal="center" vertical="center" wrapText="1"/>
    </xf>
    <xf numFmtId="166" fontId="6" fillId="2" borderId="28" xfId="1" applyNumberFormat="1" applyFont="1" applyFill="1" applyBorder="1" applyAlignment="1">
      <alignment horizontal="center" vertical="center" wrapText="1"/>
    </xf>
    <xf numFmtId="166" fontId="6" fillId="2" borderId="30" xfId="1" applyNumberFormat="1" applyFont="1" applyFill="1" applyBorder="1" applyAlignment="1">
      <alignment horizontal="center" vertical="center" wrapText="1"/>
    </xf>
    <xf numFmtId="166" fontId="6" fillId="2" borderId="32" xfId="1" applyNumberFormat="1" applyFont="1" applyFill="1" applyBorder="1" applyAlignment="1">
      <alignment horizontal="center" vertical="center" wrapText="1"/>
    </xf>
    <xf numFmtId="1" fontId="7" fillId="2" borderId="33" xfId="2" applyNumberFormat="1" applyFont="1" applyFill="1" applyBorder="1" applyAlignment="1">
      <alignment horizontal="center" vertical="center" shrinkToFit="1"/>
    </xf>
    <xf numFmtId="1" fontId="7" fillId="2" borderId="34" xfId="2" applyNumberFormat="1" applyFont="1" applyFill="1" applyBorder="1" applyAlignment="1">
      <alignment horizontal="center" vertical="center" shrinkToFit="1"/>
    </xf>
    <xf numFmtId="1" fontId="7" fillId="2" borderId="30" xfId="2" applyNumberFormat="1" applyFont="1" applyFill="1" applyBorder="1" applyAlignment="1">
      <alignment horizontal="center" vertical="center" shrinkToFit="1"/>
    </xf>
  </cellXfs>
  <cellStyles count="3">
    <cellStyle name="Comma" xfId="1" builtinId="3"/>
    <cellStyle name="Comma 21" xfId="2" xr:uid="{16BA94E4-958F-4489-AECA-3E0124A3681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8E437-0926-4073-BAF9-08C66B82FC60}">
  <sheetPr>
    <pageSetUpPr fitToPage="1"/>
  </sheetPr>
  <dimension ref="A1:R27"/>
  <sheetViews>
    <sheetView rightToLeft="1" tabSelected="1" topLeftCell="A7" zoomScale="60" zoomScaleNormal="60" workbookViewId="0">
      <selection activeCell="K22" sqref="K22"/>
    </sheetView>
  </sheetViews>
  <sheetFormatPr defaultRowHeight="15" x14ac:dyDescent="0.25"/>
  <cols>
    <col min="1" max="1" width="21.7109375" style="2" bestFit="1" customWidth="1"/>
    <col min="2" max="2" width="15" style="2" bestFit="1" customWidth="1"/>
    <col min="3" max="3" width="10.5703125" style="2" bestFit="1" customWidth="1"/>
    <col min="4" max="4" width="15.5703125" style="2" customWidth="1"/>
    <col min="5" max="5" width="12.28515625" style="2" customWidth="1"/>
    <col min="6" max="6" width="7.28515625" style="2" customWidth="1"/>
    <col min="7" max="7" width="9.85546875" style="2" bestFit="1" customWidth="1"/>
    <col min="8" max="8" width="18.28515625" style="2" bestFit="1" customWidth="1"/>
    <col min="9" max="9" width="14" style="2" customWidth="1"/>
    <col min="10" max="10" width="11" style="2" customWidth="1"/>
    <col min="11" max="11" width="19.42578125" style="2" customWidth="1"/>
    <col min="12" max="12" width="10.85546875" style="2" bestFit="1" customWidth="1"/>
    <col min="13" max="14" width="9.42578125" style="2" customWidth="1"/>
    <col min="15" max="15" width="15.42578125" style="2" bestFit="1" customWidth="1"/>
    <col min="16" max="16" width="26.5703125" style="2" customWidth="1"/>
    <col min="17" max="17" width="18.42578125" style="2" bestFit="1" customWidth="1"/>
    <col min="18" max="18" width="17.140625" style="2" bestFit="1" customWidth="1"/>
    <col min="19" max="16384" width="9.140625" style="2"/>
  </cols>
  <sheetData>
    <row r="1" spans="1:18" ht="29.25" thickBo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62.25" customHeight="1" thickBot="1" x14ac:dyDescent="0.3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8" t="s">
        <v>8</v>
      </c>
      <c r="I2" s="5" t="s">
        <v>9</v>
      </c>
      <c r="J2" s="9" t="s">
        <v>10</v>
      </c>
      <c r="K2" s="10" t="s">
        <v>11</v>
      </c>
      <c r="L2" s="11" t="s">
        <v>12</v>
      </c>
      <c r="M2" s="12" t="s">
        <v>13</v>
      </c>
      <c r="N2" s="12" t="s">
        <v>14</v>
      </c>
      <c r="O2" s="12" t="s">
        <v>15</v>
      </c>
      <c r="P2" s="11" t="s">
        <v>16</v>
      </c>
      <c r="Q2" s="13" t="s">
        <v>17</v>
      </c>
      <c r="R2" s="13" t="s">
        <v>18</v>
      </c>
    </row>
    <row r="3" spans="1:18" ht="27" x14ac:dyDescent="0.25">
      <c r="A3" s="14" t="s">
        <v>19</v>
      </c>
      <c r="B3" s="15">
        <v>1400085991001</v>
      </c>
      <c r="C3" s="15" t="s">
        <v>20</v>
      </c>
      <c r="D3" s="16">
        <v>1000000</v>
      </c>
      <c r="E3" s="16" t="s">
        <v>21</v>
      </c>
      <c r="F3" s="17" t="s">
        <v>22</v>
      </c>
      <c r="G3" s="18">
        <v>83430</v>
      </c>
      <c r="H3" s="16">
        <f>G3*D3</f>
        <v>83430000000</v>
      </c>
      <c r="I3" s="15" t="s">
        <v>23</v>
      </c>
      <c r="J3" s="19" t="s">
        <v>24</v>
      </c>
      <c r="K3" s="20" t="s">
        <v>25</v>
      </c>
      <c r="L3" s="15" t="s">
        <v>26</v>
      </c>
      <c r="M3" s="21">
        <v>3</v>
      </c>
      <c r="N3" s="21" t="s">
        <v>27</v>
      </c>
      <c r="O3" s="21">
        <v>503</v>
      </c>
      <c r="P3" s="22">
        <f>M3*H3*0.25%</f>
        <v>625725000</v>
      </c>
      <c r="Q3" s="23">
        <f>SUM(P3:P8)</f>
        <v>2940108750</v>
      </c>
      <c r="R3" s="24">
        <v>69325794</v>
      </c>
    </row>
    <row r="4" spans="1:18" ht="27" x14ac:dyDescent="0.25">
      <c r="A4" s="25" t="s">
        <v>19</v>
      </c>
      <c r="B4" s="26">
        <v>1400085992001</v>
      </c>
      <c r="C4" s="26" t="s">
        <v>20</v>
      </c>
      <c r="D4" s="27">
        <v>1000000</v>
      </c>
      <c r="E4" s="27" t="s">
        <v>21</v>
      </c>
      <c r="F4" s="28" t="s">
        <v>22</v>
      </c>
      <c r="G4" s="29">
        <v>83530</v>
      </c>
      <c r="H4" s="27">
        <f>G4*D4</f>
        <v>83530000000</v>
      </c>
      <c r="I4" s="26" t="s">
        <v>23</v>
      </c>
      <c r="J4" s="30" t="s">
        <v>24</v>
      </c>
      <c r="K4" s="31" t="s">
        <v>25</v>
      </c>
      <c r="L4" s="26" t="s">
        <v>26</v>
      </c>
      <c r="M4" s="32">
        <v>3</v>
      </c>
      <c r="N4" s="32" t="s">
        <v>27</v>
      </c>
      <c r="O4" s="32">
        <v>503</v>
      </c>
      <c r="P4" s="33">
        <f>M4*H4*0.25%</f>
        <v>626475000</v>
      </c>
      <c r="Q4" s="34"/>
      <c r="R4" s="35"/>
    </row>
    <row r="5" spans="1:18" ht="27" x14ac:dyDescent="0.25">
      <c r="A5" s="25" t="s">
        <v>19</v>
      </c>
      <c r="B5" s="26">
        <v>1400101798001</v>
      </c>
      <c r="C5" s="26" t="s">
        <v>28</v>
      </c>
      <c r="D5" s="27">
        <v>2500000</v>
      </c>
      <c r="E5" s="27" t="s">
        <v>29</v>
      </c>
      <c r="F5" s="28" t="s">
        <v>22</v>
      </c>
      <c r="G5" s="29">
        <v>76500</v>
      </c>
      <c r="H5" s="27">
        <f>G5*D5</f>
        <v>191250000000</v>
      </c>
      <c r="I5" s="26" t="s">
        <v>30</v>
      </c>
      <c r="J5" s="30" t="s">
        <v>31</v>
      </c>
      <c r="K5" s="31" t="s">
        <v>32</v>
      </c>
      <c r="L5" s="26" t="s">
        <v>26</v>
      </c>
      <c r="M5" s="32">
        <v>1</v>
      </c>
      <c r="N5" s="32" t="s">
        <v>27</v>
      </c>
      <c r="O5" s="32">
        <v>511</v>
      </c>
      <c r="P5" s="33">
        <f>M5*H5*0.25%</f>
        <v>478125000</v>
      </c>
      <c r="Q5" s="34"/>
      <c r="R5" s="35"/>
    </row>
    <row r="6" spans="1:18" ht="27" x14ac:dyDescent="0.25">
      <c r="A6" s="25" t="s">
        <v>19</v>
      </c>
      <c r="B6" s="26">
        <v>1400101799001</v>
      </c>
      <c r="C6" s="26" t="s">
        <v>28</v>
      </c>
      <c r="D6" s="27">
        <v>2000000</v>
      </c>
      <c r="E6" s="27" t="s">
        <v>29</v>
      </c>
      <c r="F6" s="28" t="s">
        <v>22</v>
      </c>
      <c r="G6" s="29">
        <v>76500</v>
      </c>
      <c r="H6" s="27">
        <f>G6*D6</f>
        <v>153000000000</v>
      </c>
      <c r="I6" s="26" t="s">
        <v>30</v>
      </c>
      <c r="J6" s="30" t="s">
        <v>31</v>
      </c>
      <c r="K6" s="31" t="s">
        <v>32</v>
      </c>
      <c r="L6" s="26" t="s">
        <v>26</v>
      </c>
      <c r="M6" s="32">
        <v>1</v>
      </c>
      <c r="N6" s="32" t="s">
        <v>27</v>
      </c>
      <c r="O6" s="32">
        <v>511</v>
      </c>
      <c r="P6" s="33">
        <f>M6*H6*0.25%</f>
        <v>382500000</v>
      </c>
      <c r="Q6" s="34"/>
      <c r="R6" s="35"/>
    </row>
    <row r="7" spans="1:18" ht="27" x14ac:dyDescent="0.25">
      <c r="A7" s="25" t="s">
        <v>19</v>
      </c>
      <c r="B7" s="26">
        <v>1400101853001</v>
      </c>
      <c r="C7" s="26" t="s">
        <v>28</v>
      </c>
      <c r="D7" s="27">
        <v>2500000</v>
      </c>
      <c r="E7" s="27" t="s">
        <v>29</v>
      </c>
      <c r="F7" s="28" t="s">
        <v>22</v>
      </c>
      <c r="G7" s="29">
        <v>76500</v>
      </c>
      <c r="H7" s="27">
        <f>G7*D7</f>
        <v>191250000000</v>
      </c>
      <c r="I7" s="26" t="s">
        <v>30</v>
      </c>
      <c r="J7" s="30" t="s">
        <v>31</v>
      </c>
      <c r="K7" s="31" t="s">
        <v>32</v>
      </c>
      <c r="L7" s="26" t="s">
        <v>26</v>
      </c>
      <c r="M7" s="32">
        <v>1</v>
      </c>
      <c r="N7" s="32" t="s">
        <v>27</v>
      </c>
      <c r="O7" s="32">
        <v>511</v>
      </c>
      <c r="P7" s="33">
        <f>M7*H7*0.25%</f>
        <v>478125000</v>
      </c>
      <c r="Q7" s="34"/>
      <c r="R7" s="35"/>
    </row>
    <row r="8" spans="1:18" ht="27.75" thickBot="1" x14ac:dyDescent="0.3">
      <c r="A8" s="36" t="s">
        <v>19</v>
      </c>
      <c r="B8" s="37">
        <v>1400106619001</v>
      </c>
      <c r="C8" s="37" t="s">
        <v>33</v>
      </c>
      <c r="D8" s="38">
        <v>1500000</v>
      </c>
      <c r="E8" s="38" t="s">
        <v>21</v>
      </c>
      <c r="F8" s="39" t="s">
        <v>22</v>
      </c>
      <c r="G8" s="40">
        <v>93109</v>
      </c>
      <c r="H8" s="38">
        <f>G8*D8</f>
        <v>139663500000</v>
      </c>
      <c r="I8" s="37" t="s">
        <v>34</v>
      </c>
      <c r="J8" s="41" t="s">
        <v>35</v>
      </c>
      <c r="K8" s="42" t="s">
        <v>36</v>
      </c>
      <c r="L8" s="37" t="s">
        <v>26</v>
      </c>
      <c r="M8" s="43">
        <v>1</v>
      </c>
      <c r="N8" s="43" t="s">
        <v>27</v>
      </c>
      <c r="O8" s="43">
        <v>511</v>
      </c>
      <c r="P8" s="44">
        <f>M8*H8*0.25%</f>
        <v>349158750</v>
      </c>
      <c r="Q8" s="45"/>
      <c r="R8" s="46"/>
    </row>
    <row r="9" spans="1:18" ht="27.75" thickBot="1" x14ac:dyDescent="0.3">
      <c r="A9" s="47" t="s">
        <v>37</v>
      </c>
      <c r="B9" s="48">
        <v>1400007543001</v>
      </c>
      <c r="C9" s="48" t="s">
        <v>38</v>
      </c>
      <c r="D9" s="49">
        <v>80000</v>
      </c>
      <c r="E9" s="49" t="s">
        <v>29</v>
      </c>
      <c r="F9" s="50" t="s">
        <v>22</v>
      </c>
      <c r="G9" s="51">
        <v>64100</v>
      </c>
      <c r="H9" s="49">
        <f>G9*D9</f>
        <v>5128000000</v>
      </c>
      <c r="I9" s="48" t="s">
        <v>39</v>
      </c>
      <c r="J9" s="52" t="s">
        <v>40</v>
      </c>
      <c r="K9" s="53" t="s">
        <v>41</v>
      </c>
      <c r="L9" s="48" t="s">
        <v>42</v>
      </c>
      <c r="M9" s="54">
        <v>10</v>
      </c>
      <c r="N9" s="54" t="s">
        <v>43</v>
      </c>
      <c r="O9" s="54" t="s">
        <v>44</v>
      </c>
      <c r="P9" s="55">
        <f>M9*H9*0.25%</f>
        <v>128200000</v>
      </c>
      <c r="Q9" s="56">
        <f>P9</f>
        <v>128200000</v>
      </c>
      <c r="R9" s="57">
        <v>0</v>
      </c>
    </row>
    <row r="10" spans="1:18" ht="27.75" thickBot="1" x14ac:dyDescent="0.3">
      <c r="A10" s="47" t="s">
        <v>45</v>
      </c>
      <c r="B10" s="48">
        <v>1400106618001</v>
      </c>
      <c r="C10" s="48" t="s">
        <v>33</v>
      </c>
      <c r="D10" s="49">
        <v>3500000</v>
      </c>
      <c r="E10" s="49" t="s">
        <v>21</v>
      </c>
      <c r="F10" s="50" t="s">
        <v>22</v>
      </c>
      <c r="G10" s="51">
        <v>92966</v>
      </c>
      <c r="H10" s="49">
        <f>G10*D10</f>
        <v>325381000000</v>
      </c>
      <c r="I10" s="48" t="s">
        <v>34</v>
      </c>
      <c r="J10" s="52" t="s">
        <v>35</v>
      </c>
      <c r="K10" s="53" t="s">
        <v>46</v>
      </c>
      <c r="L10" s="48" t="s">
        <v>26</v>
      </c>
      <c r="M10" s="54">
        <v>5</v>
      </c>
      <c r="N10" s="54" t="s">
        <v>27</v>
      </c>
      <c r="O10" s="54">
        <v>511</v>
      </c>
      <c r="P10" s="55">
        <f>M10*H10*0.25%</f>
        <v>4067262500</v>
      </c>
      <c r="Q10" s="56">
        <f>P10</f>
        <v>4067262500</v>
      </c>
      <c r="R10" s="57">
        <v>28372875</v>
      </c>
    </row>
    <row r="11" spans="1:18" ht="27.75" thickBot="1" x14ac:dyDescent="0.3">
      <c r="A11" s="47" t="s">
        <v>47</v>
      </c>
      <c r="B11" s="48">
        <v>1400007603001</v>
      </c>
      <c r="C11" s="48" t="s">
        <v>38</v>
      </c>
      <c r="D11" s="49">
        <v>75000</v>
      </c>
      <c r="E11" s="49" t="s">
        <v>29</v>
      </c>
      <c r="F11" s="50" t="s">
        <v>22</v>
      </c>
      <c r="G11" s="51">
        <v>64100</v>
      </c>
      <c r="H11" s="49">
        <f>G11*D11</f>
        <v>4807500000</v>
      </c>
      <c r="I11" s="48" t="s">
        <v>39</v>
      </c>
      <c r="J11" s="52" t="s">
        <v>40</v>
      </c>
      <c r="K11" s="53" t="s">
        <v>41</v>
      </c>
      <c r="L11" s="48" t="s">
        <v>42</v>
      </c>
      <c r="M11" s="54">
        <v>10</v>
      </c>
      <c r="N11" s="54" t="s">
        <v>43</v>
      </c>
      <c r="O11" s="54" t="s">
        <v>44</v>
      </c>
      <c r="P11" s="55">
        <f>M11*H11*0.25%</f>
        <v>120187500</v>
      </c>
      <c r="Q11" s="56">
        <f>P11</f>
        <v>120187500</v>
      </c>
      <c r="R11" s="57">
        <v>89500</v>
      </c>
    </row>
    <row r="12" spans="1:18" ht="27.75" thickBot="1" x14ac:dyDescent="0.3">
      <c r="A12" s="47" t="s">
        <v>48</v>
      </c>
      <c r="B12" s="48">
        <v>1400000938001</v>
      </c>
      <c r="C12" s="48" t="s">
        <v>49</v>
      </c>
      <c r="D12" s="49">
        <v>500000</v>
      </c>
      <c r="E12" s="49" t="s">
        <v>29</v>
      </c>
      <c r="F12" s="50" t="s">
        <v>22</v>
      </c>
      <c r="G12" s="51">
        <v>69119</v>
      </c>
      <c r="H12" s="49">
        <f>G12*D12</f>
        <v>34559500000</v>
      </c>
      <c r="I12" s="48" t="s">
        <v>50</v>
      </c>
      <c r="J12" s="52" t="s">
        <v>51</v>
      </c>
      <c r="K12" s="53" t="s">
        <v>41</v>
      </c>
      <c r="L12" s="48" t="s">
        <v>42</v>
      </c>
      <c r="M12" s="54">
        <v>10</v>
      </c>
      <c r="N12" s="54" t="s">
        <v>27</v>
      </c>
      <c r="O12" s="54">
        <v>475</v>
      </c>
      <c r="P12" s="55">
        <f>M12*H12*0.25%</f>
        <v>863987500</v>
      </c>
      <c r="Q12" s="56">
        <f>P12</f>
        <v>863987500</v>
      </c>
      <c r="R12" s="57">
        <v>2647070</v>
      </c>
    </row>
    <row r="13" spans="1:18" ht="27.75" thickBot="1" x14ac:dyDescent="0.3">
      <c r="A13" s="47" t="s">
        <v>52</v>
      </c>
      <c r="B13" s="48">
        <v>1400045584001</v>
      </c>
      <c r="C13" s="48" t="s">
        <v>53</v>
      </c>
      <c r="D13" s="49">
        <v>3000000</v>
      </c>
      <c r="E13" s="49" t="s">
        <v>21</v>
      </c>
      <c r="F13" s="50" t="s">
        <v>22</v>
      </c>
      <c r="G13" s="51">
        <v>81000</v>
      </c>
      <c r="H13" s="49">
        <f>G13*D13</f>
        <v>243000000000</v>
      </c>
      <c r="I13" s="48" t="s">
        <v>54</v>
      </c>
      <c r="J13" s="52" t="s">
        <v>55</v>
      </c>
      <c r="K13" s="53" t="s">
        <v>56</v>
      </c>
      <c r="L13" s="48" t="s">
        <v>26</v>
      </c>
      <c r="M13" s="54">
        <v>7</v>
      </c>
      <c r="N13" s="54" t="s">
        <v>27</v>
      </c>
      <c r="O13" s="54">
        <v>492</v>
      </c>
      <c r="P13" s="55">
        <f>M13*H13*0.25%</f>
        <v>4252500000</v>
      </c>
      <c r="Q13" s="56">
        <f>P13</f>
        <v>4252500000</v>
      </c>
      <c r="R13" s="57">
        <v>43814533</v>
      </c>
    </row>
    <row r="14" spans="1:18" ht="27" x14ac:dyDescent="0.25">
      <c r="A14" s="14" t="s">
        <v>57</v>
      </c>
      <c r="B14" s="15">
        <v>1400020858001</v>
      </c>
      <c r="C14" s="15" t="s">
        <v>58</v>
      </c>
      <c r="D14" s="16">
        <v>1000000</v>
      </c>
      <c r="E14" s="16" t="s">
        <v>21</v>
      </c>
      <c r="F14" s="17" t="s">
        <v>22</v>
      </c>
      <c r="G14" s="18">
        <v>75300</v>
      </c>
      <c r="H14" s="16">
        <f>G14*D14</f>
        <v>75300000000</v>
      </c>
      <c r="I14" s="15" t="s">
        <v>59</v>
      </c>
      <c r="J14" s="19" t="s">
        <v>60</v>
      </c>
      <c r="K14" s="20" t="s">
        <v>61</v>
      </c>
      <c r="L14" s="15" t="s">
        <v>26</v>
      </c>
      <c r="M14" s="21">
        <v>7</v>
      </c>
      <c r="N14" s="21" t="s">
        <v>27</v>
      </c>
      <c r="O14" s="21">
        <v>484</v>
      </c>
      <c r="P14" s="22">
        <f>M14*H14*0.25%</f>
        <v>1317750000</v>
      </c>
      <c r="Q14" s="23">
        <f>SUM(P14:P18)</f>
        <v>6146838250</v>
      </c>
      <c r="R14" s="24">
        <v>4905664</v>
      </c>
    </row>
    <row r="15" spans="1:18" ht="27" x14ac:dyDescent="0.25">
      <c r="A15" s="25" t="s">
        <v>57</v>
      </c>
      <c r="B15" s="26">
        <v>1400020862001</v>
      </c>
      <c r="C15" s="26" t="s">
        <v>58</v>
      </c>
      <c r="D15" s="27">
        <v>1000000</v>
      </c>
      <c r="E15" s="27" t="s">
        <v>29</v>
      </c>
      <c r="F15" s="28" t="s">
        <v>22</v>
      </c>
      <c r="G15" s="29">
        <v>62400</v>
      </c>
      <c r="H15" s="27">
        <f>G15*D15</f>
        <v>62400000000</v>
      </c>
      <c r="I15" s="26" t="s">
        <v>59</v>
      </c>
      <c r="J15" s="30" t="s">
        <v>60</v>
      </c>
      <c r="K15" s="31" t="s">
        <v>62</v>
      </c>
      <c r="L15" s="26" t="s">
        <v>26</v>
      </c>
      <c r="M15" s="32">
        <v>4</v>
      </c>
      <c r="N15" s="32" t="s">
        <v>27</v>
      </c>
      <c r="O15" s="32">
        <v>484</v>
      </c>
      <c r="P15" s="33">
        <f>M15*H15*0.25%</f>
        <v>624000000</v>
      </c>
      <c r="Q15" s="34"/>
      <c r="R15" s="35"/>
    </row>
    <row r="16" spans="1:18" ht="27" x14ac:dyDescent="0.25">
      <c r="A16" s="25" t="s">
        <v>57</v>
      </c>
      <c r="B16" s="26">
        <v>1400085983001</v>
      </c>
      <c r="C16" s="26" t="s">
        <v>20</v>
      </c>
      <c r="D16" s="27">
        <v>1000000</v>
      </c>
      <c r="E16" s="27" t="s">
        <v>29</v>
      </c>
      <c r="F16" s="28" t="s">
        <v>22</v>
      </c>
      <c r="G16" s="29">
        <v>69094</v>
      </c>
      <c r="H16" s="27">
        <f>G16*D16</f>
        <v>69094000000</v>
      </c>
      <c r="I16" s="26" t="s">
        <v>23</v>
      </c>
      <c r="J16" s="30" t="s">
        <v>24</v>
      </c>
      <c r="K16" s="31" t="s">
        <v>24</v>
      </c>
      <c r="L16" s="26" t="s">
        <v>26</v>
      </c>
      <c r="M16" s="32">
        <v>10</v>
      </c>
      <c r="N16" s="32" t="s">
        <v>27</v>
      </c>
      <c r="O16" s="32">
        <v>505</v>
      </c>
      <c r="P16" s="33">
        <f>M16*H16*0.25%</f>
        <v>1727350000</v>
      </c>
      <c r="Q16" s="34"/>
      <c r="R16" s="35"/>
    </row>
    <row r="17" spans="1:18" ht="27" x14ac:dyDescent="0.25">
      <c r="A17" s="25" t="s">
        <v>57</v>
      </c>
      <c r="B17" s="26">
        <v>1400113340001</v>
      </c>
      <c r="C17" s="26" t="s">
        <v>63</v>
      </c>
      <c r="D17" s="27">
        <v>500000</v>
      </c>
      <c r="E17" s="27" t="s">
        <v>64</v>
      </c>
      <c r="F17" s="28" t="s">
        <v>22</v>
      </c>
      <c r="G17" s="29">
        <v>84709</v>
      </c>
      <c r="H17" s="27">
        <f>G17*D17</f>
        <v>42354500000</v>
      </c>
      <c r="I17" s="26" t="s">
        <v>65</v>
      </c>
      <c r="J17" s="30" t="s">
        <v>66</v>
      </c>
      <c r="K17" s="31" t="s">
        <v>67</v>
      </c>
      <c r="L17" s="26" t="s">
        <v>26</v>
      </c>
      <c r="M17" s="32">
        <v>9</v>
      </c>
      <c r="N17" s="32" t="s">
        <v>27</v>
      </c>
      <c r="O17" s="32">
        <v>514</v>
      </c>
      <c r="P17" s="33">
        <f>M17*H17*0.25%</f>
        <v>952976250</v>
      </c>
      <c r="Q17" s="34"/>
      <c r="R17" s="35"/>
    </row>
    <row r="18" spans="1:18" ht="27.75" thickBot="1" x14ac:dyDescent="0.3">
      <c r="A18" s="36" t="s">
        <v>57</v>
      </c>
      <c r="B18" s="37">
        <v>1400113341001</v>
      </c>
      <c r="C18" s="37" t="s">
        <v>63</v>
      </c>
      <c r="D18" s="38">
        <v>800000</v>
      </c>
      <c r="E18" s="38" t="s">
        <v>64</v>
      </c>
      <c r="F18" s="39" t="s">
        <v>22</v>
      </c>
      <c r="G18" s="40">
        <v>84709</v>
      </c>
      <c r="H18" s="38">
        <f>G18*D18</f>
        <v>67767200000</v>
      </c>
      <c r="I18" s="37" t="s">
        <v>65</v>
      </c>
      <c r="J18" s="41" t="s">
        <v>66</v>
      </c>
      <c r="K18" s="42" t="s">
        <v>68</v>
      </c>
      <c r="L18" s="37" t="s">
        <v>26</v>
      </c>
      <c r="M18" s="43">
        <v>9</v>
      </c>
      <c r="N18" s="43" t="s">
        <v>27</v>
      </c>
      <c r="O18" s="43">
        <v>514</v>
      </c>
      <c r="P18" s="44">
        <f>M18*H18*0.25%</f>
        <v>1524762000</v>
      </c>
      <c r="Q18" s="45"/>
      <c r="R18" s="46"/>
    </row>
    <row r="19" spans="1:18" ht="27.75" thickBot="1" x14ac:dyDescent="0.3">
      <c r="A19" s="47" t="s">
        <v>69</v>
      </c>
      <c r="B19" s="48">
        <v>1400020860001</v>
      </c>
      <c r="C19" s="48" t="s">
        <v>58</v>
      </c>
      <c r="D19" s="49">
        <v>1000000</v>
      </c>
      <c r="E19" s="49" t="s">
        <v>29</v>
      </c>
      <c r="F19" s="50" t="s">
        <v>22</v>
      </c>
      <c r="G19" s="51">
        <v>62400</v>
      </c>
      <c r="H19" s="49">
        <f>G19*D19</f>
        <v>62400000000</v>
      </c>
      <c r="I19" s="48" t="s">
        <v>59</v>
      </c>
      <c r="J19" s="52" t="s">
        <v>60</v>
      </c>
      <c r="K19" s="53" t="s">
        <v>70</v>
      </c>
      <c r="L19" s="48" t="s">
        <v>26</v>
      </c>
      <c r="M19" s="54">
        <v>9</v>
      </c>
      <c r="N19" s="54" t="s">
        <v>27</v>
      </c>
      <c r="O19" s="54">
        <v>482</v>
      </c>
      <c r="P19" s="55">
        <f>M19*H19*0.25%</f>
        <v>1404000000</v>
      </c>
      <c r="Q19" s="56">
        <f>P19</f>
        <v>1404000000</v>
      </c>
      <c r="R19" s="57">
        <v>999800</v>
      </c>
    </row>
    <row r="20" spans="1:18" ht="27" x14ac:dyDescent="0.25">
      <c r="A20" s="14" t="s">
        <v>71</v>
      </c>
      <c r="B20" s="15">
        <v>1400011902001</v>
      </c>
      <c r="C20" s="15" t="s">
        <v>72</v>
      </c>
      <c r="D20" s="16">
        <v>1000000</v>
      </c>
      <c r="E20" s="16" t="s">
        <v>29</v>
      </c>
      <c r="F20" s="17" t="s">
        <v>22</v>
      </c>
      <c r="G20" s="18">
        <v>66819</v>
      </c>
      <c r="H20" s="16">
        <f>G20*D20</f>
        <v>66819000000</v>
      </c>
      <c r="I20" s="15" t="s">
        <v>73</v>
      </c>
      <c r="J20" s="19" t="s">
        <v>58</v>
      </c>
      <c r="K20" s="20" t="s">
        <v>74</v>
      </c>
      <c r="L20" s="15" t="s">
        <v>26</v>
      </c>
      <c r="M20" s="21">
        <v>8</v>
      </c>
      <c r="N20" s="21" t="s">
        <v>27</v>
      </c>
      <c r="O20" s="21">
        <v>476</v>
      </c>
      <c r="P20" s="22">
        <f>M20*H20*0.25%</f>
        <v>1336380000</v>
      </c>
      <c r="Q20" s="23">
        <f>SUM(P20:P22)</f>
        <v>4724880000</v>
      </c>
      <c r="R20" s="24">
        <v>5997114</v>
      </c>
    </row>
    <row r="21" spans="1:18" ht="27" x14ac:dyDescent="0.25">
      <c r="A21" s="25" t="s">
        <v>71</v>
      </c>
      <c r="B21" s="26">
        <v>1400020854001</v>
      </c>
      <c r="C21" s="26" t="s">
        <v>58</v>
      </c>
      <c r="D21" s="27">
        <v>1000000</v>
      </c>
      <c r="E21" s="27" t="s">
        <v>21</v>
      </c>
      <c r="F21" s="28" t="s">
        <v>22</v>
      </c>
      <c r="G21" s="29">
        <v>75300</v>
      </c>
      <c r="H21" s="27">
        <f>G21*D21</f>
        <v>75300000000</v>
      </c>
      <c r="I21" s="26" t="s">
        <v>59</v>
      </c>
      <c r="J21" s="30" t="s">
        <v>60</v>
      </c>
      <c r="K21" s="31" t="s">
        <v>70</v>
      </c>
      <c r="L21" s="26" t="s">
        <v>26</v>
      </c>
      <c r="M21" s="32">
        <v>9</v>
      </c>
      <c r="N21" s="32" t="s">
        <v>27</v>
      </c>
      <c r="O21" s="32">
        <v>482</v>
      </c>
      <c r="P21" s="33">
        <f>M21*H21*0.25%</f>
        <v>1694250000</v>
      </c>
      <c r="Q21" s="34"/>
      <c r="R21" s="35"/>
    </row>
    <row r="22" spans="1:18" ht="27.75" thickBot="1" x14ac:dyDescent="0.3">
      <c r="A22" s="36" t="s">
        <v>71</v>
      </c>
      <c r="B22" s="37">
        <v>1400020855001</v>
      </c>
      <c r="C22" s="37" t="s">
        <v>58</v>
      </c>
      <c r="D22" s="38">
        <v>1000000</v>
      </c>
      <c r="E22" s="38" t="s">
        <v>21</v>
      </c>
      <c r="F22" s="39" t="s">
        <v>22</v>
      </c>
      <c r="G22" s="40">
        <v>75300</v>
      </c>
      <c r="H22" s="38">
        <f>G22*D22</f>
        <v>75300000000</v>
      </c>
      <c r="I22" s="37" t="s">
        <v>59</v>
      </c>
      <c r="J22" s="41" t="s">
        <v>60</v>
      </c>
      <c r="K22" s="42" t="s">
        <v>70</v>
      </c>
      <c r="L22" s="37" t="s">
        <v>26</v>
      </c>
      <c r="M22" s="43">
        <v>9</v>
      </c>
      <c r="N22" s="43" t="s">
        <v>27</v>
      </c>
      <c r="O22" s="43">
        <v>482</v>
      </c>
      <c r="P22" s="44">
        <f>M22*H22*0.25%</f>
        <v>1694250000</v>
      </c>
      <c r="Q22" s="45"/>
      <c r="R22" s="46"/>
    </row>
    <row r="23" spans="1:18" ht="27" x14ac:dyDescent="0.25">
      <c r="A23" s="14" t="s">
        <v>75</v>
      </c>
      <c r="B23" s="15">
        <v>1400031443001</v>
      </c>
      <c r="C23" s="15" t="s">
        <v>61</v>
      </c>
      <c r="D23" s="16">
        <v>3000000</v>
      </c>
      <c r="E23" s="16" t="s">
        <v>76</v>
      </c>
      <c r="F23" s="17" t="s">
        <v>22</v>
      </c>
      <c r="G23" s="18">
        <v>62438</v>
      </c>
      <c r="H23" s="16">
        <f>G23*D23</f>
        <v>187314000000</v>
      </c>
      <c r="I23" s="15" t="s">
        <v>77</v>
      </c>
      <c r="J23" s="19" t="s">
        <v>78</v>
      </c>
      <c r="K23" s="20" t="s">
        <v>79</v>
      </c>
      <c r="L23" s="15" t="s">
        <v>26</v>
      </c>
      <c r="M23" s="21">
        <v>3</v>
      </c>
      <c r="N23" s="21" t="s">
        <v>27</v>
      </c>
      <c r="O23" s="21">
        <v>488</v>
      </c>
      <c r="P23" s="22">
        <f>M23*H23*0.25%</f>
        <v>1404855000</v>
      </c>
      <c r="Q23" s="23">
        <f>SUM(P23:P26)</f>
        <v>14596787500</v>
      </c>
      <c r="R23" s="24">
        <v>168648636</v>
      </c>
    </row>
    <row r="24" spans="1:18" ht="27" x14ac:dyDescent="0.25">
      <c r="A24" s="25" t="s">
        <v>75</v>
      </c>
      <c r="B24" s="26">
        <v>1400108625001</v>
      </c>
      <c r="C24" s="26" t="s">
        <v>24</v>
      </c>
      <c r="D24" s="27">
        <v>4500000</v>
      </c>
      <c r="E24" s="27" t="s">
        <v>29</v>
      </c>
      <c r="F24" s="28" t="s">
        <v>22</v>
      </c>
      <c r="G24" s="29">
        <v>80266</v>
      </c>
      <c r="H24" s="27">
        <f>G24*D24</f>
        <v>361197000000</v>
      </c>
      <c r="I24" s="26" t="s">
        <v>80</v>
      </c>
      <c r="J24" s="30" t="s">
        <v>67</v>
      </c>
      <c r="K24" s="31" t="s">
        <v>46</v>
      </c>
      <c r="L24" s="26" t="s">
        <v>26</v>
      </c>
      <c r="M24" s="32">
        <v>1</v>
      </c>
      <c r="N24" s="32" t="s">
        <v>27</v>
      </c>
      <c r="O24" s="32">
        <v>511</v>
      </c>
      <c r="P24" s="33">
        <f>M24*H24*0.25%</f>
        <v>902992500</v>
      </c>
      <c r="Q24" s="34"/>
      <c r="R24" s="35"/>
    </row>
    <row r="25" spans="1:18" ht="27" x14ac:dyDescent="0.25">
      <c r="A25" s="25" t="s">
        <v>75</v>
      </c>
      <c r="B25" s="26">
        <v>1400124407001</v>
      </c>
      <c r="C25" s="26" t="s">
        <v>80</v>
      </c>
      <c r="D25" s="27">
        <v>2000000</v>
      </c>
      <c r="E25" s="27" t="s">
        <v>21</v>
      </c>
      <c r="F25" s="28" t="s">
        <v>22</v>
      </c>
      <c r="G25" s="29">
        <v>110900</v>
      </c>
      <c r="H25" s="27">
        <f>G25*D25</f>
        <v>221800000000</v>
      </c>
      <c r="I25" s="26" t="s">
        <v>81</v>
      </c>
      <c r="J25" s="30" t="s">
        <v>82</v>
      </c>
      <c r="K25" s="31" t="s">
        <v>82</v>
      </c>
      <c r="L25" s="26" t="s">
        <v>26</v>
      </c>
      <c r="M25" s="32">
        <v>10</v>
      </c>
      <c r="N25" s="32" t="s">
        <v>27</v>
      </c>
      <c r="O25" s="32">
        <v>518</v>
      </c>
      <c r="P25" s="33">
        <f>M25*H25*0.25%</f>
        <v>5545000000</v>
      </c>
      <c r="Q25" s="34"/>
      <c r="R25" s="35"/>
    </row>
    <row r="26" spans="1:18" ht="27.75" thickBot="1" x14ac:dyDescent="0.3">
      <c r="A26" s="36" t="s">
        <v>75</v>
      </c>
      <c r="B26" s="37">
        <v>1400129268001</v>
      </c>
      <c r="C26" s="37" t="s">
        <v>65</v>
      </c>
      <c r="D26" s="38">
        <v>3000000</v>
      </c>
      <c r="E26" s="38" t="s">
        <v>21</v>
      </c>
      <c r="F26" s="39" t="s">
        <v>83</v>
      </c>
      <c r="G26" s="40">
        <v>112399</v>
      </c>
      <c r="H26" s="38">
        <f>G26*D26</f>
        <v>337197000000</v>
      </c>
      <c r="I26" s="37" t="s">
        <v>84</v>
      </c>
      <c r="J26" s="41" t="s">
        <v>85</v>
      </c>
      <c r="K26" s="42" t="s">
        <v>82</v>
      </c>
      <c r="L26" s="37" t="s">
        <v>26</v>
      </c>
      <c r="M26" s="43">
        <v>8</v>
      </c>
      <c r="N26" s="43" t="s">
        <v>27</v>
      </c>
      <c r="O26" s="43">
        <v>518</v>
      </c>
      <c r="P26" s="44">
        <f>M26*H26*0.25%</f>
        <v>6743940000</v>
      </c>
      <c r="Q26" s="45"/>
      <c r="R26" s="46"/>
    </row>
    <row r="27" spans="1:18" ht="30" thickBot="1" x14ac:dyDescent="0.3">
      <c r="A27" s="58" t="s">
        <v>86</v>
      </c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60"/>
      <c r="P27" s="55">
        <f>SUM(P3:P26)</f>
        <v>39244752000</v>
      </c>
      <c r="Q27" s="56">
        <f t="shared" ref="Q27:R27" si="0">SUM(Q3:Q26)</f>
        <v>39244752000</v>
      </c>
      <c r="R27" s="57">
        <f t="shared" si="0"/>
        <v>324800986</v>
      </c>
    </row>
  </sheetData>
  <autoFilter ref="O2:P26" xr:uid="{A17D6AA1-6748-45EF-A988-9E2B444082D5}"/>
  <mergeCells count="10">
    <mergeCell ref="Q23:Q26"/>
    <mergeCell ref="R23:R26"/>
    <mergeCell ref="A27:O27"/>
    <mergeCell ref="A1:R1"/>
    <mergeCell ref="Q3:Q8"/>
    <mergeCell ref="R3:R8"/>
    <mergeCell ref="Q14:Q18"/>
    <mergeCell ref="R14:R18"/>
    <mergeCell ref="Q20:Q22"/>
    <mergeCell ref="R20:R22"/>
  </mergeCells>
  <printOptions horizontalCentered="1" verticalCentered="1"/>
  <pageMargins left="0" right="0" top="0" bottom="0" header="0" footer="0"/>
  <pageSetup paperSize="9" scale="5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بخشودگی 1400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2021-11-24T13:07:37Z</dcterms:created>
  <dcterms:modified xsi:type="dcterms:W3CDTF">2021-11-24T13:08:01Z</dcterms:modified>
</cp:coreProperties>
</file>