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990927\Drive E\گزارشات\1400\mr. niroumand\"/>
    </mc:Choice>
  </mc:AlternateContent>
  <xr:revisionPtr revIDLastSave="0" documentId="13_ncr:1_{ABDE88E1-0448-4611-9D1A-96712C674131}" xr6:coauthVersionLast="47" xr6:coauthVersionMax="47" xr10:uidLastSave="{00000000-0000-0000-0000-000000000000}"/>
  <bookViews>
    <workbookView xWindow="-120" yWindow="-120" windowWidth="24240" windowHeight="13140" xr2:uid="{C2436DA0-D26E-402A-BC3B-4134B2C3EA9F}"/>
  </bookViews>
  <sheets>
    <sheet name="Sheet3 (2)" sheetId="2" r:id="rId1"/>
    <sheet name="Sheet3" sheetId="1" r:id="rId2"/>
  </sheets>
  <definedNames>
    <definedName name="_xlnm._FilterDatabase" localSheetId="0" hidden="1">'Sheet3 (2)'!$A$2:$D$2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2" i="2" l="1"/>
  <c r="G32" i="2"/>
  <c r="I31" i="2"/>
  <c r="I30" i="2"/>
  <c r="I25" i="2"/>
  <c r="I16" i="2"/>
  <c r="I17" i="2"/>
  <c r="I18" i="2"/>
  <c r="I19" i="2"/>
  <c r="I20" i="2"/>
  <c r="I21" i="2"/>
  <c r="I22" i="2"/>
  <c r="I23" i="2"/>
  <c r="I24" i="2"/>
  <c r="I26" i="2"/>
  <c r="I27" i="2"/>
  <c r="I28" i="2"/>
  <c r="I29" i="2"/>
  <c r="I15" i="2"/>
  <c r="I12" i="2"/>
  <c r="I11" i="2"/>
  <c r="I10" i="2"/>
  <c r="I8" i="2"/>
  <c r="I6" i="2"/>
  <c r="I7" i="2"/>
  <c r="I5" i="2"/>
  <c r="I3" i="2"/>
  <c r="I32" i="2" l="1"/>
  <c r="D32" i="2"/>
  <c r="E30" i="2" l="1"/>
  <c r="F30" i="2" s="1"/>
  <c r="E31" i="2"/>
  <c r="F31" i="2" s="1"/>
  <c r="C37" i="2"/>
  <c r="E28" i="2"/>
  <c r="F28" i="2" s="1"/>
  <c r="E26" i="2"/>
  <c r="F26" i="2" s="1"/>
  <c r="E23" i="2"/>
  <c r="F23" i="2" s="1"/>
  <c r="E21" i="2"/>
  <c r="F21" i="2" s="1"/>
  <c r="E19" i="2"/>
  <c r="F19" i="2" s="1"/>
  <c r="E17" i="2"/>
  <c r="F17" i="2" s="1"/>
  <c r="E15" i="2"/>
  <c r="F15" i="2" s="1"/>
  <c r="E11" i="2"/>
  <c r="F11" i="2" s="1"/>
  <c r="E8" i="2"/>
  <c r="F8" i="2" s="1"/>
  <c r="E6" i="2"/>
  <c r="F6" i="2" s="1"/>
  <c r="E3" i="2"/>
  <c r="F3" i="2" s="1"/>
  <c r="E29" i="2"/>
  <c r="F29" i="2" s="1"/>
  <c r="E27" i="2"/>
  <c r="F27" i="2" s="1"/>
  <c r="E24" i="2"/>
  <c r="F24" i="2" s="1"/>
  <c r="E22" i="2"/>
  <c r="F22" i="2" s="1"/>
  <c r="E20" i="2"/>
  <c r="F20" i="2" s="1"/>
  <c r="E18" i="2"/>
  <c r="F18" i="2" s="1"/>
  <c r="E16" i="2"/>
  <c r="F16" i="2" s="1"/>
  <c r="E12" i="2"/>
  <c r="F12" i="2" s="1"/>
  <c r="E10" i="2"/>
  <c r="F10" i="2" s="1"/>
  <c r="E7" i="2"/>
  <c r="F7" i="2" s="1"/>
  <c r="E5" i="2"/>
  <c r="F5" i="2" s="1"/>
</calcChain>
</file>

<file path=xl/sharedStrings.xml><?xml version="1.0" encoding="utf-8"?>
<sst xmlns="http://schemas.openxmlformats.org/spreadsheetml/2006/main" count="74" uniqueCount="44">
  <si>
    <t>مقدار برداشت مشتریان صادراتی در سال 1400 تا تاریخ 1400/08/30</t>
  </si>
  <si>
    <t xml:space="preserve">ردیف </t>
  </si>
  <si>
    <t>نام مشتری</t>
  </si>
  <si>
    <t>مقدار تحویل 
(کیلوگرم)</t>
  </si>
  <si>
    <t>نفت پتروتار فراساحل</t>
  </si>
  <si>
    <t>جی پورنر پارس</t>
  </si>
  <si>
    <t>بیتو تار پارس</t>
  </si>
  <si>
    <t>پالایش نفت جی ارس (آراز شیمی جلفا)</t>
  </si>
  <si>
    <t>سپاهان قیرجی</t>
  </si>
  <si>
    <t>پالایشگاه نفت پترو ماد کیش</t>
  </si>
  <si>
    <t>قیر مظروف سپاهان</t>
  </si>
  <si>
    <t>آسه تجارت آسیا</t>
  </si>
  <si>
    <t>اسپادانا قیر پاسارگاد</t>
  </si>
  <si>
    <t>تولیدی و صنعتی ریونیز پالایش آرتان</t>
  </si>
  <si>
    <t>ماهور رخش رستاک</t>
  </si>
  <si>
    <t>پترو کالای هکمتان</t>
  </si>
  <si>
    <t>شیمی تجارت نقش جهان</t>
  </si>
  <si>
    <t>پالایش نفت جی هرمز(همیار جی یزد)</t>
  </si>
  <si>
    <t>انرژی ستاره دریا</t>
  </si>
  <si>
    <t>پتروعایق اسپادانا</t>
  </si>
  <si>
    <t>آترا کران انرژی</t>
  </si>
  <si>
    <t>ساوا تجارت آسیا</t>
  </si>
  <si>
    <t>عطا چیلیک زرین</t>
  </si>
  <si>
    <t>تجارت بین الملل وانیا</t>
  </si>
  <si>
    <t>پترو سالارغرب کوهسار</t>
  </si>
  <si>
    <t>ایرساگستر بیست کیش</t>
  </si>
  <si>
    <t>مهندسی قیر و آسفالت غرب</t>
  </si>
  <si>
    <t>بهبودصنعت بیرجند</t>
  </si>
  <si>
    <t>توسعه ساختارمحیط</t>
  </si>
  <si>
    <t>پترو تجارت مروارید جی</t>
  </si>
  <si>
    <t>مجموع</t>
  </si>
  <si>
    <t>مقدار تحویل
 به تفکیک صاحبان شرکت</t>
  </si>
  <si>
    <t>درصد برداشت کالا</t>
  </si>
  <si>
    <t>برنامه کل سال صادراتی</t>
  </si>
  <si>
    <t>برنامه 8 ماه سال 1400 صادراتی</t>
  </si>
  <si>
    <t>مانده هدف</t>
  </si>
  <si>
    <t>مقدار برداشت
 طی 4 ماه باقیمانده سال</t>
  </si>
  <si>
    <t>مبلغ جرایم 
تاخیر / ابطال</t>
  </si>
  <si>
    <t>مبلغ هزینه انبارداری</t>
  </si>
  <si>
    <t>مجموع جرایم</t>
  </si>
  <si>
    <t>پارس تصویر ایرانیان</t>
  </si>
  <si>
    <t xml:space="preserve">پایا پوشش اهورا </t>
  </si>
  <si>
    <t xml:space="preserve">نفت صنعت البرز جی </t>
  </si>
  <si>
    <t>گزارش برداشت و جرایم مشتریان سال 1400 تا تاریخ 1400/08/30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</si>
</sst>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0"/>
      <name val="Tahoma"/>
      <family val="2"/>
    </font>
    <font>
      <sz val="10"/>
      <name val="Tahoma"/>
      <family val="2"/>
    </font>
    <font>
      <sz val="10"/>
      <name val="B Titr"/>
      <charset val="178"/>
    </font>
    <font>
      <b/>
      <sz val="11"/>
      <name val="B Mitra"/>
      <charset val="178"/>
    </font>
    <font>
      <sz val="11"/>
      <name val="B Mitra"/>
      <charset val="178"/>
    </font>
    <font>
      <sz val="12"/>
      <name val="B Titr"/>
      <charset val="178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horizontal="right"/>
    </xf>
    <xf numFmtId="43" fontId="1" fillId="0" borderId="0" applyFont="0" applyFill="0" applyBorder="0" applyAlignment="0" applyProtection="0"/>
  </cellStyleXfs>
  <cellXfs count="71">
    <xf numFmtId="0" fontId="0" fillId="0" borderId="0" xfId="0">
      <alignment horizontal="right"/>
    </xf>
    <xf numFmtId="0" fontId="3" fillId="2" borderId="2" xfId="0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4" fontId="4" fillId="0" borderId="7" xfId="1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4" fontId="4" fillId="0" borderId="11" xfId="1" applyNumberFormat="1" applyFont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0" fillId="0" borderId="0" xfId="1" applyNumberFormat="1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164" fontId="4" fillId="3" borderId="16" xfId="1" applyNumberFormat="1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164" fontId="4" fillId="3" borderId="17" xfId="1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4" fontId="4" fillId="3" borderId="3" xfId="1" applyNumberFormat="1" applyFont="1" applyFill="1" applyBorder="1" applyAlignment="1">
      <alignment horizontal="center" vertical="center"/>
    </xf>
    <xf numFmtId="9" fontId="4" fillId="3" borderId="3" xfId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4" fillId="4" borderId="3" xfId="1" applyNumberFormat="1" applyFont="1" applyFill="1" applyBorder="1" applyAlignment="1">
      <alignment horizontal="center" vertical="center"/>
    </xf>
    <xf numFmtId="9" fontId="4" fillId="4" borderId="3" xfId="1" applyNumberFormat="1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164" fontId="4" fillId="4" borderId="16" xfId="1" applyNumberFormat="1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164" fontId="4" fillId="4" borderId="17" xfId="1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4" fontId="4" fillId="5" borderId="3" xfId="1" applyNumberFormat="1" applyFont="1" applyFill="1" applyBorder="1" applyAlignment="1">
      <alignment horizontal="center" vertical="center"/>
    </xf>
    <xf numFmtId="9" fontId="4" fillId="5" borderId="3" xfId="1" applyNumberFormat="1" applyFont="1" applyFill="1" applyBorder="1" applyAlignment="1">
      <alignment horizontal="center" vertical="center"/>
    </xf>
    <xf numFmtId="0" fontId="0" fillId="6" borderId="0" xfId="0" applyFill="1">
      <alignment horizontal="right"/>
    </xf>
    <xf numFmtId="164" fontId="0" fillId="6" borderId="0" xfId="1" applyNumberFormat="1" applyFont="1" applyFill="1" applyAlignment="1">
      <alignment horizontal="right"/>
    </xf>
    <xf numFmtId="9" fontId="4" fillId="3" borderId="13" xfId="1" applyNumberFormat="1" applyFont="1" applyFill="1" applyBorder="1" applyAlignment="1">
      <alignment horizontal="center" vertical="center"/>
    </xf>
    <xf numFmtId="9" fontId="4" fillId="3" borderId="15" xfId="1" applyNumberFormat="1" applyFont="1" applyFill="1" applyBorder="1" applyAlignment="1">
      <alignment horizontal="center" vertical="center"/>
    </xf>
    <xf numFmtId="9" fontId="4" fillId="4" borderId="13" xfId="1" applyNumberFormat="1" applyFont="1" applyFill="1" applyBorder="1" applyAlignment="1">
      <alignment horizontal="center" vertical="center"/>
    </xf>
    <xf numFmtId="9" fontId="4" fillId="4" borderId="15" xfId="1" applyNumberFormat="1" applyFont="1" applyFill="1" applyBorder="1" applyAlignment="1">
      <alignment horizontal="center" vertical="center"/>
    </xf>
    <xf numFmtId="164" fontId="4" fillId="3" borderId="13" xfId="1" applyNumberFormat="1" applyFont="1" applyFill="1" applyBorder="1" applyAlignment="1">
      <alignment horizontal="center" vertical="center"/>
    </xf>
    <xf numFmtId="164" fontId="4" fillId="3" borderId="15" xfId="1" applyNumberFormat="1" applyFont="1" applyFill="1" applyBorder="1" applyAlignment="1">
      <alignment horizontal="center" vertical="center"/>
    </xf>
    <xf numFmtId="164" fontId="4" fillId="4" borderId="13" xfId="1" applyNumberFormat="1" applyFont="1" applyFill="1" applyBorder="1" applyAlignment="1">
      <alignment horizontal="center" vertical="center"/>
    </xf>
    <xf numFmtId="164" fontId="4" fillId="4" borderId="15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9" fontId="4" fillId="2" borderId="3" xfId="1" applyNumberFormat="1" applyFont="1" applyFill="1" applyBorder="1" applyAlignment="1">
      <alignment horizontal="center" vertical="center"/>
    </xf>
    <xf numFmtId="164" fontId="4" fillId="2" borderId="13" xfId="1" applyNumberFormat="1" applyFont="1" applyFill="1" applyBorder="1" applyAlignment="1">
      <alignment horizontal="center" vertical="center"/>
    </xf>
    <xf numFmtId="9" fontId="4" fillId="2" borderId="13" xfId="1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64" fontId="4" fillId="2" borderId="15" xfId="1" applyNumberFormat="1" applyFont="1" applyFill="1" applyBorder="1" applyAlignment="1">
      <alignment horizontal="center" vertical="center"/>
    </xf>
    <xf numFmtId="9" fontId="4" fillId="2" borderId="15" xfId="1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164" fontId="3" fillId="7" borderId="3" xfId="1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164" fontId="4" fillId="8" borderId="3" xfId="1" applyNumberFormat="1" applyFont="1" applyFill="1" applyBorder="1" applyAlignment="1">
      <alignment horizontal="center" vertical="center"/>
    </xf>
    <xf numFmtId="9" fontId="4" fillId="8" borderId="3" xfId="1" applyNumberFormat="1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center" vertical="center"/>
    </xf>
    <xf numFmtId="164" fontId="4" fillId="8" borderId="16" xfId="1" applyNumberFormat="1" applyFont="1" applyFill="1" applyBorder="1" applyAlignment="1">
      <alignment horizontal="center" vertical="center"/>
    </xf>
    <xf numFmtId="164" fontId="4" fillId="8" borderId="13" xfId="1" applyNumberFormat="1" applyFont="1" applyFill="1" applyBorder="1" applyAlignment="1">
      <alignment horizontal="center" vertical="center"/>
    </xf>
    <xf numFmtId="9" fontId="4" fillId="8" borderId="13" xfId="1" applyNumberFormat="1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164" fontId="4" fillId="8" borderId="7" xfId="1" applyNumberFormat="1" applyFont="1" applyFill="1" applyBorder="1" applyAlignment="1">
      <alignment horizontal="center" vertical="center"/>
    </xf>
    <xf numFmtId="164" fontId="4" fillId="8" borderId="14" xfId="1" applyNumberFormat="1" applyFont="1" applyFill="1" applyBorder="1" applyAlignment="1">
      <alignment horizontal="center" vertical="center"/>
    </xf>
    <xf numFmtId="9" fontId="4" fillId="8" borderId="14" xfId="1" applyNumberFormat="1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164" fontId="4" fillId="8" borderId="17" xfId="1" applyNumberFormat="1" applyFont="1" applyFill="1" applyBorder="1" applyAlignment="1">
      <alignment horizontal="center" vertical="center"/>
    </xf>
    <xf numFmtId="164" fontId="4" fillId="8" borderId="15" xfId="1" applyNumberFormat="1" applyFont="1" applyFill="1" applyBorder="1" applyAlignment="1">
      <alignment horizontal="center" vertical="center"/>
    </xf>
    <xf numFmtId="9" fontId="4" fillId="8" borderId="1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FBB14-1AC7-451B-B546-A5E7106FC197}">
  <sheetPr>
    <pageSetUpPr fitToPage="1"/>
  </sheetPr>
  <dimension ref="A1:K37"/>
  <sheetViews>
    <sheetView rightToLeft="1" tabSelected="1" workbookViewId="0">
      <selection activeCell="C13" sqref="C13"/>
    </sheetView>
  </sheetViews>
  <sheetFormatPr defaultRowHeight="12.75" x14ac:dyDescent="0.2"/>
  <cols>
    <col min="1" max="1" width="9.85546875" bestFit="1" customWidth="1"/>
    <col min="2" max="2" width="26.28515625" bestFit="1" customWidth="1"/>
    <col min="3" max="3" width="15.140625" style="12" bestFit="1" customWidth="1"/>
    <col min="4" max="4" width="24.5703125" style="12" bestFit="1" customWidth="1"/>
    <col min="5" max="5" width="14.85546875" style="12" bestFit="1" customWidth="1"/>
    <col min="6" max="6" width="18.5703125" style="12" bestFit="1" customWidth="1"/>
    <col min="7" max="9" width="17.42578125" style="12" bestFit="1" customWidth="1"/>
    <col min="11" max="11" width="16.85546875" style="12" bestFit="1" customWidth="1"/>
  </cols>
  <sheetData>
    <row r="1" spans="1:9" ht="26.25" thickBot="1" x14ac:dyDescent="0.25">
      <c r="A1" s="44" t="s">
        <v>43</v>
      </c>
      <c r="B1" s="44"/>
      <c r="C1" s="44"/>
      <c r="D1" s="44"/>
      <c r="E1" s="44"/>
      <c r="F1" s="44"/>
      <c r="G1" s="44"/>
      <c r="H1" s="44"/>
      <c r="I1" s="44"/>
    </row>
    <row r="2" spans="1:9" ht="36.75" thickBot="1" x14ac:dyDescent="0.25">
      <c r="A2" s="13" t="s">
        <v>1</v>
      </c>
      <c r="B2" s="13" t="s">
        <v>2</v>
      </c>
      <c r="C2" s="2" t="s">
        <v>3</v>
      </c>
      <c r="D2" s="2" t="s">
        <v>31</v>
      </c>
      <c r="E2" s="2" t="s">
        <v>32</v>
      </c>
      <c r="F2" s="2" t="s">
        <v>36</v>
      </c>
      <c r="G2" s="2" t="s">
        <v>37</v>
      </c>
      <c r="H2" s="2" t="s">
        <v>38</v>
      </c>
      <c r="I2" s="2" t="s">
        <v>39</v>
      </c>
    </row>
    <row r="3" spans="1:9" ht="17.25" x14ac:dyDescent="0.2">
      <c r="A3" s="14">
        <v>1</v>
      </c>
      <c r="B3" s="14" t="s">
        <v>4</v>
      </c>
      <c r="C3" s="15">
        <v>168571565</v>
      </c>
      <c r="D3" s="37">
        <v>196944440</v>
      </c>
      <c r="E3" s="33">
        <f>D3/D32</f>
        <v>0.35123525176470688</v>
      </c>
      <c r="F3" s="37">
        <f>E3*F32</f>
        <v>175617625.88235343</v>
      </c>
      <c r="G3" s="37">
        <v>98716373750</v>
      </c>
      <c r="H3" s="37">
        <v>2279703594</v>
      </c>
      <c r="I3" s="37">
        <f>G3+H3</f>
        <v>100996077344</v>
      </c>
    </row>
    <row r="4" spans="1:9" ht="18" thickBot="1" x14ac:dyDescent="0.25">
      <c r="A4" s="16">
        <v>2</v>
      </c>
      <c r="B4" s="16" t="s">
        <v>9</v>
      </c>
      <c r="C4" s="17">
        <v>28372875</v>
      </c>
      <c r="D4" s="38"/>
      <c r="E4" s="34"/>
      <c r="F4" s="38"/>
      <c r="G4" s="38"/>
      <c r="H4" s="38"/>
      <c r="I4" s="38"/>
    </row>
    <row r="5" spans="1:9" ht="18" thickBot="1" x14ac:dyDescent="0.25">
      <c r="A5" s="18">
        <v>3</v>
      </c>
      <c r="B5" s="18" t="s">
        <v>5</v>
      </c>
      <c r="C5" s="19">
        <v>106583903</v>
      </c>
      <c r="D5" s="19">
        <v>106583903</v>
      </c>
      <c r="E5" s="20">
        <f>D5/D32</f>
        <v>0.19008418823232634</v>
      </c>
      <c r="F5" s="19">
        <f>E5*F32</f>
        <v>95042094.116163164</v>
      </c>
      <c r="G5" s="19">
        <v>0</v>
      </c>
      <c r="H5" s="19">
        <v>63484949679</v>
      </c>
      <c r="I5" s="19">
        <f>G5+H5</f>
        <v>63484949679</v>
      </c>
    </row>
    <row r="6" spans="1:9" ht="18" thickBot="1" x14ac:dyDescent="0.25">
      <c r="A6" s="21">
        <v>4</v>
      </c>
      <c r="B6" s="21" t="s">
        <v>6</v>
      </c>
      <c r="C6" s="22">
        <v>69325794</v>
      </c>
      <c r="D6" s="22">
        <v>69325794</v>
      </c>
      <c r="E6" s="23">
        <f>D6/D32</f>
        <v>0.12363721823971374</v>
      </c>
      <c r="F6" s="22">
        <f>E6*F32</f>
        <v>61818609.119856872</v>
      </c>
      <c r="G6" s="22">
        <v>4539858750</v>
      </c>
      <c r="H6" s="22">
        <v>106766127876</v>
      </c>
      <c r="I6" s="22">
        <f t="shared" ref="I6:I7" si="0">G6+H6</f>
        <v>111305986626</v>
      </c>
    </row>
    <row r="7" spans="1:9" ht="18" thickBot="1" x14ac:dyDescent="0.25">
      <c r="A7" s="21">
        <v>5</v>
      </c>
      <c r="B7" s="21" t="s">
        <v>7</v>
      </c>
      <c r="C7" s="22">
        <v>69032636</v>
      </c>
      <c r="D7" s="22">
        <v>69032636</v>
      </c>
      <c r="E7" s="23">
        <f>D7/D32</f>
        <v>0.1231143935083487</v>
      </c>
      <c r="F7" s="22">
        <f>E7*F32</f>
        <v>61557196.754174352</v>
      </c>
      <c r="G7" s="22">
        <v>0</v>
      </c>
      <c r="H7" s="22">
        <v>49358153151</v>
      </c>
      <c r="I7" s="22">
        <f t="shared" si="0"/>
        <v>49358153151</v>
      </c>
    </row>
    <row r="8" spans="1:9" ht="17.25" x14ac:dyDescent="0.2">
      <c r="A8" s="24">
        <v>6</v>
      </c>
      <c r="B8" s="24" t="s">
        <v>8</v>
      </c>
      <c r="C8" s="25">
        <v>43688833</v>
      </c>
      <c r="D8" s="39">
        <v>50151972</v>
      </c>
      <c r="E8" s="35">
        <f>D8/D32</f>
        <v>8.9442182332827122E-2</v>
      </c>
      <c r="F8" s="39">
        <f>E8*F32</f>
        <v>44721091.166413561</v>
      </c>
      <c r="G8" s="39">
        <v>4252500000</v>
      </c>
      <c r="H8" s="39">
        <v>0</v>
      </c>
      <c r="I8" s="39">
        <f>G8+H8</f>
        <v>4252500000</v>
      </c>
    </row>
    <row r="9" spans="1:9" ht="18" thickBot="1" x14ac:dyDescent="0.25">
      <c r="A9" s="26">
        <v>7</v>
      </c>
      <c r="B9" s="26" t="s">
        <v>12</v>
      </c>
      <c r="C9" s="27">
        <v>6463139</v>
      </c>
      <c r="D9" s="40"/>
      <c r="E9" s="36"/>
      <c r="F9" s="40"/>
      <c r="G9" s="40"/>
      <c r="H9" s="40"/>
      <c r="I9" s="40"/>
    </row>
    <row r="10" spans="1:9" ht="18" thickBot="1" x14ac:dyDescent="0.25">
      <c r="A10" s="28">
        <v>8</v>
      </c>
      <c r="B10" s="28" t="s">
        <v>10</v>
      </c>
      <c r="C10" s="29">
        <v>19746850</v>
      </c>
      <c r="D10" s="29">
        <v>19746850</v>
      </c>
      <c r="E10" s="30">
        <f>D10/D32</f>
        <v>3.5216987244270019E-2</v>
      </c>
      <c r="F10" s="29">
        <f>E10*F32</f>
        <v>17608493.62213501</v>
      </c>
      <c r="G10" s="29">
        <v>0</v>
      </c>
      <c r="H10" s="29">
        <v>0</v>
      </c>
      <c r="I10" s="29">
        <f>G10+H10</f>
        <v>0</v>
      </c>
    </row>
    <row r="11" spans="1:9" ht="18" thickBot="1" x14ac:dyDescent="0.25">
      <c r="A11" s="56">
        <v>9</v>
      </c>
      <c r="B11" s="56" t="s">
        <v>11</v>
      </c>
      <c r="C11" s="57">
        <v>9059566</v>
      </c>
      <c r="D11" s="57">
        <v>9059566</v>
      </c>
      <c r="E11" s="58">
        <f>D11/D32</f>
        <v>1.6157038730765787E-2</v>
      </c>
      <c r="F11" s="57">
        <f>E11*F32</f>
        <v>8078519.365382893</v>
      </c>
      <c r="G11" s="57">
        <v>0</v>
      </c>
      <c r="H11" s="57">
        <v>0</v>
      </c>
      <c r="I11" s="57">
        <f>G11+H11</f>
        <v>0</v>
      </c>
    </row>
    <row r="12" spans="1:9" ht="17.25" x14ac:dyDescent="0.2">
      <c r="A12" s="59">
        <v>11</v>
      </c>
      <c r="B12" s="59" t="s">
        <v>14</v>
      </c>
      <c r="C12" s="60">
        <v>5997114</v>
      </c>
      <c r="D12" s="61">
        <v>8496357</v>
      </c>
      <c r="E12" s="62">
        <f>D12/D32</f>
        <v>1.5152598824205598E-2</v>
      </c>
      <c r="F12" s="61">
        <f>E12*F32</f>
        <v>7576299.4121027989</v>
      </c>
      <c r="G12" s="61">
        <v>6128880000</v>
      </c>
      <c r="H12" s="61">
        <v>6155775000</v>
      </c>
      <c r="I12" s="61">
        <f>G12+H12</f>
        <v>12284655000</v>
      </c>
    </row>
    <row r="13" spans="1:9" ht="17.25" x14ac:dyDescent="0.2">
      <c r="A13" s="63">
        <v>12</v>
      </c>
      <c r="B13" s="63" t="s">
        <v>21</v>
      </c>
      <c r="C13" s="64">
        <v>1499443</v>
      </c>
      <c r="D13" s="65"/>
      <c r="E13" s="66"/>
      <c r="F13" s="65"/>
      <c r="G13" s="65"/>
      <c r="H13" s="65"/>
      <c r="I13" s="65"/>
    </row>
    <row r="14" spans="1:9" ht="18" thickBot="1" x14ac:dyDescent="0.25">
      <c r="A14" s="67">
        <v>13</v>
      </c>
      <c r="B14" s="67" t="s">
        <v>22</v>
      </c>
      <c r="C14" s="68">
        <v>999800</v>
      </c>
      <c r="D14" s="69"/>
      <c r="E14" s="70"/>
      <c r="F14" s="69"/>
      <c r="G14" s="69"/>
      <c r="H14" s="69"/>
      <c r="I14" s="69"/>
    </row>
    <row r="15" spans="1:9" ht="18" thickBot="1" x14ac:dyDescent="0.25">
      <c r="A15" s="56">
        <v>10</v>
      </c>
      <c r="B15" s="56" t="s">
        <v>13</v>
      </c>
      <c r="C15" s="57">
        <v>5999122</v>
      </c>
      <c r="D15" s="57">
        <v>5999122</v>
      </c>
      <c r="E15" s="58">
        <f>D15/D32</f>
        <v>1.0698972390574681E-2</v>
      </c>
      <c r="F15" s="57">
        <f>E15*F32</f>
        <v>5349486.1952873403</v>
      </c>
      <c r="G15" s="57">
        <v>0</v>
      </c>
      <c r="H15" s="57">
        <v>0</v>
      </c>
      <c r="I15" s="57">
        <f>G15+H15</f>
        <v>0</v>
      </c>
    </row>
    <row r="16" spans="1:9" ht="18" thickBot="1" x14ac:dyDescent="0.25">
      <c r="A16" s="56">
        <v>14</v>
      </c>
      <c r="B16" s="56" t="s">
        <v>15</v>
      </c>
      <c r="C16" s="57">
        <v>5996663</v>
      </c>
      <c r="D16" s="57">
        <v>5996663</v>
      </c>
      <c r="E16" s="58">
        <f>D16/D32</f>
        <v>1.0694586953320959E-2</v>
      </c>
      <c r="F16" s="57">
        <f>E16*F32</f>
        <v>5347293.4766604798</v>
      </c>
      <c r="G16" s="57">
        <v>0</v>
      </c>
      <c r="H16" s="57">
        <v>0</v>
      </c>
      <c r="I16" s="57">
        <f t="shared" ref="I16:I31" si="1">G16+H16</f>
        <v>0</v>
      </c>
    </row>
    <row r="17" spans="1:9" ht="18" thickBot="1" x14ac:dyDescent="0.25">
      <c r="A17" s="45">
        <v>15</v>
      </c>
      <c r="B17" s="45" t="s">
        <v>16</v>
      </c>
      <c r="C17" s="46">
        <v>4905664</v>
      </c>
      <c r="D17" s="46">
        <v>4905664</v>
      </c>
      <c r="E17" s="47">
        <f>D17/D32</f>
        <v>8.7488742008307481E-3</v>
      </c>
      <c r="F17" s="46">
        <f>E17*F32</f>
        <v>4374437.1004153742</v>
      </c>
      <c r="G17" s="46">
        <v>6146838250</v>
      </c>
      <c r="H17" s="46">
        <v>0</v>
      </c>
      <c r="I17" s="46">
        <f t="shared" si="1"/>
        <v>6146838250</v>
      </c>
    </row>
    <row r="18" spans="1:9" ht="18" thickBot="1" x14ac:dyDescent="0.25">
      <c r="A18" s="45">
        <v>16</v>
      </c>
      <c r="B18" s="45" t="s">
        <v>17</v>
      </c>
      <c r="C18" s="46">
        <v>3624850</v>
      </c>
      <c r="D18" s="46">
        <v>3624850</v>
      </c>
      <c r="E18" s="47">
        <f>D18/D32</f>
        <v>6.4646410041293767E-3</v>
      </c>
      <c r="F18" s="46">
        <f>E18*F32</f>
        <v>3232320.5020646881</v>
      </c>
      <c r="G18" s="46">
        <v>0</v>
      </c>
      <c r="H18" s="46">
        <v>0</v>
      </c>
      <c r="I18" s="46">
        <f t="shared" si="1"/>
        <v>0</v>
      </c>
    </row>
    <row r="19" spans="1:9" ht="18" thickBot="1" x14ac:dyDescent="0.25">
      <c r="A19" s="45">
        <v>17</v>
      </c>
      <c r="B19" s="45" t="s">
        <v>18</v>
      </c>
      <c r="C19" s="46">
        <v>2990210</v>
      </c>
      <c r="D19" s="46">
        <v>2990210</v>
      </c>
      <c r="E19" s="47">
        <f>D19/D32</f>
        <v>5.3328094064465301E-3</v>
      </c>
      <c r="F19" s="46">
        <f>E19*F32</f>
        <v>2666404.7032232652</v>
      </c>
      <c r="G19" s="46">
        <v>0</v>
      </c>
      <c r="H19" s="46">
        <v>10208613000</v>
      </c>
      <c r="I19" s="46">
        <f t="shared" si="1"/>
        <v>10208613000</v>
      </c>
    </row>
    <row r="20" spans="1:9" ht="18" thickBot="1" x14ac:dyDescent="0.25">
      <c r="A20" s="45">
        <v>18</v>
      </c>
      <c r="B20" s="45" t="s">
        <v>19</v>
      </c>
      <c r="C20" s="46">
        <v>2647070</v>
      </c>
      <c r="D20" s="46">
        <v>2647070</v>
      </c>
      <c r="E20" s="47">
        <f>D20/D32</f>
        <v>4.7208456247295064E-3</v>
      </c>
      <c r="F20" s="46">
        <f>E20*F32</f>
        <v>2360422.8123647533</v>
      </c>
      <c r="G20" s="46">
        <v>863987500</v>
      </c>
      <c r="H20" s="46">
        <v>0</v>
      </c>
      <c r="I20" s="46">
        <f t="shared" si="1"/>
        <v>863987500</v>
      </c>
    </row>
    <row r="21" spans="1:9" ht="18" thickBot="1" x14ac:dyDescent="0.25">
      <c r="A21" s="45">
        <v>19</v>
      </c>
      <c r="B21" s="45" t="s">
        <v>20</v>
      </c>
      <c r="C21" s="46">
        <v>2497140</v>
      </c>
      <c r="D21" s="46">
        <v>2497140</v>
      </c>
      <c r="E21" s="47">
        <f>D21/D32</f>
        <v>4.4534570084421793E-3</v>
      </c>
      <c r="F21" s="46">
        <f>E21*F32</f>
        <v>2226728.5042210896</v>
      </c>
      <c r="G21" s="46">
        <v>0</v>
      </c>
      <c r="H21" s="46">
        <v>0</v>
      </c>
      <c r="I21" s="46">
        <f t="shared" si="1"/>
        <v>0</v>
      </c>
    </row>
    <row r="22" spans="1:9" ht="18" thickBot="1" x14ac:dyDescent="0.25">
      <c r="A22" s="45">
        <v>20</v>
      </c>
      <c r="B22" s="45" t="s">
        <v>23</v>
      </c>
      <c r="C22" s="46">
        <v>991391</v>
      </c>
      <c r="D22" s="46">
        <v>991391</v>
      </c>
      <c r="E22" s="47">
        <f>D22/D32</f>
        <v>1.7680695503882442E-3</v>
      </c>
      <c r="F22" s="46">
        <f>E22*F32</f>
        <v>884034.77519412211</v>
      </c>
      <c r="G22" s="46">
        <v>0</v>
      </c>
      <c r="H22" s="46">
        <v>0</v>
      </c>
      <c r="I22" s="46">
        <f t="shared" si="1"/>
        <v>0</v>
      </c>
    </row>
    <row r="23" spans="1:9" ht="18" thickBot="1" x14ac:dyDescent="0.25">
      <c r="A23" s="45">
        <v>21</v>
      </c>
      <c r="B23" s="45" t="s">
        <v>24</v>
      </c>
      <c r="C23" s="46">
        <v>499670</v>
      </c>
      <c r="D23" s="46">
        <v>499670</v>
      </c>
      <c r="E23" s="47">
        <f>D23/D32</f>
        <v>8.9112299006395459E-4</v>
      </c>
      <c r="F23" s="46">
        <f>E23*F32</f>
        <v>445561.49503197731</v>
      </c>
      <c r="G23" s="46">
        <v>0</v>
      </c>
      <c r="H23" s="46">
        <v>0</v>
      </c>
      <c r="I23" s="46">
        <f t="shared" si="1"/>
        <v>0</v>
      </c>
    </row>
    <row r="24" spans="1:9" ht="18" thickBot="1" x14ac:dyDescent="0.25">
      <c r="A24" s="45">
        <v>22</v>
      </c>
      <c r="B24" s="45" t="s">
        <v>25</v>
      </c>
      <c r="C24" s="46">
        <v>404940</v>
      </c>
      <c r="D24" s="48">
        <v>404940</v>
      </c>
      <c r="E24" s="49">
        <f>D24/D32</f>
        <v>7.221793255478571E-4</v>
      </c>
      <c r="F24" s="48">
        <f>E24*F32</f>
        <v>361089.66277392855</v>
      </c>
      <c r="G24" s="48">
        <v>2431935000</v>
      </c>
      <c r="H24" s="48">
        <v>0</v>
      </c>
      <c r="I24" s="48">
        <f t="shared" si="1"/>
        <v>2431935000</v>
      </c>
    </row>
    <row r="25" spans="1:9" ht="18" thickBot="1" x14ac:dyDescent="0.25">
      <c r="A25" s="45">
        <v>23</v>
      </c>
      <c r="B25" s="50" t="s">
        <v>41</v>
      </c>
      <c r="C25" s="46">
        <v>0</v>
      </c>
      <c r="D25" s="51"/>
      <c r="E25" s="52"/>
      <c r="F25" s="51"/>
      <c r="G25" s="51"/>
      <c r="H25" s="51"/>
      <c r="I25" s="51">
        <f>G25+H25</f>
        <v>0</v>
      </c>
    </row>
    <row r="26" spans="1:9" ht="18" thickBot="1" x14ac:dyDescent="0.25">
      <c r="A26" s="45">
        <v>24</v>
      </c>
      <c r="B26" s="45" t="s">
        <v>26</v>
      </c>
      <c r="C26" s="46">
        <v>299170</v>
      </c>
      <c r="D26" s="46">
        <v>299170</v>
      </c>
      <c r="E26" s="47">
        <f>D26/D32</f>
        <v>5.3354667067751372E-4</v>
      </c>
      <c r="F26" s="46">
        <f>E26*F32</f>
        <v>266773.33533875685</v>
      </c>
      <c r="G26" s="46">
        <v>0</v>
      </c>
      <c r="H26" s="46">
        <v>0</v>
      </c>
      <c r="I26" s="46">
        <f t="shared" si="1"/>
        <v>0</v>
      </c>
    </row>
    <row r="27" spans="1:9" ht="18" thickBot="1" x14ac:dyDescent="0.25">
      <c r="A27" s="45">
        <v>25</v>
      </c>
      <c r="B27" s="45" t="s">
        <v>27</v>
      </c>
      <c r="C27" s="46">
        <v>285660</v>
      </c>
      <c r="D27" s="46">
        <v>285660</v>
      </c>
      <c r="E27" s="47">
        <f>D27/D32</f>
        <v>5.0945262541611319E-4</v>
      </c>
      <c r="F27" s="46">
        <f>E27*F32</f>
        <v>254726.31270805659</v>
      </c>
      <c r="G27" s="46">
        <v>7875000</v>
      </c>
      <c r="H27" s="46">
        <v>0</v>
      </c>
      <c r="I27" s="46">
        <f t="shared" si="1"/>
        <v>7875000</v>
      </c>
    </row>
    <row r="28" spans="1:9" ht="18" thickBot="1" x14ac:dyDescent="0.25">
      <c r="A28" s="45">
        <v>26</v>
      </c>
      <c r="B28" s="45" t="s">
        <v>28</v>
      </c>
      <c r="C28" s="46">
        <v>146890</v>
      </c>
      <c r="D28" s="46">
        <v>146890</v>
      </c>
      <c r="E28" s="47">
        <f>D28/D32</f>
        <v>2.6196701024775208E-4</v>
      </c>
      <c r="F28" s="46">
        <f>E28*F32</f>
        <v>130983.50512387604</v>
      </c>
      <c r="G28" s="46">
        <v>0</v>
      </c>
      <c r="H28" s="46">
        <v>0</v>
      </c>
      <c r="I28" s="46">
        <f t="shared" si="1"/>
        <v>0</v>
      </c>
    </row>
    <row r="29" spans="1:9" ht="18" thickBot="1" x14ac:dyDescent="0.25">
      <c r="A29" s="45">
        <v>27</v>
      </c>
      <c r="B29" s="45" t="s">
        <v>29</v>
      </c>
      <c r="C29" s="46">
        <v>89500</v>
      </c>
      <c r="D29" s="46">
        <v>89500</v>
      </c>
      <c r="E29" s="47">
        <f>D29/D32</f>
        <v>1.5961636202038132E-4</v>
      </c>
      <c r="F29" s="46">
        <f>E29*F32</f>
        <v>79808.181010190659</v>
      </c>
      <c r="G29" s="46">
        <v>120187500</v>
      </c>
      <c r="H29" s="46">
        <v>0</v>
      </c>
      <c r="I29" s="46">
        <f t="shared" si="1"/>
        <v>120187500</v>
      </c>
    </row>
    <row r="30" spans="1:9" ht="18" thickBot="1" x14ac:dyDescent="0.25">
      <c r="A30" s="45">
        <v>28</v>
      </c>
      <c r="B30" s="50" t="s">
        <v>40</v>
      </c>
      <c r="C30" s="46">
        <v>0</v>
      </c>
      <c r="D30" s="46">
        <v>0</v>
      </c>
      <c r="E30" s="47">
        <f>D30/D32</f>
        <v>0</v>
      </c>
      <c r="F30" s="46">
        <f>E30*F32</f>
        <v>0</v>
      </c>
      <c r="G30" s="46">
        <v>128200000</v>
      </c>
      <c r="H30" s="46">
        <v>0</v>
      </c>
      <c r="I30" s="46">
        <f t="shared" si="1"/>
        <v>128200000</v>
      </c>
    </row>
    <row r="31" spans="1:9" ht="18" thickBot="1" x14ac:dyDescent="0.25">
      <c r="A31" s="45">
        <v>29</v>
      </c>
      <c r="B31" s="50" t="s">
        <v>42</v>
      </c>
      <c r="C31" s="46">
        <v>0</v>
      </c>
      <c r="D31" s="46">
        <v>0</v>
      </c>
      <c r="E31" s="47">
        <f>D31/D32</f>
        <v>0</v>
      </c>
      <c r="F31" s="46">
        <f>E31*F32</f>
        <v>0</v>
      </c>
      <c r="G31" s="46">
        <v>4244587500</v>
      </c>
      <c r="H31" s="46">
        <v>0</v>
      </c>
      <c r="I31" s="46">
        <f t="shared" si="1"/>
        <v>4244587500</v>
      </c>
    </row>
    <row r="32" spans="1:9" ht="18.75" thickBot="1" x14ac:dyDescent="0.25">
      <c r="A32" s="53" t="s">
        <v>30</v>
      </c>
      <c r="B32" s="54"/>
      <c r="C32" s="55">
        <v>560719458</v>
      </c>
      <c r="D32" s="55">
        <f>SUM(D3:D29)</f>
        <v>560719458</v>
      </c>
      <c r="E32" s="55"/>
      <c r="F32" s="55">
        <v>500000000</v>
      </c>
      <c r="G32" s="55">
        <f>SUM(G3:G31)</f>
        <v>127581223250</v>
      </c>
      <c r="H32" s="55">
        <f>SUM(H3:H31)</f>
        <v>238253322300</v>
      </c>
      <c r="I32" s="55">
        <f>SUM(I3:I31)</f>
        <v>365834545550</v>
      </c>
    </row>
    <row r="35" spans="2:3" x14ac:dyDescent="0.2">
      <c r="B35" t="s">
        <v>33</v>
      </c>
      <c r="C35" s="12">
        <v>1070000000</v>
      </c>
    </row>
    <row r="36" spans="2:3" x14ac:dyDescent="0.2">
      <c r="B36" t="s">
        <v>34</v>
      </c>
      <c r="C36" s="12">
        <v>611046000</v>
      </c>
    </row>
    <row r="37" spans="2:3" x14ac:dyDescent="0.2">
      <c r="B37" s="31" t="s">
        <v>35</v>
      </c>
      <c r="C37" s="32">
        <f>C35-D32</f>
        <v>509280542</v>
      </c>
    </row>
  </sheetData>
  <autoFilter ref="A2:D2" xr:uid="{E50FBB14-1AC7-451B-B546-A5E7106FC197}"/>
  <sortState xmlns:xlrd2="http://schemas.microsoft.com/office/spreadsheetml/2017/richdata2" ref="A3:D32">
    <sortCondition descending="1" ref="D3:D32"/>
  </sortState>
  <mergeCells count="26">
    <mergeCell ref="H24:H25"/>
    <mergeCell ref="I24:I25"/>
    <mergeCell ref="A1:I1"/>
    <mergeCell ref="H3:H4"/>
    <mergeCell ref="H8:H9"/>
    <mergeCell ref="H12:H14"/>
    <mergeCell ref="I3:I4"/>
    <mergeCell ref="I8:I9"/>
    <mergeCell ref="I12:I14"/>
    <mergeCell ref="A32:B32"/>
    <mergeCell ref="D3:D4"/>
    <mergeCell ref="D8:D9"/>
    <mergeCell ref="D12:D14"/>
    <mergeCell ref="G3:G4"/>
    <mergeCell ref="G8:G9"/>
    <mergeCell ref="G12:G14"/>
    <mergeCell ref="D24:D25"/>
    <mergeCell ref="E24:E25"/>
    <mergeCell ref="F24:F25"/>
    <mergeCell ref="G24:G25"/>
    <mergeCell ref="E3:E4"/>
    <mergeCell ref="E8:E9"/>
    <mergeCell ref="E12:E14"/>
    <mergeCell ref="F3:F4"/>
    <mergeCell ref="F8:F9"/>
    <mergeCell ref="F12:F14"/>
  </mergeCells>
  <printOptions horizontalCentered="1" verticalCentered="1"/>
  <pageMargins left="0.7" right="0.7" top="0.75" bottom="0.75" header="0.3" footer="0.3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1CC56-EFF5-4794-A6B4-4FBF102C7705}">
  <sheetPr>
    <pageSetUpPr fitToPage="1"/>
  </sheetPr>
  <dimension ref="A1:C29"/>
  <sheetViews>
    <sheetView rightToLeft="1" workbookViewId="0">
      <selection activeCell="D5" sqref="D5"/>
    </sheetView>
  </sheetViews>
  <sheetFormatPr defaultRowHeight="12.75" x14ac:dyDescent="0.2"/>
  <cols>
    <col min="1" max="1" width="5.42578125" bestFit="1" customWidth="1"/>
    <col min="2" max="2" width="33.140625" bestFit="1" customWidth="1"/>
    <col min="3" max="3" width="18.42578125" style="12" bestFit="1" customWidth="1"/>
  </cols>
  <sheetData>
    <row r="1" spans="1:3" ht="21" thickBot="1" x14ac:dyDescent="0.6">
      <c r="A1" s="43" t="s">
        <v>0</v>
      </c>
      <c r="B1" s="43"/>
      <c r="C1" s="43"/>
    </row>
    <row r="2" spans="1:3" ht="36.75" thickBot="1" x14ac:dyDescent="0.25">
      <c r="A2" s="1" t="s">
        <v>1</v>
      </c>
      <c r="B2" s="1" t="s">
        <v>2</v>
      </c>
      <c r="C2" s="2" t="s">
        <v>3</v>
      </c>
    </row>
    <row r="3" spans="1:3" ht="17.25" x14ac:dyDescent="0.2">
      <c r="A3" s="3">
        <v>1</v>
      </c>
      <c r="B3" s="3" t="s">
        <v>4</v>
      </c>
      <c r="C3" s="4">
        <v>168571565</v>
      </c>
    </row>
    <row r="4" spans="1:3" ht="17.25" x14ac:dyDescent="0.2">
      <c r="A4" s="5">
        <v>2</v>
      </c>
      <c r="B4" s="5" t="s">
        <v>5</v>
      </c>
      <c r="C4" s="6">
        <v>106583903</v>
      </c>
    </row>
    <row r="5" spans="1:3" ht="17.25" x14ac:dyDescent="0.2">
      <c r="A5" s="5">
        <v>3</v>
      </c>
      <c r="B5" s="5" t="s">
        <v>6</v>
      </c>
      <c r="C5" s="6">
        <v>69325794</v>
      </c>
    </row>
    <row r="6" spans="1:3" ht="17.25" x14ac:dyDescent="0.2">
      <c r="A6" s="5">
        <v>4</v>
      </c>
      <c r="B6" s="5" t="s">
        <v>7</v>
      </c>
      <c r="C6" s="6">
        <v>69032636</v>
      </c>
    </row>
    <row r="7" spans="1:3" ht="17.25" x14ac:dyDescent="0.2">
      <c r="A7" s="5">
        <v>5</v>
      </c>
      <c r="B7" s="5" t="s">
        <v>8</v>
      </c>
      <c r="C7" s="6">
        <v>43688833</v>
      </c>
    </row>
    <row r="8" spans="1:3" ht="17.25" x14ac:dyDescent="0.2">
      <c r="A8" s="5">
        <v>6</v>
      </c>
      <c r="B8" s="5" t="s">
        <v>9</v>
      </c>
      <c r="C8" s="6">
        <v>28372875</v>
      </c>
    </row>
    <row r="9" spans="1:3" ht="17.25" x14ac:dyDescent="0.2">
      <c r="A9" s="5">
        <v>7</v>
      </c>
      <c r="B9" s="5" t="s">
        <v>10</v>
      </c>
      <c r="C9" s="6">
        <v>19746850</v>
      </c>
    </row>
    <row r="10" spans="1:3" ht="17.25" x14ac:dyDescent="0.2">
      <c r="A10" s="5">
        <v>8</v>
      </c>
      <c r="B10" s="5" t="s">
        <v>11</v>
      </c>
      <c r="C10" s="6">
        <v>9059566</v>
      </c>
    </row>
    <row r="11" spans="1:3" ht="17.25" x14ac:dyDescent="0.2">
      <c r="A11" s="5">
        <v>9</v>
      </c>
      <c r="B11" s="5" t="s">
        <v>12</v>
      </c>
      <c r="C11" s="6">
        <v>6463139</v>
      </c>
    </row>
    <row r="12" spans="1:3" ht="17.25" x14ac:dyDescent="0.2">
      <c r="A12" s="5">
        <v>10</v>
      </c>
      <c r="B12" s="5" t="s">
        <v>13</v>
      </c>
      <c r="C12" s="6">
        <v>5999122</v>
      </c>
    </row>
    <row r="13" spans="1:3" ht="17.25" x14ac:dyDescent="0.2">
      <c r="A13" s="5">
        <v>11</v>
      </c>
      <c r="B13" s="5" t="s">
        <v>14</v>
      </c>
      <c r="C13" s="6">
        <v>5997114</v>
      </c>
    </row>
    <row r="14" spans="1:3" ht="17.25" x14ac:dyDescent="0.2">
      <c r="A14" s="5">
        <v>12</v>
      </c>
      <c r="B14" s="5" t="s">
        <v>15</v>
      </c>
      <c r="C14" s="6">
        <v>5996663</v>
      </c>
    </row>
    <row r="15" spans="1:3" ht="17.25" x14ac:dyDescent="0.2">
      <c r="A15" s="5">
        <v>13</v>
      </c>
      <c r="B15" s="5" t="s">
        <v>16</v>
      </c>
      <c r="C15" s="6">
        <v>4905664</v>
      </c>
    </row>
    <row r="16" spans="1:3" ht="17.25" x14ac:dyDescent="0.2">
      <c r="A16" s="5">
        <v>14</v>
      </c>
      <c r="B16" s="5" t="s">
        <v>17</v>
      </c>
      <c r="C16" s="6">
        <v>3624850</v>
      </c>
    </row>
    <row r="17" spans="1:3" ht="17.25" x14ac:dyDescent="0.2">
      <c r="A17" s="5">
        <v>15</v>
      </c>
      <c r="B17" s="5" t="s">
        <v>18</v>
      </c>
      <c r="C17" s="6">
        <v>2990210</v>
      </c>
    </row>
    <row r="18" spans="1:3" ht="17.25" x14ac:dyDescent="0.2">
      <c r="A18" s="5">
        <v>16</v>
      </c>
      <c r="B18" s="5" t="s">
        <v>19</v>
      </c>
      <c r="C18" s="6">
        <v>2647070</v>
      </c>
    </row>
    <row r="19" spans="1:3" ht="17.25" x14ac:dyDescent="0.2">
      <c r="A19" s="5">
        <v>17</v>
      </c>
      <c r="B19" s="5" t="s">
        <v>20</v>
      </c>
      <c r="C19" s="6">
        <v>2497140</v>
      </c>
    </row>
    <row r="20" spans="1:3" ht="17.25" x14ac:dyDescent="0.2">
      <c r="A20" s="5">
        <v>18</v>
      </c>
      <c r="B20" s="5" t="s">
        <v>21</v>
      </c>
      <c r="C20" s="6">
        <v>1499443</v>
      </c>
    </row>
    <row r="21" spans="1:3" ht="17.25" x14ac:dyDescent="0.2">
      <c r="A21" s="5">
        <v>19</v>
      </c>
      <c r="B21" s="5" t="s">
        <v>22</v>
      </c>
      <c r="C21" s="6">
        <v>999800</v>
      </c>
    </row>
    <row r="22" spans="1:3" ht="17.25" x14ac:dyDescent="0.2">
      <c r="A22" s="5">
        <v>20</v>
      </c>
      <c r="B22" s="5" t="s">
        <v>23</v>
      </c>
      <c r="C22" s="6">
        <v>991391</v>
      </c>
    </row>
    <row r="23" spans="1:3" ht="17.25" x14ac:dyDescent="0.2">
      <c r="A23" s="5">
        <v>21</v>
      </c>
      <c r="B23" s="5" t="s">
        <v>24</v>
      </c>
      <c r="C23" s="6">
        <v>499670</v>
      </c>
    </row>
    <row r="24" spans="1:3" ht="17.25" x14ac:dyDescent="0.2">
      <c r="A24" s="5">
        <v>22</v>
      </c>
      <c r="B24" s="5" t="s">
        <v>25</v>
      </c>
      <c r="C24" s="6">
        <v>404940</v>
      </c>
    </row>
    <row r="25" spans="1:3" ht="17.25" x14ac:dyDescent="0.2">
      <c r="A25" s="5">
        <v>23</v>
      </c>
      <c r="B25" s="5" t="s">
        <v>26</v>
      </c>
      <c r="C25" s="6">
        <v>299170</v>
      </c>
    </row>
    <row r="26" spans="1:3" ht="17.25" x14ac:dyDescent="0.2">
      <c r="A26" s="5">
        <v>24</v>
      </c>
      <c r="B26" s="5" t="s">
        <v>27</v>
      </c>
      <c r="C26" s="6">
        <v>285660</v>
      </c>
    </row>
    <row r="27" spans="1:3" ht="18" thickBot="1" x14ac:dyDescent="0.25">
      <c r="A27" s="7">
        <v>25</v>
      </c>
      <c r="B27" s="5" t="s">
        <v>28</v>
      </c>
      <c r="C27" s="6">
        <v>146890</v>
      </c>
    </row>
    <row r="28" spans="1:3" ht="18" thickBot="1" x14ac:dyDescent="0.25">
      <c r="A28" s="8">
        <v>26</v>
      </c>
      <c r="B28" s="9" t="s">
        <v>29</v>
      </c>
      <c r="C28" s="10">
        <v>89500</v>
      </c>
    </row>
    <row r="29" spans="1:3" ht="18.75" thickBot="1" x14ac:dyDescent="0.25">
      <c r="A29" s="41" t="s">
        <v>30</v>
      </c>
      <c r="B29" s="42"/>
      <c r="C29" s="11">
        <v>560719458</v>
      </c>
    </row>
  </sheetData>
  <mergeCells count="2">
    <mergeCell ref="A1:C1"/>
    <mergeCell ref="A29:B29"/>
  </mergeCells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 (2)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2021-12-08T09:41:25Z</cp:lastPrinted>
  <dcterms:created xsi:type="dcterms:W3CDTF">2021-12-04T11:15:07Z</dcterms:created>
  <dcterms:modified xsi:type="dcterms:W3CDTF">2021-12-11T08:16:18Z</dcterms:modified>
</cp:coreProperties>
</file>