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اجاره زمين بندرعباس\"/>
    </mc:Choice>
  </mc:AlternateContent>
  <xr:revisionPtr revIDLastSave="0" documentId="13_ncr:1_{E3A4CB34-D0EB-4543-8D57-218710E16338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متغير" sheetId="2" r:id="rId1"/>
    <sheet name="ثابت " sheetId="3" r:id="rId2"/>
    <sheet name="میانگین نرخ دلار " sheetId="4" r:id="rId3"/>
  </sheets>
  <definedNames>
    <definedName name="_xlnm.Print_Area" localSheetId="1">'ثابت '!$A$1:$I$31</definedName>
    <definedName name="_xlnm.Print_Area" localSheetId="0">متغير!$A$1:$L$31</definedName>
  </definedNames>
  <calcPr calcId="191029"/>
</workbook>
</file>

<file path=xl/calcChain.xml><?xml version="1.0" encoding="utf-8"?>
<calcChain xmlns="http://schemas.openxmlformats.org/spreadsheetml/2006/main">
  <c r="L6" i="2" l="1"/>
  <c r="K6" i="2"/>
  <c r="K5" i="2"/>
  <c r="K4" i="2"/>
  <c r="F37" i="4"/>
  <c r="L10" i="3"/>
  <c r="L15" i="3"/>
  <c r="L8" i="3"/>
  <c r="L12" i="3"/>
  <c r="L13" i="3"/>
  <c r="L9" i="3"/>
  <c r="L7" i="3"/>
  <c r="L11" i="3"/>
  <c r="K3" i="2"/>
  <c r="L7" i="2" l="1"/>
  <c r="E5" i="2" s="1"/>
</calcChain>
</file>

<file path=xl/sharedStrings.xml><?xml version="1.0" encoding="utf-8"?>
<sst xmlns="http://schemas.openxmlformats.org/spreadsheetml/2006/main" count="159" uniqueCount="106">
  <si>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</si>
  <si>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</si>
  <si>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</si>
  <si>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</si>
  <si>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</si>
  <si>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</si>
  <si>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</si>
  <si>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</si>
  <si>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</si>
  <si>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</si>
  <si>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</si>
  <si>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</si>
  <si>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</si>
  <si>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</si>
  <si>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</si>
  <si>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</si>
  <si>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</si>
  <si>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</si>
  <si>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</si>
  <si>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</si>
  <si>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</si>
  <si>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</si>
  <si>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</si>
  <si>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</si>
  <si>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تعداد كالا: ---</t>
  </si>
  <si>
    <t>علت درخواست: ¨  پيش پرداخت                الباقي پرداخت                   كل پرداخت</t>
  </si>
  <si>
    <t>تاریخ ارسال اسناد به واحد مالی:  ---</t>
  </si>
  <si>
    <t>در وجه  : اداره كل بنادر و دريانوردي استان هرمزگان</t>
  </si>
  <si>
    <t>زمان تحويل  : خدمات انجام شده است .</t>
  </si>
  <si>
    <t>توضيحات  : پرداخت بر اساس كميسيون معاملات 556 و قرارداد مربوطه بلامانع مي باشد .</t>
  </si>
  <si>
    <t>شرح كالا :  هزينه اجاره ثابت زمين بندرعباس .</t>
  </si>
  <si>
    <t>شماره حساب  : 4101064571214853  بانك مركزي</t>
  </si>
  <si>
    <t xml:space="preserve">نحوه محاسبه اجاره متغیر </t>
  </si>
  <si>
    <t>وزن تحویلی اعلام شده(کیلوگرم)</t>
  </si>
  <si>
    <t>وزن تحویلی   (ضربدر)  2.15</t>
  </si>
  <si>
    <t>یورو</t>
  </si>
  <si>
    <t>دلار</t>
  </si>
  <si>
    <t>دلا</t>
  </si>
  <si>
    <t>شناور ایرانی (TT)</t>
  </si>
  <si>
    <t>میانگین</t>
  </si>
  <si>
    <t>میانگین نرخ دلار ماهانه برگرفته شده از وب سایت سازمان بنادر و دریانوردی به آدرس https://www.pmo.ir/fa/currency-%D9%82%DB%8C%D9%85%D8%AA-%D8%A7%D8%B1%D8%B2-%D8%A8%D8%A7%D8%B2%D8%A7%D8%B1?p131890=1&amp;sizep131890=70</t>
  </si>
  <si>
    <t xml:space="preserve">  از 24/08/1402 مي بايست نرخ 10% افزايش داشته باشد .</t>
  </si>
  <si>
    <t>نام و امضاء: مهدی مرادی زاده</t>
  </si>
  <si>
    <t xml:space="preserve">تاريخ: </t>
  </si>
  <si>
    <t xml:space="preserve"> </t>
  </si>
  <si>
    <t>22 روز</t>
  </si>
  <si>
    <t>8روز</t>
  </si>
  <si>
    <t>اجاره ثابت دی ماه</t>
  </si>
  <si>
    <t>تاریخ</t>
  </si>
  <si>
    <t>شناور خارجی</t>
  </si>
  <si>
    <t>شناور ایرانی</t>
  </si>
  <si>
    <t>THC</t>
  </si>
  <si>
    <t>توضيحات  : پرداخت بر اساس كميسيون معاملات 556  بلامانع مي باشد . نرخ ارز براساس نرخ اعلامي سازمان بنادر طبق پيوست محاسبه شده است.</t>
  </si>
  <si>
    <t>اضافه مي‌شود 10% مالیات بر ارزش افزوده:</t>
  </si>
  <si>
    <t>تائيد كننده1</t>
  </si>
  <si>
    <t>تصويب كننده2</t>
  </si>
  <si>
    <t>درهم</t>
  </si>
  <si>
    <t>۱۴۰۳/۰۶/۳۱</t>
  </si>
  <si>
    <t>نام و امضاء: عباس صدیقی</t>
  </si>
  <si>
    <t xml:space="preserve">اجاره ثابت 1402-1403 </t>
  </si>
  <si>
    <t>جمع 30 روز برای آذر سال 1403</t>
  </si>
  <si>
    <t>نام و امضاء: باهر شفایی</t>
  </si>
  <si>
    <t>شماره فاكتور/ پيش‌فاكتور :  30526</t>
  </si>
  <si>
    <t>تاربخ فاكتور/ پيش‌فاكتور:  1403/09/19</t>
  </si>
  <si>
    <t>اجاره ثابت سال 1404-1403</t>
  </si>
  <si>
    <t>چهارصد و دو میلیون و سیصد و شصت هزار و صد و نود و پنج ریال</t>
  </si>
  <si>
    <t>زمان تحويل  : اجاره ثابت دی ماه 1403 .</t>
  </si>
  <si>
    <r>
      <t xml:space="preserve">علت درخواست:   پيش پرداخت                الباقي پرداخت                   </t>
    </r>
    <r>
      <rPr>
        <sz val="11"/>
        <color theme="1"/>
        <rFont val="Wingdings"/>
        <charset val="2"/>
      </rPr>
      <t>n</t>
    </r>
    <r>
      <rPr>
        <sz val="11"/>
        <color theme="1"/>
        <rFont val="B Lotus"/>
        <charset val="178"/>
      </rPr>
      <t xml:space="preserve">كل پرداخت   </t>
    </r>
  </si>
  <si>
    <t>تاريخ: 1403/09/20</t>
  </si>
  <si>
    <r>
      <t xml:space="preserve">تاربخ فاكتور/ پيش‌فاكتور:    </t>
    </r>
    <r>
      <rPr>
        <sz val="12"/>
        <color rgb="FFFF0000"/>
        <rFont val="B Lotus"/>
        <charset val="178"/>
      </rPr>
      <t>1403/09/29</t>
    </r>
  </si>
  <si>
    <r>
      <t xml:space="preserve">شماره فاكتور/ پيش‌فاكتور: </t>
    </r>
    <r>
      <rPr>
        <sz val="12"/>
        <color rgb="FFFF0000"/>
        <rFont val="B Lotus"/>
        <charset val="178"/>
      </rPr>
      <t>30555</t>
    </r>
  </si>
  <si>
    <r>
      <t xml:space="preserve"> شرح كالا  :  اجاره متغير مخازن بندرعباس-آذر ماه</t>
    </r>
    <r>
      <rPr>
        <sz val="12"/>
        <color rgb="FFFF0000"/>
        <rFont val="B Lotus"/>
        <charset val="178"/>
      </rPr>
      <t xml:space="preserve"> 1403</t>
    </r>
  </si>
  <si>
    <t xml:space="preserve">تاريخ:1403/09/01 </t>
  </si>
  <si>
    <t>تعداد كالا: 22،082،086 کیلو گرم</t>
  </si>
  <si>
    <t>۱۴۰۳/۰۹/۳۰</t>
  </si>
  <si>
    <t>۱۴۰۳/۰۹/۲۹</t>
  </si>
  <si>
    <t>۱۴۰۳/۰۹/۲۸</t>
  </si>
  <si>
    <t>۱۴۰۳/۰۹/۲۷</t>
  </si>
  <si>
    <t>۱۴۰۳/۰۹/۲۶</t>
  </si>
  <si>
    <t>۱۴۰۳/۰۹/۲۵</t>
  </si>
  <si>
    <t>۱۴۰۳/۰۹/۲۴</t>
  </si>
  <si>
    <t>۱۴۰۳/۰۹/۲۳</t>
  </si>
  <si>
    <t>۱۴۰۳/۰۹/۲۲</t>
  </si>
  <si>
    <t>۱۴۰۳/۰۹/۲۱</t>
  </si>
  <si>
    <t>۱۴۰۳/۰۹/۲۰</t>
  </si>
  <si>
    <t>۱۴۰۳/۰۹/۱۹</t>
  </si>
  <si>
    <t>۱۴۰۳/۰۹/۱۸</t>
  </si>
  <si>
    <t>۱۴۰۳/۰۹/۱۷</t>
  </si>
  <si>
    <t>۱۴۰۳/۰۹/۱۶</t>
  </si>
  <si>
    <t>۱۴۰۳/۰۹/۱۵</t>
  </si>
  <si>
    <t>۱۴۰۳/۰۹/۱۴</t>
  </si>
  <si>
    <t>۱۴۰۳/۰۹/۱۳</t>
  </si>
  <si>
    <t>۱۴۰۳/۰۹/۱۲</t>
  </si>
  <si>
    <t>۱۴۰۳/۰۹/۱۱</t>
  </si>
  <si>
    <t>۱۴۰۳/۰۹/۱۰</t>
  </si>
  <si>
    <t>۱۴۰۳/۰۹/۰۹</t>
  </si>
  <si>
    <t>۱۴۰۳/۰۹/۰۸</t>
  </si>
  <si>
    <t>۱۴۰۳/۰۹/۰۷</t>
  </si>
  <si>
    <t>۱۴۰۳/۰۹/۰۶</t>
  </si>
  <si>
    <t>۱۴۰۳/۰۹/۰۵</t>
  </si>
  <si>
    <t>۱۴۰۳/۰۹/۰۴</t>
  </si>
  <si>
    <t>۱۴۰۳/۰۹/۰۳</t>
  </si>
  <si>
    <t>۱۴۰۳/۰۹/۰۲</t>
  </si>
  <si>
    <t>۱۴۰۳/۰۹/۰۱</t>
  </si>
  <si>
    <r>
      <t>میانگین نرخ دلار آذر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 xml:space="preserve">ماه </t>
    </r>
  </si>
  <si>
    <t>بیست و نه  میلیارد و بیست و سه میلیون و نهصد و بیست و هفت هزار و هفتصد ریال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</si>
</sst>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.000;[Red]#,##0.000"/>
    <numFmt numFmtId="166" formatCode="_(* #,##0_);_(* \(#,##0\);_(* &quot;-&quot;??_);_(@_)"/>
    <numFmt numFmtId="167" formatCode="[$-3000401]#,##0"/>
    <numFmt numFmtId="168" formatCode="_(* #,##0.0000_);_(* \(#,##0.0000\);_(* &quot;-&quot;??_);_(@_)"/>
    <numFmt numFmtId="169" formatCode="#,##0.0000;[Red]#,##0.0000"/>
    <numFmt numFmtId="170" formatCode="#,##0.00000;[Red]#,##0.00000"/>
    <numFmt numFmtId="171" formatCode="#,##0;[Red]#,##0"/>
  </numFmts>
  <fonts count="28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5"/>
      <color theme="1"/>
      <name val="Calibri"/>
      <family val="2"/>
      <charset val="178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FFFF"/>
      <name val="SDF"/>
    </font>
    <font>
      <b/>
      <sz val="13"/>
      <color theme="1"/>
      <name val="SDF"/>
    </font>
    <font>
      <sz val="11"/>
      <color rgb="FFFF0000"/>
      <name val="Calibri"/>
      <family val="2"/>
      <charset val="178"/>
      <scheme val="minor"/>
    </font>
    <font>
      <sz val="12"/>
      <color rgb="FFFF0000"/>
      <name val="B Lotus"/>
      <charset val="178"/>
    </font>
    <font>
      <b/>
      <sz val="12"/>
      <color rgb="FFFF0000"/>
      <name val="Calibri"/>
      <family val="2"/>
      <scheme val="minor"/>
    </font>
    <font>
      <sz val="8"/>
      <name val="Calibri"/>
      <family val="2"/>
      <charset val="178"/>
      <scheme val="minor"/>
    </font>
    <font>
      <b/>
      <sz val="11"/>
      <color rgb="FFFFFFFF"/>
      <name val="Tahoma"/>
      <family val="2"/>
    </font>
    <font>
      <sz val="10"/>
      <color theme="1"/>
      <name val="Calibri"/>
      <family val="2"/>
      <charset val="178"/>
      <scheme val="minor"/>
    </font>
    <font>
      <sz val="8"/>
      <color rgb="FFFFFFFF"/>
      <name val="Tahoma"/>
      <family val="2"/>
    </font>
    <font>
      <sz val="8"/>
      <color rgb="FF333333"/>
      <name val="Tahoma"/>
      <family val="2"/>
    </font>
    <font>
      <b/>
      <sz val="8"/>
      <color rgb="FFFFFFFF"/>
      <name val="Tahoma"/>
      <family val="2"/>
    </font>
    <font>
      <sz val="11"/>
      <color theme="1"/>
      <name val="Wingdings"/>
      <charset val="2"/>
    </font>
  </fonts>
  <fills count="1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2458C1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 style="thick">
        <color rgb="FFDDDDDD"/>
      </bottom>
      <diagonal/>
    </border>
    <border>
      <left/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/>
      <right/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/>
      <top/>
      <bottom/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0" fontId="12" fillId="6" borderId="0" xfId="0" applyFont="1" applyFill="1" applyAlignment="1">
      <alignment horizontal="center" vertical="center" readingOrder="2"/>
    </xf>
    <xf numFmtId="0" fontId="0" fillId="7" borderId="0" xfId="0" applyFill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horizontal="center" vertical="center"/>
    </xf>
    <xf numFmtId="0" fontId="16" fillId="9" borderId="40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166" fontId="14" fillId="7" borderId="0" xfId="1" applyNumberFormat="1" applyFont="1" applyFill="1" applyAlignment="1">
      <alignment vertical="center"/>
    </xf>
    <xf numFmtId="0" fontId="0" fillId="4" borderId="0" xfId="0" applyFill="1" applyAlignment="1">
      <alignment vertical="center"/>
    </xf>
    <xf numFmtId="0" fontId="11" fillId="4" borderId="0" xfId="0" applyFont="1" applyFill="1" applyAlignment="1">
      <alignment vertical="center"/>
    </xf>
    <xf numFmtId="166" fontId="0" fillId="0" borderId="0" xfId="1" applyNumberFormat="1" applyFont="1" applyAlignment="1">
      <alignment vertical="center"/>
    </xf>
    <xf numFmtId="168" fontId="0" fillId="0" borderId="0" xfId="1" applyNumberFormat="1" applyFont="1" applyAlignment="1">
      <alignment vertical="center"/>
    </xf>
    <xf numFmtId="37" fontId="0" fillId="8" borderId="38" xfId="1" applyNumberFormat="1" applyFont="1" applyFill="1" applyBorder="1" applyAlignment="1">
      <alignment vertical="center"/>
    </xf>
    <xf numFmtId="167" fontId="0" fillId="0" borderId="0" xfId="0" applyNumberFormat="1" applyAlignment="1">
      <alignment vertical="center"/>
    </xf>
    <xf numFmtId="2" fontId="4" fillId="0" borderId="34" xfId="0" applyNumberFormat="1" applyFont="1" applyBorder="1" applyAlignment="1">
      <alignment horizontal="right" vertical="center" wrapText="1" indent="1" readingOrder="2"/>
    </xf>
    <xf numFmtId="169" fontId="0" fillId="0" borderId="0" xfId="0" applyNumberFormat="1" applyAlignment="1">
      <alignment vertical="center"/>
    </xf>
    <xf numFmtId="169" fontId="0" fillId="0" borderId="7" xfId="0" applyNumberFormat="1" applyBorder="1" applyAlignment="1">
      <alignment vertical="center"/>
    </xf>
    <xf numFmtId="170" fontId="0" fillId="5" borderId="7" xfId="0" applyNumberFormat="1" applyFill="1" applyBorder="1" applyAlignment="1">
      <alignment vertical="center"/>
    </xf>
    <xf numFmtId="43" fontId="0" fillId="0" borderId="0" xfId="0" applyNumberFormat="1" applyAlignment="1">
      <alignment vertical="center"/>
    </xf>
    <xf numFmtId="43" fontId="0" fillId="11" borderId="0" xfId="0" applyNumberFormat="1" applyFill="1" applyAlignment="1">
      <alignment vertical="center"/>
    </xf>
    <xf numFmtId="43" fontId="0" fillId="12" borderId="0" xfId="0" applyNumberFormat="1" applyFill="1" applyAlignment="1">
      <alignment vertical="center"/>
    </xf>
    <xf numFmtId="0" fontId="0" fillId="12" borderId="0" xfId="0" applyFill="1" applyAlignment="1">
      <alignment vertical="center"/>
    </xf>
    <xf numFmtId="0" fontId="22" fillId="9" borderId="43" xfId="0" applyFont="1" applyFill="1" applyBorder="1" applyAlignment="1">
      <alignment horizontal="center" wrapText="1"/>
    </xf>
    <xf numFmtId="0" fontId="23" fillId="8" borderId="39" xfId="0" applyFont="1" applyFill="1" applyBorder="1" applyAlignment="1">
      <alignment vertical="center"/>
    </xf>
    <xf numFmtId="0" fontId="24" fillId="9" borderId="40" xfId="0" applyFont="1" applyFill="1" applyBorder="1" applyAlignment="1">
      <alignment vertical="top" wrapText="1"/>
    </xf>
    <xf numFmtId="167" fontId="25" fillId="2" borderId="40" xfId="0" applyNumberFormat="1" applyFont="1" applyFill="1" applyBorder="1" applyAlignment="1">
      <alignment vertical="top" wrapText="1"/>
    </xf>
    <xf numFmtId="167" fontId="25" fillId="10" borderId="40" xfId="0" applyNumberFormat="1" applyFont="1" applyFill="1" applyBorder="1" applyAlignment="1">
      <alignment vertical="top" wrapText="1"/>
    </xf>
    <xf numFmtId="43" fontId="0" fillId="4" borderId="0" xfId="0" applyNumberFormat="1" applyFill="1" applyAlignment="1">
      <alignment vertical="center"/>
    </xf>
    <xf numFmtId="43" fontId="0" fillId="7" borderId="0" xfId="0" applyNumberFormat="1" applyFill="1" applyAlignment="1">
      <alignment vertical="center"/>
    </xf>
    <xf numFmtId="166" fontId="0" fillId="0" borderId="0" xfId="0" applyNumberFormat="1" applyAlignment="1">
      <alignment vertical="center"/>
    </xf>
    <xf numFmtId="171" fontId="0" fillId="0" borderId="0" xfId="0" applyNumberFormat="1" applyAlignment="1">
      <alignment vertical="center"/>
    </xf>
    <xf numFmtId="165" fontId="0" fillId="13" borderId="7" xfId="0" applyNumberFormat="1" applyFill="1" applyBorder="1" applyAlignment="1">
      <alignment vertical="center"/>
    </xf>
    <xf numFmtId="0" fontId="15" fillId="0" borderId="0" xfId="0" applyFont="1" applyAlignment="1">
      <alignment horizontal="center" vertical="center" wrapText="1"/>
    </xf>
    <xf numFmtId="167" fontId="26" fillId="9" borderId="40" xfId="0" applyNumberFormat="1" applyFont="1" applyFill="1" applyBorder="1" applyAlignment="1">
      <alignment horizontal="center" vertical="top" wrapText="1"/>
    </xf>
    <xf numFmtId="0" fontId="17" fillId="4" borderId="0" xfId="0" applyFont="1" applyFill="1" applyAlignment="1">
      <alignment horizontal="center"/>
    </xf>
    <xf numFmtId="0" fontId="16" fillId="9" borderId="0" xfId="0" applyFont="1" applyFill="1" applyAlignment="1">
      <alignment horizontal="center" vertical="center" wrapText="1"/>
    </xf>
    <xf numFmtId="0" fontId="22" fillId="9" borderId="0" xfId="0" applyFont="1" applyFill="1" applyAlignment="1">
      <alignment horizontal="center" wrapText="1"/>
    </xf>
    <xf numFmtId="165" fontId="14" fillId="8" borderId="36" xfId="0" applyNumberFormat="1" applyFont="1" applyFill="1" applyBorder="1" applyAlignment="1">
      <alignment horizontal="center" vertical="center"/>
    </xf>
    <xf numFmtId="165" fontId="14" fillId="8" borderId="37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readingOrder="2"/>
    </xf>
    <xf numFmtId="0" fontId="7" fillId="0" borderId="0" xfId="0" applyFont="1" applyAlignment="1">
      <alignment horizontal="left" vertical="center" wrapTex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5" fillId="0" borderId="3" xfId="0" applyFont="1" applyBorder="1" applyAlignment="1">
      <alignment horizontal="right" vertical="center" wrapText="1" indent="1" readingOrder="2"/>
    </xf>
    <xf numFmtId="0" fontId="5" fillId="0" borderId="0" xfId="0" applyFont="1" applyAlignment="1">
      <alignment horizontal="right" vertical="center" wrapText="1" indent="1" readingOrder="2"/>
    </xf>
    <xf numFmtId="0" fontId="5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0" fillId="3" borderId="12" xfId="0" applyFont="1" applyFill="1" applyBorder="1" applyAlignment="1">
      <alignment horizontal="center" vertical="center" wrapText="1" readingOrder="2"/>
    </xf>
    <xf numFmtId="0" fontId="10" fillId="3" borderId="31" xfId="0" applyFont="1" applyFill="1" applyBorder="1" applyAlignment="1">
      <alignment horizontal="center" vertical="center" wrapText="1" readingOrder="2"/>
    </xf>
    <xf numFmtId="0" fontId="10" fillId="3" borderId="13" xfId="0" applyFont="1" applyFill="1" applyBorder="1" applyAlignment="1">
      <alignment horizontal="center" vertical="center" wrapText="1" readingOrder="2"/>
    </xf>
    <xf numFmtId="0" fontId="10" fillId="3" borderId="14" xfId="0" applyFont="1" applyFill="1" applyBorder="1" applyAlignment="1">
      <alignment horizontal="center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9" fillId="3" borderId="12" xfId="0" applyFont="1" applyFill="1" applyBorder="1" applyAlignment="1">
      <alignment horizontal="center" vertical="center" wrapText="1" readingOrder="2"/>
    </xf>
    <xf numFmtId="0" fontId="9" fillId="3" borderId="31" xfId="0" applyFont="1" applyFill="1" applyBorder="1" applyAlignment="1">
      <alignment horizontal="center" vertical="center" wrapText="1" readingOrder="2"/>
    </xf>
    <xf numFmtId="0" fontId="9" fillId="3" borderId="13" xfId="0" applyFont="1" applyFill="1" applyBorder="1" applyAlignment="1">
      <alignment horizontal="center" vertical="center" wrapText="1" readingOrder="2"/>
    </xf>
    <xf numFmtId="0" fontId="9" fillId="3" borderId="14" xfId="0" applyFont="1" applyFill="1" applyBorder="1" applyAlignment="1">
      <alignment horizontal="center" vertical="center" wrapTex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3" fillId="3" borderId="12" xfId="0" applyFont="1" applyFill="1" applyBorder="1" applyAlignment="1">
      <alignment horizontal="center" vertical="center" wrapText="1" readingOrder="2"/>
    </xf>
    <xf numFmtId="0" fontId="3" fillId="3" borderId="31" xfId="0" applyFont="1" applyFill="1" applyBorder="1" applyAlignment="1">
      <alignment horizontal="center" vertical="center" wrapText="1" readingOrder="2"/>
    </xf>
    <xf numFmtId="0" fontId="3" fillId="3" borderId="13" xfId="0" applyFont="1" applyFill="1" applyBorder="1" applyAlignment="1">
      <alignment horizontal="center" vertical="center" wrapText="1" readingOrder="2"/>
    </xf>
    <xf numFmtId="0" fontId="3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3" fillId="0" borderId="33" xfId="0" applyNumberFormat="1" applyFont="1" applyBorder="1" applyAlignment="1">
      <alignment horizontal="center" vertical="center" wrapText="1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164" fontId="3" fillId="4" borderId="33" xfId="0" applyNumberFormat="1" applyFont="1" applyFill="1" applyBorder="1" applyAlignment="1">
      <alignment horizontal="center" vertical="center" wrapText="1"/>
    </xf>
    <xf numFmtId="0" fontId="17" fillId="4" borderId="41" xfId="0" applyFont="1" applyFill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9" borderId="44" xfId="0" applyFont="1" applyFill="1" applyBorder="1" applyAlignment="1">
      <alignment horizontal="center" wrapText="1"/>
    </xf>
    <xf numFmtId="0" fontId="22" fillId="9" borderId="42" xfId="0" applyFont="1" applyFill="1" applyBorder="1" applyAlignment="1">
      <alignment horizontal="center" wrapText="1"/>
    </xf>
    <xf numFmtId="0" fontId="22" fillId="9" borderId="45" xfId="0" applyFont="1" applyFill="1" applyBorder="1" applyAlignment="1">
      <alignment horizontal="center" wrapText="1"/>
    </xf>
    <xf numFmtId="0" fontId="22" fillId="9" borderId="47" xfId="0" applyFont="1" applyFill="1" applyBorder="1" applyAlignment="1">
      <alignment horizontal="center" wrapText="1"/>
    </xf>
    <xf numFmtId="0" fontId="22" fillId="9" borderId="46" xfId="0" applyFont="1" applyFill="1" applyBorder="1" applyAlignment="1">
      <alignment horizontal="center" wrapText="1"/>
    </xf>
    <xf numFmtId="0" fontId="22" fillId="9" borderId="48" xfId="0" applyFont="1" applyFill="1" applyBorder="1" applyAlignment="1">
      <alignment horizontal="center" wrapText="1"/>
    </xf>
    <xf numFmtId="0" fontId="22" fillId="9" borderId="0" xfId="0" applyFont="1" applyFill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804425" y="19051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8</xdr:col>
      <xdr:colOff>85725</xdr:colOff>
      <xdr:row>3</xdr:row>
      <xdr:rowOff>104775</xdr:rowOff>
    </xdr:from>
    <xdr:to>
      <xdr:col>8</xdr:col>
      <xdr:colOff>152400</xdr:colOff>
      <xdr:row>3</xdr:row>
      <xdr:rowOff>190500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9830104800" y="1143000"/>
          <a:ext cx="66675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38102</xdr:colOff>
      <xdr:row>0</xdr:row>
      <xdr:rowOff>0</xdr:rowOff>
    </xdr:from>
    <xdr:to>
      <xdr:col>1</xdr:col>
      <xdr:colOff>581025</xdr:colOff>
      <xdr:row>0</xdr:row>
      <xdr:rowOff>428624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4019575" y="0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33"/>
  <sheetViews>
    <sheetView rightToLeft="1" tabSelected="1" zoomScaleNormal="100" workbookViewId="0">
      <selection activeCell="L7" sqref="L7"/>
    </sheetView>
  </sheetViews>
  <sheetFormatPr defaultColWidth="9" defaultRowHeight="14.4"/>
  <cols>
    <col min="1" max="1" width="6.6640625" style="1" customWidth="1"/>
    <col min="2" max="2" width="10.109375" style="1" customWidth="1"/>
    <col min="3" max="3" width="2.6640625" style="1" customWidth="1"/>
    <col min="4" max="4" width="13.33203125" style="1" customWidth="1"/>
    <col min="5" max="5" width="9" style="1"/>
    <col min="6" max="6" width="18" style="1" customWidth="1"/>
    <col min="7" max="7" width="12.44140625" style="1" customWidth="1"/>
    <col min="8" max="8" width="1.5546875" style="1" customWidth="1"/>
    <col min="9" max="9" width="26.88671875" style="1" customWidth="1"/>
    <col min="10" max="10" width="9" style="1"/>
    <col min="11" max="11" width="21.6640625" style="5" bestFit="1" customWidth="1"/>
    <col min="12" max="12" width="23.5546875" style="1" bestFit="1" customWidth="1"/>
    <col min="13" max="13" width="15.33203125" style="1" bestFit="1" customWidth="1"/>
    <col min="14" max="16384" width="9" style="1"/>
  </cols>
  <sheetData>
    <row r="1" spans="2:13" ht="35.25" customHeight="1" thickBot="1">
      <c r="B1" s="91" t="s">
        <v>0</v>
      </c>
      <c r="C1" s="92"/>
      <c r="D1" s="93"/>
      <c r="E1" s="93"/>
      <c r="F1" s="93"/>
      <c r="G1" s="93"/>
      <c r="H1" s="93"/>
      <c r="I1" s="94"/>
      <c r="K1" s="42" t="s">
        <v>32</v>
      </c>
      <c r="L1" s="43"/>
    </row>
    <row r="2" spans="2:13" ht="23.25" customHeight="1" thickBot="1">
      <c r="B2" s="95" t="s">
        <v>70</v>
      </c>
      <c r="C2" s="58"/>
      <c r="D2" s="96"/>
      <c r="E2" s="96"/>
      <c r="F2" s="96"/>
      <c r="G2" s="96" t="s">
        <v>69</v>
      </c>
      <c r="H2" s="96"/>
      <c r="I2" s="97"/>
      <c r="K2" s="36">
        <v>22082.085999999999</v>
      </c>
      <c r="L2" s="8" t="s">
        <v>33</v>
      </c>
    </row>
    <row r="3" spans="2:13" ht="23.25" customHeight="1" thickBot="1">
      <c r="B3" s="98" t="s">
        <v>1</v>
      </c>
      <c r="C3" s="99"/>
      <c r="D3" s="100"/>
      <c r="E3" s="100"/>
      <c r="F3" s="100"/>
      <c r="G3" s="100"/>
      <c r="H3" s="100"/>
      <c r="I3" s="101"/>
      <c r="K3" s="21">
        <f>K2*2.15</f>
        <v>47476.484899999996</v>
      </c>
      <c r="L3" s="8" t="s">
        <v>34</v>
      </c>
      <c r="M3" s="16"/>
    </row>
    <row r="4" spans="2:13" ht="23.25" customHeight="1">
      <c r="B4" s="102" t="s">
        <v>25</v>
      </c>
      <c r="C4" s="103"/>
      <c r="D4" s="104"/>
      <c r="E4" s="104"/>
      <c r="F4" s="104"/>
      <c r="G4" s="105"/>
      <c r="H4" s="105"/>
      <c r="I4" s="106"/>
      <c r="K4" s="22">
        <f>'میانگین نرخ دلار '!F38</f>
        <v>555757</v>
      </c>
      <c r="L4" s="8" t="s">
        <v>104</v>
      </c>
      <c r="M4" s="15"/>
    </row>
    <row r="5" spans="2:13" ht="72" customHeight="1" thickBot="1">
      <c r="B5" s="107" t="s">
        <v>2</v>
      </c>
      <c r="C5" s="108"/>
      <c r="D5" s="108"/>
      <c r="E5" s="109">
        <f>K6</f>
        <v>29023927700.426228</v>
      </c>
      <c r="F5" s="109"/>
      <c r="G5" s="110" t="s">
        <v>21</v>
      </c>
      <c r="H5" s="111"/>
      <c r="I5" s="19" t="s">
        <v>105</v>
      </c>
      <c r="K5" s="17">
        <f>L6+L7</f>
        <v>29023927700.426228</v>
      </c>
      <c r="L5" s="28" t="s">
        <v>44</v>
      </c>
      <c r="M5" s="15"/>
    </row>
    <row r="6" spans="2:13" ht="22.2" customHeight="1">
      <c r="B6" s="112" t="s">
        <v>27</v>
      </c>
      <c r="C6" s="113"/>
      <c r="D6" s="114"/>
      <c r="E6" s="114"/>
      <c r="F6" s="114"/>
      <c r="G6" s="115" t="s">
        <v>31</v>
      </c>
      <c r="H6" s="115"/>
      <c r="I6" s="116"/>
      <c r="K6" s="35">
        <f>K5</f>
        <v>29023927700.426228</v>
      </c>
      <c r="L6" s="15">
        <f>K3*K4</f>
        <v>26385388818.569298</v>
      </c>
    </row>
    <row r="7" spans="2:13" ht="25.2" customHeight="1">
      <c r="B7" s="112" t="s">
        <v>71</v>
      </c>
      <c r="C7" s="113"/>
      <c r="D7" s="114"/>
      <c r="E7" s="114"/>
      <c r="F7" s="114"/>
      <c r="G7" s="114" t="s">
        <v>73</v>
      </c>
      <c r="H7" s="114"/>
      <c r="I7" s="117"/>
      <c r="L7" s="34">
        <f>L6*0.1</f>
        <v>2638538881.8569298</v>
      </c>
    </row>
    <row r="8" spans="2:13" ht="21" customHeight="1">
      <c r="B8" s="112" t="s">
        <v>28</v>
      </c>
      <c r="C8" s="113"/>
      <c r="D8" s="114"/>
      <c r="E8" s="114"/>
      <c r="F8" s="114"/>
      <c r="G8" s="114"/>
      <c r="H8" s="114"/>
      <c r="I8" s="117"/>
    </row>
    <row r="9" spans="2:13" ht="65.400000000000006" customHeight="1">
      <c r="B9" s="87" t="s">
        <v>52</v>
      </c>
      <c r="C9" s="88"/>
      <c r="D9" s="88"/>
      <c r="E9" s="88"/>
      <c r="F9" s="88"/>
      <c r="G9" s="88"/>
      <c r="H9" s="89" t="s">
        <v>26</v>
      </c>
      <c r="I9" s="90"/>
      <c r="K9" s="20"/>
      <c r="L9" s="35"/>
    </row>
    <row r="10" spans="2:13" ht="14.4" customHeight="1">
      <c r="B10" s="61" t="s">
        <v>3</v>
      </c>
      <c r="C10" s="73"/>
      <c r="D10" s="62"/>
      <c r="E10" s="62" t="s">
        <v>54</v>
      </c>
      <c r="F10" s="62"/>
      <c r="G10" s="62"/>
      <c r="H10" s="62" t="s">
        <v>55</v>
      </c>
      <c r="I10" s="63"/>
    </row>
    <row r="11" spans="2:13" ht="39.75" customHeight="1">
      <c r="B11" s="74" t="s">
        <v>58</v>
      </c>
      <c r="C11" s="75"/>
      <c r="D11" s="76"/>
      <c r="E11" s="77" t="s">
        <v>42</v>
      </c>
      <c r="F11" s="75"/>
      <c r="G11" s="76"/>
      <c r="H11" s="77" t="s">
        <v>61</v>
      </c>
      <c r="I11" s="78"/>
    </row>
    <row r="12" spans="2:13" ht="14.4" customHeight="1" thickBot="1">
      <c r="B12" s="79" t="s">
        <v>72</v>
      </c>
      <c r="C12" s="80"/>
      <c r="D12" s="80"/>
      <c r="E12" s="79" t="s">
        <v>72</v>
      </c>
      <c r="F12" s="80"/>
      <c r="G12" s="80"/>
      <c r="H12" s="81" t="s">
        <v>72</v>
      </c>
      <c r="I12" s="82"/>
    </row>
    <row r="13" spans="2:13" ht="21" customHeight="1" thickBot="1">
      <c r="B13" s="83" t="s">
        <v>44</v>
      </c>
      <c r="C13" s="84"/>
      <c r="D13" s="85"/>
      <c r="E13" s="85"/>
      <c r="F13" s="85"/>
      <c r="G13" s="85"/>
      <c r="H13" s="85"/>
      <c r="I13" s="86"/>
    </row>
    <row r="14" spans="2:13" ht="21" customHeight="1">
      <c r="B14" s="64" t="s">
        <v>8</v>
      </c>
      <c r="C14" s="65"/>
      <c r="D14" s="65"/>
      <c r="E14" s="65"/>
      <c r="F14" s="65"/>
      <c r="G14" s="65"/>
      <c r="H14" s="65"/>
      <c r="I14" s="66"/>
    </row>
    <row r="15" spans="2:13" ht="21" customHeight="1">
      <c r="B15" s="56" t="s">
        <v>9</v>
      </c>
      <c r="C15" s="57"/>
      <c r="D15" s="57"/>
      <c r="E15" s="57"/>
      <c r="F15" s="57"/>
      <c r="G15" s="57"/>
      <c r="H15" s="57"/>
      <c r="I15" s="60"/>
    </row>
    <row r="16" spans="2:13" ht="21" customHeight="1">
      <c r="B16" s="64" t="s">
        <v>10</v>
      </c>
      <c r="C16" s="65"/>
      <c r="D16" s="65"/>
      <c r="E16" s="65"/>
      <c r="F16" s="65"/>
      <c r="G16" s="65"/>
      <c r="H16" s="65"/>
      <c r="I16" s="66"/>
    </row>
    <row r="17" spans="2:9" ht="21" customHeight="1">
      <c r="B17" s="56" t="s">
        <v>11</v>
      </c>
      <c r="C17" s="57"/>
      <c r="D17" s="57"/>
      <c r="E17" s="57"/>
      <c r="F17" s="57"/>
      <c r="G17" s="57"/>
      <c r="H17" s="57"/>
      <c r="I17" s="60"/>
    </row>
    <row r="18" spans="2:9" ht="21" customHeight="1">
      <c r="B18" s="56" t="s">
        <v>53</v>
      </c>
      <c r="C18" s="57"/>
      <c r="D18" s="57"/>
      <c r="E18" s="57"/>
      <c r="F18" s="57"/>
      <c r="G18" s="57"/>
      <c r="H18" s="57"/>
      <c r="I18" s="60"/>
    </row>
    <row r="19" spans="2:9" ht="21" customHeight="1">
      <c r="B19" s="56" t="s">
        <v>12</v>
      </c>
      <c r="C19" s="57"/>
      <c r="D19" s="57"/>
      <c r="E19" s="57"/>
      <c r="F19" s="57"/>
      <c r="G19" s="57"/>
      <c r="H19" s="57"/>
      <c r="I19" s="60"/>
    </row>
    <row r="20" spans="2:9" ht="21">
      <c r="B20" s="56" t="s">
        <v>13</v>
      </c>
      <c r="C20" s="57"/>
      <c r="D20" s="57"/>
      <c r="E20" s="57"/>
      <c r="F20" s="57"/>
      <c r="G20" s="57"/>
      <c r="H20" s="57"/>
      <c r="I20" s="60"/>
    </row>
    <row r="21" spans="2:9" ht="21">
      <c r="B21" s="56" t="s">
        <v>22</v>
      </c>
      <c r="C21" s="57"/>
      <c r="D21" s="57"/>
      <c r="E21" s="57"/>
      <c r="F21" s="57"/>
      <c r="G21" s="57"/>
      <c r="H21" s="57"/>
      <c r="I21" s="60"/>
    </row>
    <row r="22" spans="2:9" ht="21">
      <c r="B22" s="56" t="s">
        <v>23</v>
      </c>
      <c r="C22" s="57"/>
      <c r="D22" s="57"/>
      <c r="E22" s="57"/>
      <c r="F22" s="57"/>
      <c r="G22" s="57"/>
      <c r="H22" s="57"/>
      <c r="I22" s="60"/>
    </row>
    <row r="23" spans="2:9" ht="21">
      <c r="B23" s="56" t="s">
        <v>14</v>
      </c>
      <c r="C23" s="57"/>
      <c r="D23" s="57"/>
      <c r="E23" s="57"/>
      <c r="F23" s="57"/>
      <c r="G23" s="57"/>
      <c r="H23" s="57"/>
      <c r="I23" s="60"/>
    </row>
    <row r="24" spans="2:9" ht="8.25" customHeight="1">
      <c r="B24" s="67"/>
      <c r="C24" s="68"/>
      <c r="D24" s="68"/>
      <c r="E24" s="68"/>
      <c r="F24" s="68"/>
      <c r="G24" s="68"/>
      <c r="H24" s="68"/>
      <c r="I24" s="69"/>
    </row>
    <row r="25" spans="2:9" ht="21" customHeight="1">
      <c r="B25" s="56" t="s">
        <v>15</v>
      </c>
      <c r="C25" s="57"/>
      <c r="D25" s="57"/>
      <c r="E25" s="57"/>
      <c r="F25" s="57"/>
      <c r="G25" s="57"/>
      <c r="H25" s="57"/>
      <c r="I25" s="60"/>
    </row>
    <row r="26" spans="2:9" ht="7.5" customHeight="1">
      <c r="B26" s="70"/>
      <c r="C26" s="71"/>
      <c r="D26" s="71"/>
      <c r="E26" s="71"/>
      <c r="F26" s="71"/>
      <c r="G26" s="71"/>
      <c r="H26" s="71"/>
      <c r="I26" s="72"/>
    </row>
    <row r="27" spans="2:9" ht="16.95" customHeight="1">
      <c r="B27" s="61" t="s">
        <v>16</v>
      </c>
      <c r="C27" s="62"/>
      <c r="D27" s="62"/>
      <c r="E27" s="62" t="s">
        <v>17</v>
      </c>
      <c r="F27" s="62"/>
      <c r="G27" s="62"/>
      <c r="H27" s="62" t="s">
        <v>4</v>
      </c>
      <c r="I27" s="63"/>
    </row>
    <row r="28" spans="2:9" ht="21" customHeight="1">
      <c r="B28" s="51" t="s">
        <v>18</v>
      </c>
      <c r="C28" s="52"/>
      <c r="D28" s="53"/>
      <c r="E28" s="54" t="s">
        <v>18</v>
      </c>
      <c r="F28" s="52"/>
      <c r="G28" s="53"/>
      <c r="H28" s="54" t="s">
        <v>18</v>
      </c>
      <c r="I28" s="55"/>
    </row>
    <row r="29" spans="2:9" ht="13.2" customHeight="1">
      <c r="B29" s="56"/>
      <c r="C29" s="57"/>
      <c r="D29" s="58"/>
      <c r="E29" s="59"/>
      <c r="F29" s="57"/>
      <c r="G29" s="58"/>
      <c r="H29" s="59"/>
      <c r="I29" s="60"/>
    </row>
    <row r="30" spans="2:9" ht="16.95" customHeight="1" thickBot="1">
      <c r="B30" s="44" t="s">
        <v>6</v>
      </c>
      <c r="C30" s="45"/>
      <c r="D30" s="46"/>
      <c r="E30" s="47" t="s">
        <v>6</v>
      </c>
      <c r="F30" s="45"/>
      <c r="G30" s="46"/>
      <c r="H30" s="47" t="s">
        <v>6</v>
      </c>
      <c r="I30" s="48"/>
    </row>
    <row r="31" spans="2:9" ht="17.399999999999999">
      <c r="B31" s="49" t="s">
        <v>19</v>
      </c>
      <c r="C31" s="49"/>
      <c r="D31" s="49"/>
      <c r="E31" s="49"/>
      <c r="F31" s="50" t="s">
        <v>20</v>
      </c>
      <c r="G31" s="50"/>
      <c r="H31" s="50"/>
      <c r="I31" s="50"/>
    </row>
    <row r="32" spans="2:9">
      <c r="B32" s="2"/>
      <c r="C32" s="2"/>
      <c r="D32" s="2"/>
      <c r="E32" s="2"/>
      <c r="F32" s="2"/>
      <c r="G32" s="2"/>
      <c r="H32" s="2"/>
      <c r="I32" s="2"/>
    </row>
    <row r="33" spans="2:3">
      <c r="B33" s="3"/>
      <c r="C33" s="3"/>
    </row>
  </sheetData>
  <mergeCells count="53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2:I22"/>
    <mergeCell ref="B23:I23"/>
    <mergeCell ref="B24:I24"/>
    <mergeCell ref="B25:I25"/>
    <mergeCell ref="B26:I26"/>
    <mergeCell ref="B17:I17"/>
    <mergeCell ref="B18:I18"/>
    <mergeCell ref="B19:I19"/>
    <mergeCell ref="B20:I20"/>
    <mergeCell ref="B21:I21"/>
    <mergeCell ref="K1:L1"/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</mergeCells>
  <pageMargins left="0.2" right="0.25" top="0.75" bottom="0.75" header="0.3" footer="0.3"/>
  <pageSetup paperSize="9"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N33"/>
  <sheetViews>
    <sheetView rightToLeft="1" topLeftCell="B1" zoomScaleNormal="100" workbookViewId="0">
      <selection activeCell="B15" sqref="B15:I15"/>
    </sheetView>
  </sheetViews>
  <sheetFormatPr defaultColWidth="9" defaultRowHeight="14.4"/>
  <cols>
    <col min="1" max="1" width="6.44140625" style="1" customWidth="1"/>
    <col min="2" max="2" width="10.109375" style="1" customWidth="1"/>
    <col min="3" max="3" width="2.6640625" style="1" customWidth="1"/>
    <col min="4" max="4" width="9" style="1" customWidth="1"/>
    <col min="5" max="5" width="9" style="1"/>
    <col min="6" max="6" width="8.6640625" style="1" customWidth="1"/>
    <col min="7" max="7" width="10.44140625" style="1" customWidth="1"/>
    <col min="8" max="8" width="1.5546875" style="1" customWidth="1"/>
    <col min="9" max="9" width="38" style="1" customWidth="1"/>
    <col min="10" max="11" width="9" style="1"/>
    <col min="12" max="12" width="38.5546875" style="1" customWidth="1"/>
    <col min="13" max="13" width="22" style="1" customWidth="1"/>
    <col min="14" max="16384" width="9" style="1"/>
  </cols>
  <sheetData>
    <row r="1" spans="2:14" ht="35.25" customHeight="1" thickBot="1">
      <c r="B1" s="91" t="s">
        <v>0</v>
      </c>
      <c r="C1" s="92"/>
      <c r="D1" s="93"/>
      <c r="E1" s="93"/>
      <c r="F1" s="93"/>
      <c r="G1" s="93"/>
      <c r="H1" s="93"/>
      <c r="I1" s="94"/>
    </row>
    <row r="2" spans="2:14" ht="23.25" customHeight="1" thickBot="1">
      <c r="B2" s="95" t="s">
        <v>62</v>
      </c>
      <c r="C2" s="58"/>
      <c r="D2" s="96"/>
      <c r="E2" s="96"/>
      <c r="F2" s="96"/>
      <c r="G2" s="96" t="s">
        <v>63</v>
      </c>
      <c r="H2" s="96"/>
      <c r="I2" s="97"/>
      <c r="L2" s="6" t="s">
        <v>41</v>
      </c>
    </row>
    <row r="3" spans="2:14" ht="23.25" customHeight="1" thickBot="1">
      <c r="B3" s="98" t="s">
        <v>1</v>
      </c>
      <c r="C3" s="99"/>
      <c r="D3" s="100"/>
      <c r="E3" s="100"/>
      <c r="F3" s="100"/>
      <c r="G3" s="100"/>
      <c r="H3" s="100"/>
      <c r="I3" s="101"/>
    </row>
    <row r="4" spans="2:14" ht="23.25" customHeight="1">
      <c r="B4" s="102" t="s">
        <v>67</v>
      </c>
      <c r="C4" s="103"/>
      <c r="D4" s="104"/>
      <c r="E4" s="104"/>
      <c r="F4" s="104"/>
      <c r="G4" s="105"/>
      <c r="H4" s="105"/>
      <c r="I4" s="106"/>
      <c r="L4" s="12">
        <v>365781995</v>
      </c>
      <c r="M4" s="11"/>
    </row>
    <row r="5" spans="2:14" ht="37.200000000000003">
      <c r="B5" s="107" t="s">
        <v>2</v>
      </c>
      <c r="C5" s="108"/>
      <c r="D5" s="108"/>
      <c r="E5" s="118">
        <v>402360195</v>
      </c>
      <c r="F5" s="118"/>
      <c r="G5" s="110" t="s">
        <v>21</v>
      </c>
      <c r="H5" s="111"/>
      <c r="I5" s="4" t="s">
        <v>65</v>
      </c>
      <c r="L5" s="7" t="s">
        <v>59</v>
      </c>
      <c r="M5" s="13"/>
      <c r="N5" s="13"/>
    </row>
    <row r="6" spans="2:14" ht="39.75" customHeight="1">
      <c r="B6" s="112" t="s">
        <v>27</v>
      </c>
      <c r="C6" s="113"/>
      <c r="D6" s="114"/>
      <c r="E6" s="114"/>
      <c r="F6" s="114"/>
      <c r="G6" s="115" t="s">
        <v>31</v>
      </c>
      <c r="H6" s="115"/>
      <c r="I6" s="116"/>
      <c r="L6" s="14"/>
    </row>
    <row r="7" spans="2:14" ht="27" customHeight="1">
      <c r="B7" s="112" t="s">
        <v>30</v>
      </c>
      <c r="C7" s="113"/>
      <c r="D7" s="114"/>
      <c r="E7" s="114"/>
      <c r="F7" s="114"/>
      <c r="G7" s="114" t="s">
        <v>24</v>
      </c>
      <c r="H7" s="114"/>
      <c r="I7" s="117"/>
      <c r="L7" s="23">
        <f>L4/30</f>
        <v>12192733.166666666</v>
      </c>
    </row>
    <row r="8" spans="2:14" ht="27" customHeight="1">
      <c r="B8" s="112" t="s">
        <v>66</v>
      </c>
      <c r="C8" s="113"/>
      <c r="D8" s="114"/>
      <c r="E8" s="114"/>
      <c r="F8" s="114"/>
      <c r="G8" s="114"/>
      <c r="H8" s="114"/>
      <c r="I8" s="117"/>
      <c r="L8" s="23">
        <f>L7*22</f>
        <v>268240129.66666666</v>
      </c>
      <c r="M8" s="1" t="s">
        <v>45</v>
      </c>
    </row>
    <row r="9" spans="2:14" ht="57.75" customHeight="1">
      <c r="B9" s="87" t="s">
        <v>29</v>
      </c>
      <c r="C9" s="88"/>
      <c r="D9" s="88"/>
      <c r="E9" s="88"/>
      <c r="F9" s="88"/>
      <c r="G9" s="88"/>
      <c r="H9" s="89" t="s">
        <v>26</v>
      </c>
      <c r="I9" s="90"/>
      <c r="L9" s="23">
        <f>L4*0.1</f>
        <v>36578199.5</v>
      </c>
    </row>
    <row r="10" spans="2:14" ht="21">
      <c r="B10" s="61" t="s">
        <v>3</v>
      </c>
      <c r="C10" s="73"/>
      <c r="D10" s="62"/>
      <c r="E10" s="62" t="s">
        <v>4</v>
      </c>
      <c r="F10" s="62"/>
      <c r="G10" s="62"/>
      <c r="H10" s="62" t="s">
        <v>5</v>
      </c>
      <c r="I10" s="63"/>
      <c r="L10" s="33">
        <f>L9+L4</f>
        <v>402360194.5</v>
      </c>
      <c r="M10" s="7" t="s">
        <v>64</v>
      </c>
    </row>
    <row r="11" spans="2:14" ht="24" customHeight="1">
      <c r="B11" s="74" t="s">
        <v>58</v>
      </c>
      <c r="C11" s="75"/>
      <c r="D11" s="76"/>
      <c r="E11" s="77" t="s">
        <v>42</v>
      </c>
      <c r="F11" s="75"/>
      <c r="G11" s="76"/>
      <c r="H11" s="77" t="s">
        <v>61</v>
      </c>
      <c r="I11" s="78"/>
      <c r="L11" s="23">
        <f>L10/30</f>
        <v>13412006.483333332</v>
      </c>
    </row>
    <row r="12" spans="2:14" ht="21.75" customHeight="1" thickBot="1">
      <c r="B12" s="79" t="s">
        <v>68</v>
      </c>
      <c r="C12" s="80"/>
      <c r="D12" s="80"/>
      <c r="E12" s="79" t="s">
        <v>68</v>
      </c>
      <c r="F12" s="80"/>
      <c r="G12" s="80"/>
      <c r="H12" s="81" t="s">
        <v>68</v>
      </c>
      <c r="I12" s="82"/>
      <c r="L12" s="23">
        <f>L11*8</f>
        <v>107296051.86666666</v>
      </c>
      <c r="M12" s="1" t="s">
        <v>46</v>
      </c>
    </row>
    <row r="13" spans="2:14" ht="26.4" thickBot="1">
      <c r="B13" s="83" t="s">
        <v>7</v>
      </c>
      <c r="C13" s="84"/>
      <c r="D13" s="85"/>
      <c r="E13" s="85"/>
      <c r="F13" s="85"/>
      <c r="G13" s="85"/>
      <c r="H13" s="85"/>
      <c r="I13" s="86"/>
      <c r="L13" s="24">
        <f>L12+L8</f>
        <v>375536181.5333333</v>
      </c>
      <c r="M13" s="1" t="s">
        <v>60</v>
      </c>
    </row>
    <row r="14" spans="2:14" ht="21" customHeight="1">
      <c r="B14" s="64" t="s">
        <v>8</v>
      </c>
      <c r="C14" s="65"/>
      <c r="D14" s="65"/>
      <c r="E14" s="65"/>
      <c r="F14" s="65"/>
      <c r="G14" s="65"/>
      <c r="H14" s="65"/>
      <c r="I14" s="66"/>
      <c r="L14" s="32"/>
    </row>
    <row r="15" spans="2:14" ht="21" customHeight="1">
      <c r="B15" s="56" t="s">
        <v>9</v>
      </c>
      <c r="C15" s="57"/>
      <c r="D15" s="57"/>
      <c r="E15" s="57"/>
      <c r="F15" s="57"/>
      <c r="G15" s="57"/>
      <c r="H15" s="57"/>
      <c r="I15" s="60"/>
      <c r="L15" s="25">
        <f>L11*30</f>
        <v>402360194.5</v>
      </c>
      <c r="M15" s="26" t="s">
        <v>47</v>
      </c>
    </row>
    <row r="16" spans="2:14" ht="21" customHeight="1">
      <c r="B16" s="64" t="s">
        <v>10</v>
      </c>
      <c r="C16" s="65"/>
      <c r="D16" s="65"/>
      <c r="E16" s="65"/>
      <c r="F16" s="65"/>
      <c r="G16" s="65"/>
      <c r="H16" s="65"/>
      <c r="I16" s="66"/>
    </row>
    <row r="17" spans="2:9" ht="21" customHeight="1">
      <c r="B17" s="56" t="s">
        <v>11</v>
      </c>
      <c r="C17" s="57"/>
      <c r="D17" s="57"/>
      <c r="E17" s="57"/>
      <c r="F17" s="57"/>
      <c r="G17" s="57"/>
      <c r="H17" s="57"/>
      <c r="I17" s="60"/>
    </row>
    <row r="18" spans="2:9" ht="21" customHeight="1">
      <c r="B18" s="56" t="s">
        <v>53</v>
      </c>
      <c r="C18" s="57"/>
      <c r="D18" s="57"/>
      <c r="E18" s="57"/>
      <c r="F18" s="57"/>
      <c r="G18" s="57"/>
      <c r="H18" s="57"/>
      <c r="I18" s="60"/>
    </row>
    <row r="19" spans="2:9" ht="21" customHeight="1">
      <c r="B19" s="56" t="s">
        <v>12</v>
      </c>
      <c r="C19" s="57"/>
      <c r="D19" s="57"/>
      <c r="E19" s="57"/>
      <c r="F19" s="57"/>
      <c r="G19" s="57"/>
      <c r="H19" s="57"/>
      <c r="I19" s="60"/>
    </row>
    <row r="20" spans="2:9" ht="21">
      <c r="B20" s="56" t="s">
        <v>13</v>
      </c>
      <c r="C20" s="57"/>
      <c r="D20" s="57"/>
      <c r="E20" s="57"/>
      <c r="F20" s="57"/>
      <c r="G20" s="57"/>
      <c r="H20" s="57"/>
      <c r="I20" s="60"/>
    </row>
    <row r="21" spans="2:9" ht="21">
      <c r="B21" s="56" t="s">
        <v>22</v>
      </c>
      <c r="C21" s="57"/>
      <c r="D21" s="57"/>
      <c r="E21" s="57"/>
      <c r="F21" s="57"/>
      <c r="G21" s="57"/>
      <c r="H21" s="57"/>
      <c r="I21" s="60"/>
    </row>
    <row r="22" spans="2:9" ht="21">
      <c r="B22" s="56" t="s">
        <v>23</v>
      </c>
      <c r="C22" s="57"/>
      <c r="D22" s="57"/>
      <c r="E22" s="57"/>
      <c r="F22" s="57"/>
      <c r="G22" s="57"/>
      <c r="H22" s="57"/>
      <c r="I22" s="60"/>
    </row>
    <row r="23" spans="2:9" ht="21">
      <c r="B23" s="56" t="s">
        <v>14</v>
      </c>
      <c r="C23" s="57"/>
      <c r="D23" s="57"/>
      <c r="E23" s="57"/>
      <c r="F23" s="57"/>
      <c r="G23" s="57"/>
      <c r="H23" s="57"/>
      <c r="I23" s="60"/>
    </row>
    <row r="24" spans="2:9" ht="8.25" customHeight="1">
      <c r="B24" s="67"/>
      <c r="C24" s="68"/>
      <c r="D24" s="68"/>
      <c r="E24" s="68"/>
      <c r="F24" s="68"/>
      <c r="G24" s="68"/>
      <c r="H24" s="68"/>
      <c r="I24" s="69"/>
    </row>
    <row r="25" spans="2:9" ht="21" customHeight="1">
      <c r="B25" s="56" t="s">
        <v>15</v>
      </c>
      <c r="C25" s="57"/>
      <c r="D25" s="57"/>
      <c r="E25" s="57"/>
      <c r="F25" s="57"/>
      <c r="G25" s="57"/>
      <c r="H25" s="57"/>
      <c r="I25" s="60"/>
    </row>
    <row r="26" spans="2:9" ht="7.5" customHeight="1">
      <c r="B26" s="70"/>
      <c r="C26" s="71"/>
      <c r="D26" s="71"/>
      <c r="E26" s="71"/>
      <c r="F26" s="71"/>
      <c r="G26" s="71"/>
      <c r="H26" s="71"/>
      <c r="I26" s="72"/>
    </row>
    <row r="27" spans="2:9" ht="21">
      <c r="B27" s="61" t="s">
        <v>16</v>
      </c>
      <c r="C27" s="62"/>
      <c r="D27" s="62"/>
      <c r="E27" s="62" t="s">
        <v>17</v>
      </c>
      <c r="F27" s="62"/>
      <c r="G27" s="62"/>
      <c r="H27" s="62" t="s">
        <v>4</v>
      </c>
      <c r="I27" s="63"/>
    </row>
    <row r="28" spans="2:9" ht="16.95" customHeight="1">
      <c r="B28" s="51" t="s">
        <v>18</v>
      </c>
      <c r="C28" s="52"/>
      <c r="D28" s="53"/>
      <c r="E28" s="54" t="s">
        <v>18</v>
      </c>
      <c r="F28" s="52"/>
      <c r="G28" s="53"/>
      <c r="H28" s="54" t="s">
        <v>18</v>
      </c>
      <c r="I28" s="55"/>
    </row>
    <row r="29" spans="2:9" ht="14.4" customHeight="1">
      <c r="B29" s="56"/>
      <c r="C29" s="57"/>
      <c r="D29" s="58"/>
      <c r="E29" s="59"/>
      <c r="F29" s="57"/>
      <c r="G29" s="58"/>
      <c r="H29" s="59"/>
      <c r="I29" s="60"/>
    </row>
    <row r="30" spans="2:9" ht="21.6" thickBot="1">
      <c r="B30" s="44" t="s">
        <v>6</v>
      </c>
      <c r="C30" s="45"/>
      <c r="D30" s="46"/>
      <c r="E30" s="47" t="s">
        <v>43</v>
      </c>
      <c r="F30" s="45"/>
      <c r="G30" s="46"/>
      <c r="H30" s="47" t="s">
        <v>6</v>
      </c>
      <c r="I30" s="48"/>
    </row>
    <row r="31" spans="2:9" ht="17.399999999999999">
      <c r="B31" s="49" t="s">
        <v>19</v>
      </c>
      <c r="C31" s="49"/>
      <c r="D31" s="49"/>
      <c r="E31" s="49"/>
      <c r="F31" s="50" t="s">
        <v>20</v>
      </c>
      <c r="G31" s="50"/>
      <c r="H31" s="50"/>
      <c r="I31" s="50"/>
    </row>
    <row r="32" spans="2:9">
      <c r="B32" s="2"/>
      <c r="C32" s="2"/>
      <c r="D32" s="2"/>
      <c r="E32" s="2"/>
      <c r="F32" s="2"/>
      <c r="G32" s="2"/>
      <c r="H32" s="2"/>
      <c r="I32" s="2"/>
    </row>
    <row r="33" spans="2:3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scale="9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89EF5-C706-4F04-9FAA-A67E3A7DEC02}">
  <dimension ref="A1:J38"/>
  <sheetViews>
    <sheetView rightToLeft="1" topLeftCell="A10" zoomScale="115" zoomScaleNormal="115" workbookViewId="0">
      <selection activeCell="F39" sqref="F39"/>
    </sheetView>
  </sheetViews>
  <sheetFormatPr defaultColWidth="14.6640625" defaultRowHeight="14.4"/>
  <cols>
    <col min="1" max="1" width="10.77734375" style="9" customWidth="1"/>
    <col min="2" max="2" width="10.33203125" style="9" customWidth="1"/>
    <col min="3" max="3" width="8.88671875" style="9" customWidth="1"/>
    <col min="4" max="4" width="10.6640625" style="9" customWidth="1"/>
    <col min="5" max="5" width="10.5546875" style="9" customWidth="1"/>
    <col min="6" max="6" width="10.88671875" style="9" customWidth="1"/>
    <col min="7" max="7" width="9.88671875" style="9" customWidth="1"/>
    <col min="8" max="8" width="8.77734375" style="9" customWidth="1"/>
    <col min="9" max="9" width="10.5546875" style="9" customWidth="1"/>
    <col min="10" max="10" width="9.88671875" style="9" customWidth="1"/>
    <col min="11" max="16384" width="14.6640625" style="9"/>
  </cols>
  <sheetData>
    <row r="1" spans="1:10" ht="63.75" customHeight="1">
      <c r="A1" s="120" t="s">
        <v>40</v>
      </c>
      <c r="B1" s="120"/>
      <c r="C1" s="120"/>
      <c r="D1" s="120"/>
      <c r="E1" s="120"/>
      <c r="F1" s="120"/>
      <c r="G1" s="120"/>
      <c r="H1" s="120"/>
      <c r="I1" s="120"/>
      <c r="J1" s="37"/>
    </row>
    <row r="2" spans="1:10" ht="29.25" customHeight="1" thickBot="1">
      <c r="E2" s="119" t="s">
        <v>38</v>
      </c>
      <c r="F2" s="119"/>
      <c r="G2" s="39"/>
    </row>
    <row r="3" spans="1:10" ht="27" customHeight="1" thickBot="1">
      <c r="B3" s="10" t="s">
        <v>35</v>
      </c>
      <c r="C3" s="10" t="s">
        <v>36</v>
      </c>
      <c r="D3" s="10"/>
      <c r="E3" s="10" t="s">
        <v>35</v>
      </c>
      <c r="F3" s="10" t="s">
        <v>36</v>
      </c>
      <c r="G3" s="10"/>
      <c r="H3" s="10" t="s">
        <v>35</v>
      </c>
      <c r="I3" s="10" t="s">
        <v>37</v>
      </c>
      <c r="J3" s="40"/>
    </row>
    <row r="4" spans="1:10" ht="19.5" customHeight="1" thickBot="1">
      <c r="A4" s="123" t="s">
        <v>48</v>
      </c>
      <c r="B4" s="125" t="s">
        <v>49</v>
      </c>
      <c r="C4" s="126"/>
      <c r="D4" s="127"/>
      <c r="E4" s="125" t="s">
        <v>50</v>
      </c>
      <c r="F4" s="126"/>
      <c r="G4" s="127"/>
      <c r="H4" s="128" t="s">
        <v>51</v>
      </c>
      <c r="I4" s="129"/>
      <c r="J4" s="129"/>
    </row>
    <row r="5" spans="1:10" ht="19.5" customHeight="1" thickTop="1" thickBot="1">
      <c r="A5" s="124"/>
      <c r="B5" s="27" t="s">
        <v>35</v>
      </c>
      <c r="C5" s="27" t="s">
        <v>36</v>
      </c>
      <c r="D5" s="27" t="s">
        <v>56</v>
      </c>
      <c r="E5" s="27" t="s">
        <v>35</v>
      </c>
      <c r="F5" s="27" t="s">
        <v>36</v>
      </c>
      <c r="G5" s="27" t="s">
        <v>56</v>
      </c>
      <c r="H5" s="27" t="s">
        <v>35</v>
      </c>
      <c r="I5" s="27" t="s">
        <v>36</v>
      </c>
      <c r="J5" s="41" t="s">
        <v>56</v>
      </c>
    </row>
    <row r="6" spans="1:10" ht="19.5" hidden="1" customHeight="1" thickTop="1" thickBot="1">
      <c r="A6" s="29" t="s">
        <v>57</v>
      </c>
      <c r="B6" s="30">
        <v>547482</v>
      </c>
      <c r="C6" s="30">
        <v>494360</v>
      </c>
      <c r="D6" s="38">
        <v>134611</v>
      </c>
      <c r="E6" s="30">
        <v>547482</v>
      </c>
      <c r="F6" s="30">
        <v>494360</v>
      </c>
      <c r="G6" s="38">
        <v>134611</v>
      </c>
      <c r="H6" s="30">
        <v>547482</v>
      </c>
      <c r="I6" s="30">
        <v>494360</v>
      </c>
      <c r="J6" s="38">
        <v>134611</v>
      </c>
    </row>
    <row r="7" spans="1:10" ht="19.5" customHeight="1" thickTop="1" thickBot="1">
      <c r="A7" s="29" t="s">
        <v>74</v>
      </c>
      <c r="B7" s="31">
        <v>675110</v>
      </c>
      <c r="C7" s="31">
        <v>644886</v>
      </c>
      <c r="D7" s="38">
        <v>175599</v>
      </c>
      <c r="E7" s="31">
        <v>675110</v>
      </c>
      <c r="F7" s="31">
        <v>644886</v>
      </c>
      <c r="G7" s="38">
        <v>175599</v>
      </c>
      <c r="H7" s="31">
        <v>675110</v>
      </c>
      <c r="I7" s="31">
        <v>644886</v>
      </c>
      <c r="J7" s="38">
        <v>175599</v>
      </c>
    </row>
    <row r="8" spans="1:10" ht="19.5" customHeight="1" thickBot="1">
      <c r="A8" s="29" t="s">
        <v>75</v>
      </c>
      <c r="B8" s="30">
        <v>670072</v>
      </c>
      <c r="C8" s="30">
        <v>637830</v>
      </c>
      <c r="D8" s="38">
        <v>173677</v>
      </c>
      <c r="E8" s="30">
        <v>670072</v>
      </c>
      <c r="F8" s="30">
        <v>637830</v>
      </c>
      <c r="G8" s="38">
        <v>173677</v>
      </c>
      <c r="H8" s="30">
        <v>670072</v>
      </c>
      <c r="I8" s="30">
        <v>637830</v>
      </c>
      <c r="J8" s="38">
        <v>173677</v>
      </c>
    </row>
    <row r="9" spans="1:10" ht="19.5" customHeight="1" thickBot="1">
      <c r="A9" s="29" t="s">
        <v>76</v>
      </c>
      <c r="B9" s="31">
        <v>667275</v>
      </c>
      <c r="C9" s="31">
        <v>634815</v>
      </c>
      <c r="D9" s="38">
        <v>172856</v>
      </c>
      <c r="E9" s="31">
        <v>667275</v>
      </c>
      <c r="F9" s="31">
        <v>634815</v>
      </c>
      <c r="G9" s="38">
        <v>172856</v>
      </c>
      <c r="H9" s="31">
        <v>667275</v>
      </c>
      <c r="I9" s="31">
        <v>634815</v>
      </c>
      <c r="J9" s="38">
        <v>172856</v>
      </c>
    </row>
    <row r="10" spans="1:10" ht="19.5" customHeight="1" thickBot="1">
      <c r="A10" s="29" t="s">
        <v>77</v>
      </c>
      <c r="B10" s="30">
        <v>661644</v>
      </c>
      <c r="C10" s="30">
        <v>630056</v>
      </c>
      <c r="D10" s="38">
        <v>171561</v>
      </c>
      <c r="E10" s="30">
        <v>661644</v>
      </c>
      <c r="F10" s="30">
        <v>630056</v>
      </c>
      <c r="G10" s="38">
        <v>171561</v>
      </c>
      <c r="H10" s="30">
        <v>661644</v>
      </c>
      <c r="I10" s="30">
        <v>630056</v>
      </c>
      <c r="J10" s="38">
        <v>171561</v>
      </c>
    </row>
    <row r="11" spans="1:10" ht="19.5" customHeight="1" thickBot="1">
      <c r="A11" s="29" t="s">
        <v>78</v>
      </c>
      <c r="B11" s="31">
        <v>643982</v>
      </c>
      <c r="C11" s="31">
        <v>613180</v>
      </c>
      <c r="D11" s="38">
        <v>166965</v>
      </c>
      <c r="E11" s="31">
        <v>643982</v>
      </c>
      <c r="F11" s="31">
        <v>613180</v>
      </c>
      <c r="G11" s="38">
        <v>166965</v>
      </c>
      <c r="H11" s="31">
        <v>643982</v>
      </c>
      <c r="I11" s="31">
        <v>613180</v>
      </c>
      <c r="J11" s="38">
        <v>166965</v>
      </c>
    </row>
    <row r="12" spans="1:10" ht="19.5" customHeight="1" thickBot="1">
      <c r="A12" s="29" t="s">
        <v>79</v>
      </c>
      <c r="B12" s="30">
        <v>587510</v>
      </c>
      <c r="C12" s="30">
        <v>559647</v>
      </c>
      <c r="D12" s="38">
        <v>152389</v>
      </c>
      <c r="E12" s="30">
        <v>587510</v>
      </c>
      <c r="F12" s="30">
        <v>559647</v>
      </c>
      <c r="G12" s="38">
        <v>152389</v>
      </c>
      <c r="H12" s="30">
        <v>587510</v>
      </c>
      <c r="I12" s="30">
        <v>559647</v>
      </c>
      <c r="J12" s="38">
        <v>152389</v>
      </c>
    </row>
    <row r="13" spans="1:10" ht="19.5" customHeight="1" thickBot="1">
      <c r="A13" s="29" t="s">
        <v>80</v>
      </c>
      <c r="B13" s="31">
        <v>588091</v>
      </c>
      <c r="C13" s="31">
        <v>559647</v>
      </c>
      <c r="D13" s="38">
        <v>152389</v>
      </c>
      <c r="E13" s="31">
        <v>588091</v>
      </c>
      <c r="F13" s="31">
        <v>559647</v>
      </c>
      <c r="G13" s="38">
        <v>152389</v>
      </c>
      <c r="H13" s="31">
        <v>588091</v>
      </c>
      <c r="I13" s="31">
        <v>559647</v>
      </c>
      <c r="J13" s="38">
        <v>152389</v>
      </c>
    </row>
    <row r="14" spans="1:10" ht="19.5" customHeight="1" thickBot="1">
      <c r="A14" s="29" t="s">
        <v>81</v>
      </c>
      <c r="B14" s="30">
        <v>588091</v>
      </c>
      <c r="C14" s="30">
        <v>559647</v>
      </c>
      <c r="D14" s="38">
        <v>152389</v>
      </c>
      <c r="E14" s="30">
        <v>588091</v>
      </c>
      <c r="F14" s="30">
        <v>559647</v>
      </c>
      <c r="G14" s="38">
        <v>152389</v>
      </c>
      <c r="H14" s="30">
        <v>588091</v>
      </c>
      <c r="I14" s="30">
        <v>559647</v>
      </c>
      <c r="J14" s="38">
        <v>152389</v>
      </c>
    </row>
    <row r="15" spans="1:10" ht="19.5" customHeight="1" thickBot="1">
      <c r="A15" s="29" t="s">
        <v>82</v>
      </c>
      <c r="B15" s="31">
        <v>588336</v>
      </c>
      <c r="C15" s="31">
        <v>559680</v>
      </c>
      <c r="D15" s="38">
        <v>152398</v>
      </c>
      <c r="E15" s="31">
        <v>588336</v>
      </c>
      <c r="F15" s="31">
        <v>559680</v>
      </c>
      <c r="G15" s="38">
        <v>152398</v>
      </c>
      <c r="H15" s="31">
        <v>588336</v>
      </c>
      <c r="I15" s="31">
        <v>559680</v>
      </c>
      <c r="J15" s="38">
        <v>152398</v>
      </c>
    </row>
    <row r="16" spans="1:10" ht="19.5" customHeight="1" thickBot="1">
      <c r="A16" s="29" t="s">
        <v>83</v>
      </c>
      <c r="B16" s="30">
        <v>588710</v>
      </c>
      <c r="C16" s="30">
        <v>556924</v>
      </c>
      <c r="D16" s="38">
        <v>151647</v>
      </c>
      <c r="E16" s="30">
        <v>588710</v>
      </c>
      <c r="F16" s="30">
        <v>556924</v>
      </c>
      <c r="G16" s="38">
        <v>151647</v>
      </c>
      <c r="H16" s="30">
        <v>588710</v>
      </c>
      <c r="I16" s="30">
        <v>556924</v>
      </c>
      <c r="J16" s="38">
        <v>151647</v>
      </c>
    </row>
    <row r="17" spans="1:10" ht="19.5" customHeight="1" thickBot="1">
      <c r="A17" s="29" t="s">
        <v>84</v>
      </c>
      <c r="B17" s="31">
        <v>585659</v>
      </c>
      <c r="C17" s="31">
        <v>554353</v>
      </c>
      <c r="D17" s="38">
        <v>150947</v>
      </c>
      <c r="E17" s="31">
        <v>585659</v>
      </c>
      <c r="F17" s="31">
        <v>554353</v>
      </c>
      <c r="G17" s="38">
        <v>150947</v>
      </c>
      <c r="H17" s="31">
        <v>585659</v>
      </c>
      <c r="I17" s="31">
        <v>554353</v>
      </c>
      <c r="J17" s="38">
        <v>150947</v>
      </c>
    </row>
    <row r="18" spans="1:10" ht="19.5" customHeight="1" thickBot="1">
      <c r="A18" s="29" t="s">
        <v>85</v>
      </c>
      <c r="B18" s="30">
        <v>581668</v>
      </c>
      <c r="C18" s="30">
        <v>550394</v>
      </c>
      <c r="D18" s="38">
        <v>149869</v>
      </c>
      <c r="E18" s="30">
        <v>581668</v>
      </c>
      <c r="F18" s="30">
        <v>550394</v>
      </c>
      <c r="G18" s="38">
        <v>149869</v>
      </c>
      <c r="H18" s="30">
        <v>581668</v>
      </c>
      <c r="I18" s="30">
        <v>550394</v>
      </c>
      <c r="J18" s="38">
        <v>149869</v>
      </c>
    </row>
    <row r="19" spans="1:10" ht="19.5" customHeight="1" thickBot="1">
      <c r="A19" s="29" t="s">
        <v>86</v>
      </c>
      <c r="B19" s="31">
        <v>577056</v>
      </c>
      <c r="C19" s="31">
        <v>546272</v>
      </c>
      <c r="D19" s="38">
        <v>148747</v>
      </c>
      <c r="E19" s="31">
        <v>577056</v>
      </c>
      <c r="F19" s="31">
        <v>546272</v>
      </c>
      <c r="G19" s="38">
        <v>148747</v>
      </c>
      <c r="H19" s="31">
        <v>577056</v>
      </c>
      <c r="I19" s="31">
        <v>546272</v>
      </c>
      <c r="J19" s="38">
        <v>148747</v>
      </c>
    </row>
    <row r="20" spans="1:10" ht="19.5" customHeight="1" thickBot="1">
      <c r="A20" s="29" t="s">
        <v>87</v>
      </c>
      <c r="B20" s="30">
        <v>571420</v>
      </c>
      <c r="C20" s="30">
        <v>543290</v>
      </c>
      <c r="D20" s="38">
        <v>147935</v>
      </c>
      <c r="E20" s="30">
        <v>571420</v>
      </c>
      <c r="F20" s="30">
        <v>543290</v>
      </c>
      <c r="G20" s="38">
        <v>147935</v>
      </c>
      <c r="H20" s="30">
        <v>571420</v>
      </c>
      <c r="I20" s="30">
        <v>543290</v>
      </c>
      <c r="J20" s="38">
        <v>147935</v>
      </c>
    </row>
    <row r="21" spans="1:10" ht="19.5" customHeight="1" thickBot="1">
      <c r="A21" s="29" t="s">
        <v>88</v>
      </c>
      <c r="B21" s="31">
        <v>571420</v>
      </c>
      <c r="C21" s="31">
        <v>543290</v>
      </c>
      <c r="D21" s="38">
        <v>147935</v>
      </c>
      <c r="E21" s="31">
        <v>571420</v>
      </c>
      <c r="F21" s="31">
        <v>543290</v>
      </c>
      <c r="G21" s="38">
        <v>147935</v>
      </c>
      <c r="H21" s="31">
        <v>571420</v>
      </c>
      <c r="I21" s="31">
        <v>543290</v>
      </c>
      <c r="J21" s="38">
        <v>147935</v>
      </c>
    </row>
    <row r="22" spans="1:10" ht="19.5" customHeight="1" thickBot="1">
      <c r="A22" s="29" t="s">
        <v>89</v>
      </c>
      <c r="B22" s="30">
        <v>571420</v>
      </c>
      <c r="C22" s="30">
        <v>543290</v>
      </c>
      <c r="D22" s="38">
        <v>147935</v>
      </c>
      <c r="E22" s="30">
        <v>571420</v>
      </c>
      <c r="F22" s="30">
        <v>543290</v>
      </c>
      <c r="G22" s="38">
        <v>147935</v>
      </c>
      <c r="H22" s="30">
        <v>571420</v>
      </c>
      <c r="I22" s="30">
        <v>543290</v>
      </c>
      <c r="J22" s="38">
        <v>147935</v>
      </c>
    </row>
    <row r="23" spans="1:10" ht="19.5" customHeight="1" thickBot="1">
      <c r="A23" s="29" t="s">
        <v>90</v>
      </c>
      <c r="B23" s="31">
        <v>566244</v>
      </c>
      <c r="C23" s="31">
        <v>540072</v>
      </c>
      <c r="D23" s="38">
        <v>147058</v>
      </c>
      <c r="E23" s="31">
        <v>566244</v>
      </c>
      <c r="F23" s="31">
        <v>540072</v>
      </c>
      <c r="G23" s="38">
        <v>147058</v>
      </c>
      <c r="H23" s="31">
        <v>566244</v>
      </c>
      <c r="I23" s="31">
        <v>540072</v>
      </c>
      <c r="J23" s="38">
        <v>147058</v>
      </c>
    </row>
    <row r="24" spans="1:10" ht="19.5" customHeight="1" thickBot="1">
      <c r="A24" s="29" t="s">
        <v>91</v>
      </c>
      <c r="B24" s="30">
        <v>568890</v>
      </c>
      <c r="C24" s="30">
        <v>537933</v>
      </c>
      <c r="D24" s="38">
        <v>146476</v>
      </c>
      <c r="E24" s="30">
        <v>568890</v>
      </c>
      <c r="F24" s="30">
        <v>537933</v>
      </c>
      <c r="G24" s="38">
        <v>146476</v>
      </c>
      <c r="H24" s="30">
        <v>568890</v>
      </c>
      <c r="I24" s="30">
        <v>537933</v>
      </c>
      <c r="J24" s="38">
        <v>146476</v>
      </c>
    </row>
    <row r="25" spans="1:10" ht="19.5" customHeight="1" thickBot="1">
      <c r="A25" s="29" t="s">
        <v>92</v>
      </c>
      <c r="B25" s="31">
        <v>565807</v>
      </c>
      <c r="C25" s="31">
        <v>534868</v>
      </c>
      <c r="D25" s="38">
        <v>145641</v>
      </c>
      <c r="E25" s="31">
        <v>565807</v>
      </c>
      <c r="F25" s="31">
        <v>534868</v>
      </c>
      <c r="G25" s="38">
        <v>145641</v>
      </c>
      <c r="H25" s="31">
        <v>565807</v>
      </c>
      <c r="I25" s="31">
        <v>534868</v>
      </c>
      <c r="J25" s="38">
        <v>145641</v>
      </c>
    </row>
    <row r="26" spans="1:10" ht="19.5" customHeight="1" thickBot="1">
      <c r="A26" s="29" t="s">
        <v>93</v>
      </c>
      <c r="B26" s="30">
        <v>561102</v>
      </c>
      <c r="C26" s="30">
        <v>532047</v>
      </c>
      <c r="D26" s="38">
        <v>144873</v>
      </c>
      <c r="E26" s="30">
        <v>561102</v>
      </c>
      <c r="F26" s="30">
        <v>532047</v>
      </c>
      <c r="G26" s="38">
        <v>144873</v>
      </c>
      <c r="H26" s="30">
        <v>561102</v>
      </c>
      <c r="I26" s="30">
        <v>532047</v>
      </c>
      <c r="J26" s="38">
        <v>144873</v>
      </c>
    </row>
    <row r="27" spans="1:10" ht="19.5" customHeight="1" thickBot="1">
      <c r="A27" s="29" t="s">
        <v>94</v>
      </c>
      <c r="B27" s="31">
        <v>562644</v>
      </c>
      <c r="C27" s="31">
        <v>532047</v>
      </c>
      <c r="D27" s="38">
        <v>144873</v>
      </c>
      <c r="E27" s="31">
        <v>562644</v>
      </c>
      <c r="F27" s="31">
        <v>532047</v>
      </c>
      <c r="G27" s="38">
        <v>144873</v>
      </c>
      <c r="H27" s="31">
        <v>562644</v>
      </c>
      <c r="I27" s="31">
        <v>532047</v>
      </c>
      <c r="J27" s="38">
        <v>144873</v>
      </c>
    </row>
    <row r="28" spans="1:10" ht="19.5" customHeight="1" thickBot="1">
      <c r="A28" s="29" t="s">
        <v>95</v>
      </c>
      <c r="B28" s="30">
        <v>562644</v>
      </c>
      <c r="C28" s="30">
        <v>532047</v>
      </c>
      <c r="D28" s="38">
        <v>144873</v>
      </c>
      <c r="E28" s="30">
        <v>562644</v>
      </c>
      <c r="F28" s="30">
        <v>532047</v>
      </c>
      <c r="G28" s="38">
        <v>144873</v>
      </c>
      <c r="H28" s="30">
        <v>562644</v>
      </c>
      <c r="I28" s="30">
        <v>532047</v>
      </c>
      <c r="J28" s="38">
        <v>144873</v>
      </c>
    </row>
    <row r="29" spans="1:10" ht="19.5" customHeight="1" thickBot="1">
      <c r="A29" s="29" t="s">
        <v>96</v>
      </c>
      <c r="B29" s="31">
        <v>557587</v>
      </c>
      <c r="C29" s="31">
        <v>532047</v>
      </c>
      <c r="D29" s="38">
        <v>144873</v>
      </c>
      <c r="E29" s="31">
        <v>557587</v>
      </c>
      <c r="F29" s="31">
        <v>532047</v>
      </c>
      <c r="G29" s="38">
        <v>144873</v>
      </c>
      <c r="H29" s="31">
        <v>557587</v>
      </c>
      <c r="I29" s="31">
        <v>532047</v>
      </c>
      <c r="J29" s="38">
        <v>144873</v>
      </c>
    </row>
    <row r="30" spans="1:10" ht="19.5" customHeight="1" thickBot="1">
      <c r="A30" s="29" t="s">
        <v>97</v>
      </c>
      <c r="B30" s="30">
        <v>556827</v>
      </c>
      <c r="C30" s="30">
        <v>531439</v>
      </c>
      <c r="D30" s="38">
        <v>144708</v>
      </c>
      <c r="E30" s="30">
        <v>556827</v>
      </c>
      <c r="F30" s="30">
        <v>531439</v>
      </c>
      <c r="G30" s="38">
        <v>144708</v>
      </c>
      <c r="H30" s="30">
        <v>556827</v>
      </c>
      <c r="I30" s="30">
        <v>531439</v>
      </c>
      <c r="J30" s="38">
        <v>144708</v>
      </c>
    </row>
    <row r="31" spans="1:10" ht="19.5" customHeight="1" thickBot="1">
      <c r="A31" s="29" t="s">
        <v>98</v>
      </c>
      <c r="B31" s="31">
        <v>551936</v>
      </c>
      <c r="C31" s="31">
        <v>530871</v>
      </c>
      <c r="D31" s="38">
        <v>144553</v>
      </c>
      <c r="E31" s="31">
        <v>551936</v>
      </c>
      <c r="F31" s="31">
        <v>530871</v>
      </c>
      <c r="G31" s="38">
        <v>144553</v>
      </c>
      <c r="H31" s="31">
        <v>551936</v>
      </c>
      <c r="I31" s="31">
        <v>530871</v>
      </c>
      <c r="J31" s="38">
        <v>144553</v>
      </c>
    </row>
    <row r="32" spans="1:10" ht="19.5" customHeight="1" thickBot="1">
      <c r="A32" s="29" t="s">
        <v>99</v>
      </c>
      <c r="B32" s="30">
        <v>551571</v>
      </c>
      <c r="C32" s="30">
        <v>529245</v>
      </c>
      <c r="D32" s="38">
        <v>144110</v>
      </c>
      <c r="E32" s="30">
        <v>551571</v>
      </c>
      <c r="F32" s="30">
        <v>529245</v>
      </c>
      <c r="G32" s="38">
        <v>144110</v>
      </c>
      <c r="H32" s="30">
        <v>551571</v>
      </c>
      <c r="I32" s="30">
        <v>529245</v>
      </c>
      <c r="J32" s="38">
        <v>144110</v>
      </c>
    </row>
    <row r="33" spans="1:10" ht="19.5" customHeight="1" thickBot="1">
      <c r="A33" s="29" t="s">
        <v>100</v>
      </c>
      <c r="B33" s="31">
        <v>548353</v>
      </c>
      <c r="C33" s="31">
        <v>527355</v>
      </c>
      <c r="D33" s="38">
        <v>143596</v>
      </c>
      <c r="E33" s="31">
        <v>548353</v>
      </c>
      <c r="F33" s="31">
        <v>527355</v>
      </c>
      <c r="G33" s="38">
        <v>143596</v>
      </c>
      <c r="H33" s="31">
        <v>548353</v>
      </c>
      <c r="I33" s="31">
        <v>527355</v>
      </c>
      <c r="J33" s="38">
        <v>143596</v>
      </c>
    </row>
    <row r="34" spans="1:10" ht="19.5" customHeight="1" thickBot="1">
      <c r="A34" s="29" t="s">
        <v>101</v>
      </c>
      <c r="B34" s="30">
        <v>552896</v>
      </c>
      <c r="C34" s="30">
        <v>525503</v>
      </c>
      <c r="D34" s="38">
        <v>143091</v>
      </c>
      <c r="E34" s="30">
        <v>552896</v>
      </c>
      <c r="F34" s="30">
        <v>525503</v>
      </c>
      <c r="G34" s="38">
        <v>143091</v>
      </c>
      <c r="H34" s="30">
        <v>552896</v>
      </c>
      <c r="I34" s="30">
        <v>525503</v>
      </c>
      <c r="J34" s="38">
        <v>143091</v>
      </c>
    </row>
    <row r="35" spans="1:10" ht="19.5" customHeight="1" thickBot="1">
      <c r="A35" s="29" t="s">
        <v>102</v>
      </c>
      <c r="B35" s="31">
        <v>552896</v>
      </c>
      <c r="C35" s="31">
        <v>525503</v>
      </c>
      <c r="D35" s="38">
        <v>143091</v>
      </c>
      <c r="E35" s="31">
        <v>552896</v>
      </c>
      <c r="F35" s="31">
        <v>525503</v>
      </c>
      <c r="G35" s="38">
        <v>143091</v>
      </c>
      <c r="H35" s="31">
        <v>552896</v>
      </c>
      <c r="I35" s="31">
        <v>525503</v>
      </c>
      <c r="J35" s="38">
        <v>143091</v>
      </c>
    </row>
    <row r="36" spans="1:10" ht="19.5" customHeight="1" thickBot="1">
      <c r="A36" s="29" t="s">
        <v>103</v>
      </c>
      <c r="B36" s="30">
        <v>554959</v>
      </c>
      <c r="C36" s="30">
        <v>524546</v>
      </c>
      <c r="D36" s="38">
        <v>142831</v>
      </c>
      <c r="E36" s="30">
        <v>554959</v>
      </c>
      <c r="F36" s="30">
        <v>524546</v>
      </c>
      <c r="G36" s="38">
        <v>142831</v>
      </c>
      <c r="H36" s="30">
        <v>554959</v>
      </c>
      <c r="I36" s="30">
        <v>524546</v>
      </c>
      <c r="J36" s="38">
        <v>142831</v>
      </c>
    </row>
    <row r="37" spans="1:10">
      <c r="E37" s="121" t="s">
        <v>39</v>
      </c>
      <c r="F37" s="18">
        <f>SUM(F7:F36)/30</f>
        <v>555757.46666666667</v>
      </c>
      <c r="G37" s="18"/>
    </row>
    <row r="38" spans="1:10">
      <c r="E38" s="122"/>
      <c r="F38" s="18">
        <v>555757</v>
      </c>
      <c r="G38" s="18"/>
    </row>
  </sheetData>
  <mergeCells count="7">
    <mergeCell ref="E2:F2"/>
    <mergeCell ref="A1:I1"/>
    <mergeCell ref="E37:E38"/>
    <mergeCell ref="A4:A5"/>
    <mergeCell ref="B4:D4"/>
    <mergeCell ref="E4:G4"/>
    <mergeCell ref="H4:J4"/>
  </mergeCells>
  <phoneticPr fontId="2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متغير</vt:lpstr>
      <vt:lpstr>ثابت </vt:lpstr>
      <vt:lpstr>میانگین نرخ دلار </vt:lpstr>
      <vt:lpstr>'ثابت '!Print_Area</vt:lpstr>
      <vt:lpstr>متغير!Print_Area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2024-12-21T06:02:09Z</cp:lastPrinted>
  <dcterms:created xsi:type="dcterms:W3CDTF">2016-09-26T10:28:58Z</dcterms:created>
  <dcterms:modified xsi:type="dcterms:W3CDTF">2024-12-21T06:33:20Z</dcterms:modified>
</cp:coreProperties>
</file>