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0\بخشودگی\"/>
    </mc:Choice>
  </mc:AlternateContent>
  <xr:revisionPtr revIDLastSave="0" documentId="13_ncr:1_{E92FB634-7094-4F42-955E-92F00978A99E}" xr6:coauthVersionLast="47" xr6:coauthVersionMax="47" xr10:uidLastSave="{00000000-0000-0000-0000-000000000000}"/>
  <bookViews>
    <workbookView xWindow="-120" yWindow="-120" windowWidth="24240" windowHeight="13140" activeTab="1" xr2:uid="{E748EED7-4203-49B0-8105-558AED8E1C34}"/>
  </bookViews>
  <sheets>
    <sheet name="ریز نهایی" sheetId="1" r:id="rId1"/>
    <sheet name="گزارش اصلی" sheetId="2" r:id="rId2"/>
  </sheets>
  <definedNames>
    <definedName name="_xlnm._FilterDatabase" localSheetId="0" hidden="1">'ریز نهایی'!$A$1:$AC$56</definedName>
    <definedName name="_xlnm._FilterDatabase" localSheetId="1" hidden="1">'گزارش اصلی'!$A$1:$AH$56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57" i="2" l="1"/>
  <c r="C57" i="2"/>
  <c r="W56" i="2" l="1"/>
  <c r="W55" i="2"/>
  <c r="W54" i="2"/>
  <c r="W53" i="2"/>
  <c r="W52" i="2"/>
  <c r="W51" i="2"/>
  <c r="W50" i="2"/>
  <c r="L49" i="2"/>
  <c r="W49" i="2" s="1"/>
  <c r="L48" i="2"/>
  <c r="W48" i="2" s="1"/>
  <c r="W47" i="2"/>
  <c r="L46" i="2"/>
  <c r="W46" i="2"/>
  <c r="L45" i="2"/>
  <c r="W45" i="2"/>
  <c r="W44" i="2"/>
  <c r="L43" i="2"/>
  <c r="W43" i="2" s="1"/>
  <c r="L42" i="2"/>
  <c r="W42" i="2" s="1"/>
  <c r="L41" i="2"/>
  <c r="W41" i="2" s="1"/>
  <c r="L40" i="2"/>
  <c r="W40" i="2" s="1"/>
  <c r="W39" i="2"/>
  <c r="W38" i="2"/>
  <c r="L37" i="2"/>
  <c r="W37" i="2" s="1"/>
  <c r="L36" i="2"/>
  <c r="W36" i="2" s="1"/>
  <c r="L35" i="2"/>
  <c r="W35" i="2" s="1"/>
  <c r="L34" i="2"/>
  <c r="W34" i="2" s="1"/>
  <c r="W33" i="2"/>
  <c r="W32" i="2"/>
  <c r="W31" i="2"/>
  <c r="L30" i="2"/>
  <c r="W30" i="2"/>
  <c r="L29" i="2"/>
  <c r="W29" i="2"/>
  <c r="L28" i="2"/>
  <c r="W28" i="2"/>
  <c r="W27" i="2"/>
  <c r="W26" i="2"/>
  <c r="W25" i="2"/>
  <c r="L24" i="2"/>
  <c r="W24" i="2" s="1"/>
  <c r="L23" i="2"/>
  <c r="W23" i="2" s="1"/>
  <c r="L22" i="2"/>
  <c r="W22" i="2" s="1"/>
  <c r="W21" i="2"/>
  <c r="L20" i="2"/>
  <c r="W20" i="2" s="1"/>
  <c r="L19" i="2"/>
  <c r="W19" i="2" s="1"/>
  <c r="Y19" i="2" s="1"/>
  <c r="W18" i="2"/>
  <c r="W17" i="2"/>
  <c r="W16" i="2"/>
  <c r="W15" i="2"/>
  <c r="W14" i="2"/>
  <c r="W13" i="2"/>
  <c r="L12" i="2"/>
  <c r="W12" i="2" s="1"/>
  <c r="L11" i="2"/>
  <c r="W11" i="2" s="1"/>
  <c r="L10" i="2"/>
  <c r="W10" i="2" s="1"/>
  <c r="L9" i="2"/>
  <c r="W9" i="2" s="1"/>
  <c r="L8" i="2"/>
  <c r="W8" i="2" s="1"/>
  <c r="L7" i="2"/>
  <c r="W7" i="2" s="1"/>
  <c r="L6" i="2"/>
  <c r="W6" i="2" s="1"/>
  <c r="Y6" i="2" s="1"/>
  <c r="W5" i="2"/>
  <c r="W4" i="2"/>
  <c r="W3" i="2"/>
  <c r="W2" i="2"/>
  <c r="H56" i="1"/>
  <c r="H55" i="1"/>
  <c r="H54" i="1"/>
  <c r="H53" i="1"/>
  <c r="H52" i="1"/>
  <c r="H51" i="1"/>
  <c r="H50" i="1"/>
  <c r="P49" i="1"/>
  <c r="H49" i="1" s="1"/>
  <c r="P48" i="1"/>
  <c r="H48" i="1" s="1"/>
  <c r="H47" i="1"/>
  <c r="P46" i="1"/>
  <c r="H46" i="1"/>
  <c r="P45" i="1"/>
  <c r="H45" i="1"/>
  <c r="H44" i="1"/>
  <c r="P43" i="1"/>
  <c r="H43" i="1" s="1"/>
  <c r="P42" i="1"/>
  <c r="H42" i="1" s="1"/>
  <c r="P41" i="1"/>
  <c r="H41" i="1" s="1"/>
  <c r="P40" i="1"/>
  <c r="H40" i="1" s="1"/>
  <c r="H39" i="1"/>
  <c r="H38" i="1"/>
  <c r="P37" i="1"/>
  <c r="H37" i="1" s="1"/>
  <c r="P36" i="1"/>
  <c r="H36" i="1" s="1"/>
  <c r="P35" i="1"/>
  <c r="H35" i="1" s="1"/>
  <c r="P34" i="1"/>
  <c r="H34" i="1" s="1"/>
  <c r="H33" i="1"/>
  <c r="H32" i="1"/>
  <c r="H31" i="1"/>
  <c r="P30" i="1"/>
  <c r="H30" i="1"/>
  <c r="P29" i="1"/>
  <c r="H29" i="1"/>
  <c r="P28" i="1"/>
  <c r="H28" i="1"/>
  <c r="H27" i="1"/>
  <c r="H26" i="1"/>
  <c r="H25" i="1"/>
  <c r="P24" i="1"/>
  <c r="H24" i="1" s="1"/>
  <c r="P23" i="1"/>
  <c r="H23" i="1" s="1"/>
  <c r="P22" i="1"/>
  <c r="H22" i="1" s="1"/>
  <c r="H21" i="1"/>
  <c r="P20" i="1"/>
  <c r="H20" i="1" s="1"/>
  <c r="P19" i="1"/>
  <c r="H19" i="1" s="1"/>
  <c r="H18" i="1"/>
  <c r="H17" i="1"/>
  <c r="H16" i="1"/>
  <c r="H15" i="1"/>
  <c r="H14" i="1"/>
  <c r="H13" i="1"/>
  <c r="P12" i="1"/>
  <c r="H12" i="1" s="1"/>
  <c r="P11" i="1"/>
  <c r="H11" i="1" s="1"/>
  <c r="P10" i="1"/>
  <c r="H10" i="1" s="1"/>
  <c r="P9" i="1"/>
  <c r="H9" i="1" s="1"/>
  <c r="P8" i="1"/>
  <c r="H8" i="1" s="1"/>
  <c r="P7" i="1"/>
  <c r="H7" i="1" s="1"/>
  <c r="P6" i="1"/>
  <c r="H6" i="1" s="1"/>
  <c r="H5" i="1"/>
  <c r="H4" i="1"/>
  <c r="H3" i="1"/>
  <c r="H2" i="1"/>
  <c r="Z2" i="2" l="1"/>
  <c r="X2" i="2"/>
  <c r="W57" i="2"/>
  <c r="Y12" i="2"/>
  <c r="X12" i="2"/>
  <c r="Z14" i="2"/>
  <c r="X14" i="2"/>
  <c r="Y22" i="2"/>
  <c r="X22" i="2"/>
  <c r="Y24" i="2"/>
  <c r="X24" i="2"/>
  <c r="Y28" i="2"/>
  <c r="X28" i="2"/>
  <c r="Y35" i="2"/>
  <c r="X35" i="2"/>
  <c r="X3" i="2"/>
  <c r="Z21" i="2"/>
  <c r="X21" i="2"/>
  <c r="Y23" i="2"/>
  <c r="X23" i="2"/>
  <c r="Y34" i="2"/>
  <c r="X34" i="2"/>
  <c r="Y38" i="2"/>
  <c r="X38" i="2"/>
  <c r="X40" i="2"/>
  <c r="Z3" i="2"/>
  <c r="Z32" i="2"/>
  <c r="Y40" i="2"/>
  <c r="Z50" i="2"/>
  <c r="Y57" i="2" l="1"/>
  <c r="X57" i="2"/>
  <c r="Z5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Zahra Yaseri</author>
    <author>Sara Foroutan</author>
  </authors>
  <commentList>
    <comment ref="T2" authorId="0" shapeId="0" xr:uid="{829BE78E-DC6E-4922-9012-934B26055F0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برای بعد از ساعت 3 رسید به دست بورس</t>
        </r>
      </text>
    </comment>
    <comment ref="O3" authorId="0" shapeId="0" xr:uid="{06D26FB6-B7E9-461E-80BA-32691BE1150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نقدی
فله: 78.000
بشکه: 95.000
بندر: 83.800
کیسه: 84.000</t>
        </r>
      </text>
    </comment>
    <comment ref="O4" authorId="0" shapeId="0" xr:uid="{F4D2E1A5-8CB4-43A1-8018-C594473083F0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O5" authorId="0" shapeId="0" xr:uid="{9D19ACCB-D546-49C7-AAB1-386AA534E0A2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O15" authorId="0" shapeId="0" xr:uid="{FD8C434D-B19A-41FB-BE33-F426B4094DC2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86.802 نقدی</t>
        </r>
      </text>
    </comment>
    <comment ref="O16" authorId="1" shapeId="0" xr:uid="{BA29BD18-92B7-42E4-85D7-E350BC0EF8E8}">
      <text>
        <r>
          <rPr>
            <b/>
            <sz val="10"/>
            <color indexed="81"/>
            <rFont val="B Mitra"/>
            <charset val="178"/>
          </rPr>
          <t>Sara Foroutan:
نقدی فله: 91.000
نقدی بشکه: 108.600
نقدی بندر: 98.600</t>
        </r>
      </text>
    </comment>
    <comment ref="O17" authorId="0" shapeId="0" xr:uid="{5818BC9B-DCA5-404B-A79D-53604467159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 104.740
بشکه: 121.000
بندر: 111.000</t>
        </r>
      </text>
    </comment>
    <comment ref="O18" authorId="0" shapeId="0" xr:uid="{CB128E70-A57E-40E0-B51F-DE8FD0923B1E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میانگین: 86.295</t>
        </r>
      </text>
    </comment>
    <comment ref="O20" authorId="0" shapeId="0" xr:uid="{215B4833-A84F-496A-9110-B504AA88D78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 104.740
بشکه: 121.000
بندر: 111.000</t>
        </r>
      </text>
    </comment>
    <comment ref="O21" authorId="0" shapeId="0" xr:uid="{7E6DE817-FC60-4BC0-BCEF-771CEA2EB1B4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 104.740
بشکه: 121.000
بندر: 111.000</t>
        </r>
      </text>
    </comment>
    <comment ref="R24" authorId="1" shapeId="0" xr:uid="{BFA8F09C-39E7-4DD3-B21C-57FB18DB2E40}">
      <text>
        <r>
          <rPr>
            <b/>
            <sz val="9"/>
            <color indexed="81"/>
            <rFont val="Tahoma"/>
            <family val="2"/>
          </rPr>
          <t xml:space="preserve">Sara Foroutan:
</t>
        </r>
        <r>
          <rPr>
            <b/>
            <sz val="9"/>
            <color indexed="81"/>
            <rFont val="B Mitra"/>
            <charset val="178"/>
          </rPr>
          <t>5 روز تعطیلی دولت</t>
        </r>
      </text>
    </comment>
    <comment ref="T28" authorId="0" shapeId="0" xr:uid="{DEFBD429-7BA2-40A4-88E3-5C51026170E7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فقط با ال سی و با هماهنگی خانم معظمی بدون پرداخت 6 
درصد سه بندی ارسال می گردد
طبق کمیسیون 481</t>
        </r>
      </text>
    </comment>
    <comment ref="T29" authorId="0" shapeId="0" xr:uid="{E3C841E2-9BD5-4992-B45A-61C1B4ACED93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فقط با ال سی و با هماهنگی خانم معظمی بدون پرداخت 6 
درصد سه بندی ارسال می گردد
طبق کمیسیون 481</t>
        </r>
      </text>
    </comment>
    <comment ref="O32" authorId="0" shapeId="0" xr:uid="{967472FA-AEC6-4773-A79B-978435A9805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O33" authorId="0" shapeId="0" xr:uid="{991429E4-4888-45CF-BDEF-A13679FC1396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O38" authorId="1" shapeId="0" xr:uid="{C069D0B4-9E17-418C-B951-ADC5C6AEAAF5}">
      <text>
        <r>
          <rPr>
            <b/>
            <sz val="10"/>
            <color indexed="81"/>
            <rFont val="B Mitra"/>
            <charset val="178"/>
          </rPr>
          <t>Sara Foroutan:
نقدی فله: 96.150
نقدی بشکه: 114.000
نقدی بندر: 103.400</t>
        </r>
      </text>
    </comment>
    <comment ref="O39" authorId="1" shapeId="0" xr:uid="{D147E607-4A6D-4E31-B9DE-297956687C15}">
      <text>
        <r>
          <rPr>
            <b/>
            <sz val="10"/>
            <color indexed="81"/>
            <rFont val="B Mitra"/>
            <charset val="178"/>
          </rPr>
          <t>Sara Foroutan:
نقدی فله: 96.150
نقدی بشکه: 114.000
نقدی بندر: 103.400</t>
        </r>
      </text>
    </comment>
    <comment ref="O42" authorId="1" shapeId="0" xr:uid="{012A75EF-C2E4-4D53-981C-EC32A2E36845}">
      <text>
        <r>
          <rPr>
            <b/>
            <sz val="10"/>
            <color indexed="81"/>
            <rFont val="B Mitra"/>
            <charset val="178"/>
          </rPr>
          <t>Sara Foroutan:
نقدی بشکه: 100.700
نقدی بندر: 97.000</t>
        </r>
      </text>
    </comment>
    <comment ref="O43" authorId="0" shapeId="0" xr:uid="{89F5FD5A-23E8-4A3D-BF50-AF908647A17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فله:85.600
بشکه:107.000
فله بندر: 97.000</t>
        </r>
      </text>
    </comment>
    <comment ref="O44" authorId="0" shapeId="0" xr:uid="{82491C7E-6526-45BB-A8F9-B9E3FE049818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B Mitra"/>
            <charset val="178"/>
          </rPr>
          <t>نق</t>
        </r>
        <r>
          <rPr>
            <sz val="12"/>
            <color indexed="81"/>
            <rFont val="B Mitra"/>
            <charset val="178"/>
          </rPr>
          <t>دی
فله: 104.740
بشکه: 121.000
بندر: 111.000</t>
        </r>
      </text>
    </comment>
    <comment ref="O45" authorId="0" shapeId="0" xr:uid="{5EA55417-CEA1-437C-A056-500325D29063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 104.740
بشکه: 121.000
بندر: 111.000</t>
        </r>
      </text>
    </comment>
    <comment ref="O53" authorId="1" shapeId="0" xr:uid="{C21B0F7E-684B-4E9F-857D-D06500EC2C91}">
      <text>
        <r>
          <rPr>
            <b/>
            <sz val="10"/>
            <color indexed="81"/>
            <rFont val="B Mitra"/>
            <charset val="178"/>
          </rPr>
          <t>Sara Foroutan:
نقدی فله: 91.000
نقدی بشکه: 108.600
نقدی بندر: 98.600</t>
        </r>
      </text>
    </comment>
    <comment ref="O54" authorId="0" shapeId="0" xr:uid="{FE20B84E-00F6-4C2F-9C83-65002117031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میانگین: 86.295</t>
        </r>
      </text>
    </comment>
    <comment ref="O55" authorId="0" shapeId="0" xr:uid="{72A4243A-DB67-4BC6-8733-B8AF2FB746E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87.777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Zahra Yaseri</author>
    <author>Sara Foroutan</author>
  </authors>
  <commentList>
    <comment ref="O2" authorId="0" shapeId="0" xr:uid="{218C12AF-3FC5-46F6-B3C9-FAC628B395F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برای بعد از ساعت 3 رسید به دست بورس</t>
        </r>
      </text>
    </comment>
    <comment ref="K3" authorId="0" shapeId="0" xr:uid="{F2D0853E-980A-4FE2-A1DA-2B3744F79F77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نقدی
فله: 78.000
بشکه: 95.000
بندر: 83.800
کیسه: 84.000</t>
        </r>
      </text>
    </comment>
    <comment ref="K4" authorId="0" shapeId="0" xr:uid="{634E1F5A-42B2-411A-9B8E-0F6D58FF6AA4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K5" authorId="0" shapeId="0" xr:uid="{FD663B28-64DD-4677-B201-74799BD7B69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K15" authorId="0" shapeId="0" xr:uid="{4C5E9927-75C1-49C7-A9EC-95659128CA5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86.802 نقدی</t>
        </r>
      </text>
    </comment>
    <comment ref="K16" authorId="1" shapeId="0" xr:uid="{0D6FB282-C8E2-48F9-9405-5AA6434232B4}">
      <text>
        <r>
          <rPr>
            <b/>
            <sz val="10"/>
            <color indexed="81"/>
            <rFont val="B Mitra"/>
            <charset val="178"/>
          </rPr>
          <t>Sara Foroutan:
نقدی فله: 91.000
نقدی بشکه: 108.600
نقدی بندر: 98.600</t>
        </r>
      </text>
    </comment>
    <comment ref="K17" authorId="0" shapeId="0" xr:uid="{6D9240C1-EAB5-4F23-B839-E69EE2A2420B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 104.740
بشکه: 121.000
بندر: 111.000</t>
        </r>
      </text>
    </comment>
    <comment ref="K18" authorId="0" shapeId="0" xr:uid="{69ABAA5B-9BAF-4415-AB81-9DAC61AAB6B7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میانگین: 86.295</t>
        </r>
      </text>
    </comment>
    <comment ref="K20" authorId="0" shapeId="0" xr:uid="{69683395-6D41-4C4F-AB69-D332A0839F6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 104.740
بشکه: 121.000
بندر: 111.000</t>
        </r>
      </text>
    </comment>
    <comment ref="K21" authorId="0" shapeId="0" xr:uid="{BFF88633-7A38-479A-99DE-AFBAE7BFE9F5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 104.740
بشکه: 121.000
بندر: 111.000</t>
        </r>
      </text>
    </comment>
    <comment ref="M24" authorId="1" shapeId="0" xr:uid="{B30F5A66-B3D2-47C4-88CE-86B26554EC87}">
      <text>
        <r>
          <rPr>
            <b/>
            <sz val="9"/>
            <color indexed="81"/>
            <rFont val="Tahoma"/>
            <family val="2"/>
          </rPr>
          <t xml:space="preserve">Sara Foroutan:
</t>
        </r>
        <r>
          <rPr>
            <b/>
            <sz val="9"/>
            <color indexed="81"/>
            <rFont val="B Mitra"/>
            <charset val="178"/>
          </rPr>
          <t>5 روز تعطیلی دولت</t>
        </r>
      </text>
    </comment>
    <comment ref="O28" authorId="0" shapeId="0" xr:uid="{E67CA7FF-C5B1-40AA-BFBC-A8E0CCE81E2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فقط با ال سی و با هماهنگی خانم معظمی بدون پرداخت 6 
درصد سه بندی ارسال می گردد
طبق کمیسیون 481</t>
        </r>
      </text>
    </comment>
    <comment ref="O29" authorId="0" shapeId="0" xr:uid="{BBD78E0D-4731-4583-892A-C8D8AC8DCAA3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فقط با ال سی و با هماهنگی خانم معظمی بدون پرداخت 6 
درصد سه بندی ارسال می گردد
طبق کمیسیون 481</t>
        </r>
      </text>
    </comment>
    <comment ref="K32" authorId="0" shapeId="0" xr:uid="{85FC391A-03C2-4A5C-8030-A75DD13346B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K33" authorId="0" shapeId="0" xr:uid="{D96302CA-C710-4436-919E-C6408733A2BD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K38" authorId="1" shapeId="0" xr:uid="{EFD7E3E7-7A5B-4CC7-91B1-6966989990B1}">
      <text>
        <r>
          <rPr>
            <b/>
            <sz val="10"/>
            <color indexed="81"/>
            <rFont val="B Mitra"/>
            <charset val="178"/>
          </rPr>
          <t>Sara Foroutan:
نقدی فله: 96.150
نقدی بشکه: 114.000
نقدی بندر: 103.400</t>
        </r>
      </text>
    </comment>
    <comment ref="K39" authorId="1" shapeId="0" xr:uid="{0807A259-AE8E-4EA0-9E37-34A19D291BD6}">
      <text>
        <r>
          <rPr>
            <b/>
            <sz val="10"/>
            <color indexed="81"/>
            <rFont val="B Mitra"/>
            <charset val="178"/>
          </rPr>
          <t>Sara Foroutan:
نقدی فله: 96.150
نقدی بشکه: 114.000
نقدی بندر: 103.400</t>
        </r>
      </text>
    </comment>
    <comment ref="K42" authorId="1" shapeId="0" xr:uid="{5C1B6704-80EB-426B-8EAD-6F68FC28BC0C}">
      <text>
        <r>
          <rPr>
            <b/>
            <sz val="10"/>
            <color indexed="81"/>
            <rFont val="B Mitra"/>
            <charset val="178"/>
          </rPr>
          <t>Sara Foroutan:
نقدی بشکه: 100.700
نقدی بندر: 97.000</t>
        </r>
      </text>
    </comment>
    <comment ref="K43" authorId="0" shapeId="0" xr:uid="{CD61ADEE-E3DB-4857-A47C-1F1621DB6E46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فله:85.600
بشکه:107.000
فله بندر: 97.000</t>
        </r>
      </text>
    </comment>
    <comment ref="K44" authorId="0" shapeId="0" xr:uid="{EF7934E7-611F-4F13-BF9B-14C35ADBF8F1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B Mitra"/>
            <charset val="178"/>
          </rPr>
          <t>نق</t>
        </r>
        <r>
          <rPr>
            <sz val="12"/>
            <color indexed="81"/>
            <rFont val="B Mitra"/>
            <charset val="178"/>
          </rPr>
          <t>دی
فله: 104.740
بشکه: 121.000
بندر: 111.000</t>
        </r>
      </text>
    </comment>
    <comment ref="K45" authorId="0" shapeId="0" xr:uid="{0C50F0F5-F3AF-4DE3-B370-89BEBDB45821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 104.740
بشکه: 121.000
بندر: 111.000</t>
        </r>
      </text>
    </comment>
    <comment ref="K53" authorId="1" shapeId="0" xr:uid="{D0B8DB4A-FC23-43DF-8443-CF7E5CD072E0}">
      <text>
        <r>
          <rPr>
            <b/>
            <sz val="10"/>
            <color indexed="81"/>
            <rFont val="B Mitra"/>
            <charset val="178"/>
          </rPr>
          <t>Sara Foroutan:
نقدی فله: 91.000
نقدی بشکه: 108.600
نقدی بندر: 98.600</t>
        </r>
      </text>
    </comment>
    <comment ref="K54" authorId="0" shapeId="0" xr:uid="{4A50540A-0457-49BA-9169-14971CE820B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میانگین: 86.295</t>
        </r>
      </text>
    </comment>
    <comment ref="K55" authorId="0" shapeId="0" xr:uid="{3338335D-6005-4918-8CBE-2F0BDD913413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87.777</t>
        </r>
      </text>
    </comment>
  </commentList>
</comments>
</file>

<file path=xl/sharedStrings.xml><?xml version="1.0" encoding="utf-8"?>
<sst xmlns="http://schemas.openxmlformats.org/spreadsheetml/2006/main" count="1665" uniqueCount="225">
  <si>
    <t>بخشش
عدم بخشش</t>
  </si>
  <si>
    <t>شماره کمیسیون</t>
  </si>
  <si>
    <t>شماره هیات مدیره</t>
  </si>
  <si>
    <t>نوع بخشودگی
کمیسیون-معاونت</t>
  </si>
  <si>
    <t>نوع جریمه
ابطال- تاخیر</t>
  </si>
  <si>
    <t>تعداد روز جریمه</t>
  </si>
  <si>
    <t>تعداد روز بخشش</t>
  </si>
  <si>
    <t>مبلغ جریمه</t>
  </si>
  <si>
    <t>نوع عرضه
پریمیوم- عرضه</t>
  </si>
  <si>
    <t>تاریخ قرارداد</t>
  </si>
  <si>
    <t>شماره قرارداد</t>
  </si>
  <si>
    <t>نام خریدار</t>
  </si>
  <si>
    <t>نوع قرارداد</t>
  </si>
  <si>
    <t>گرید</t>
  </si>
  <si>
    <t xml:space="preserve">نرخ </t>
  </si>
  <si>
    <t>مبلغ کل قرارداد</t>
  </si>
  <si>
    <t xml:space="preserve">5 روز کاری 
</t>
  </si>
  <si>
    <t>10 روز 
(تسویه کل)</t>
  </si>
  <si>
    <t>تاریخ ابطال</t>
  </si>
  <si>
    <t>تاریخ ارسال سه بندی
 تاریخ تسویه</t>
  </si>
  <si>
    <t>تناژ خرید(کیلوگرم)</t>
  </si>
  <si>
    <t>شماره نامه بخشودگی</t>
  </si>
  <si>
    <t>تاریخ نامه بخشودگی</t>
  </si>
  <si>
    <t>توضیحات</t>
  </si>
  <si>
    <t>واریز به جی</t>
  </si>
  <si>
    <t>عدم بخشش</t>
  </si>
  <si>
    <t>*</t>
  </si>
  <si>
    <t xml:space="preserve">تاخیر </t>
  </si>
  <si>
    <t>مچینگ</t>
  </si>
  <si>
    <t>1400/04/05</t>
  </si>
  <si>
    <t>بهبود صنعت بیرجند</t>
  </si>
  <si>
    <t xml:space="preserve">فله </t>
  </si>
  <si>
    <t>60/70</t>
  </si>
  <si>
    <t>1400/04/12</t>
  </si>
  <si>
    <t>1400/04/19</t>
  </si>
  <si>
    <t>1400/04/29</t>
  </si>
  <si>
    <t>عرضه</t>
  </si>
  <si>
    <t>1400/07/11</t>
  </si>
  <si>
    <t>بیتو تار پارس</t>
  </si>
  <si>
    <t>فله</t>
  </si>
  <si>
    <t>1400/07/19</t>
  </si>
  <si>
    <t>1400/07/26</t>
  </si>
  <si>
    <t>1400/08/06</t>
  </si>
  <si>
    <t>1400/07/28</t>
  </si>
  <si>
    <t>بخشش</t>
  </si>
  <si>
    <t>کمیسیون</t>
  </si>
  <si>
    <t>1400/06/14</t>
  </si>
  <si>
    <t>بیتوتار پارس</t>
  </si>
  <si>
    <t>بشکه</t>
  </si>
  <si>
    <t>1400/06/21</t>
  </si>
  <si>
    <t>1400/06/28</t>
  </si>
  <si>
    <t>1400/07/07</t>
  </si>
  <si>
    <t>1400/06/31</t>
  </si>
  <si>
    <t>1400/22/ص/13771</t>
  </si>
  <si>
    <t>؟</t>
  </si>
  <si>
    <t>1400/06/30</t>
  </si>
  <si>
    <t>1400/07/17</t>
  </si>
  <si>
    <t>1400/07/27</t>
  </si>
  <si>
    <t>1400/07/18</t>
  </si>
  <si>
    <t>1400/22/14030/ص</t>
  </si>
  <si>
    <t>1400/07/04</t>
  </si>
  <si>
    <t>1400/07/12</t>
  </si>
  <si>
    <t>1400/07/20</t>
  </si>
  <si>
    <t>1400/07/30</t>
  </si>
  <si>
    <t>1400/07/21</t>
  </si>
  <si>
    <t>1400/22/14097/ص</t>
  </si>
  <si>
    <t>معاونت</t>
  </si>
  <si>
    <t xml:space="preserve">ابطال </t>
  </si>
  <si>
    <t>1400/01/30</t>
  </si>
  <si>
    <t>پارس تصویر ایرانیان</t>
  </si>
  <si>
    <t>1400/02/06</t>
  </si>
  <si>
    <t>1400/02/13</t>
  </si>
  <si>
    <t>1400/02/23</t>
  </si>
  <si>
    <t>ابطال در بورس</t>
  </si>
  <si>
    <t>1400/ص/22/10712
1400/ص/22/10669</t>
  </si>
  <si>
    <t>1400/02/18
1400/02/13</t>
  </si>
  <si>
    <t>تعیین تکلیف</t>
  </si>
  <si>
    <t>تاخیر</t>
  </si>
  <si>
    <t>1400/09/27</t>
  </si>
  <si>
    <t>60/72</t>
  </si>
  <si>
    <t>1400/10/04</t>
  </si>
  <si>
    <t>1400/10/11</t>
  </si>
  <si>
    <t>1400/10/21</t>
  </si>
  <si>
    <t>پالایشگاه نفت پترو ماد کیش</t>
  </si>
  <si>
    <t>1400/07/24</t>
  </si>
  <si>
    <t>1400/08/04</t>
  </si>
  <si>
    <t>1400/07/25</t>
  </si>
  <si>
    <t>1400/ص/22/14146</t>
  </si>
  <si>
    <t xml:space="preserve">طبق نامه 0985/400ن/ پ مورخ 1400/07/25 استفاده از اضافه واریز </t>
  </si>
  <si>
    <t>1400/07/14</t>
  </si>
  <si>
    <t>فله بندرعباس</t>
  </si>
  <si>
    <t>1400/08/08</t>
  </si>
  <si>
    <t>1400/08/01</t>
  </si>
  <si>
    <t>1400/08/09</t>
  </si>
  <si>
    <t>1400/08/16</t>
  </si>
  <si>
    <t>1400/08/26</t>
  </si>
  <si>
    <t>1400/ص/22/14756</t>
  </si>
  <si>
    <t>1400/08/12</t>
  </si>
  <si>
    <t>1400/08/19</t>
  </si>
  <si>
    <t>1400/09/06</t>
  </si>
  <si>
    <t>1400/ص/22/14850</t>
  </si>
  <si>
    <t>1400/10/14</t>
  </si>
  <si>
    <t>1400/10/28</t>
  </si>
  <si>
    <t>1400/11/08</t>
  </si>
  <si>
    <t>1400/11/06</t>
  </si>
  <si>
    <t>واریز به بورس- به دلیل اینکه فله اصفهان است و به علت عدم ارسال اعتباراسنادی بخشوده نمی شود</t>
  </si>
  <si>
    <t>پالایشگاه نفت پتروماد کیش</t>
  </si>
  <si>
    <t>1400/ص/22/14148</t>
  </si>
  <si>
    <t>واریز به جی - تصمیم گیری در جلسات آتی کمیسیون فروش</t>
  </si>
  <si>
    <t>ابطال</t>
  </si>
  <si>
    <t>پایا پوشش اهورا</t>
  </si>
  <si>
    <t>1400/08/23</t>
  </si>
  <si>
    <t>1400/09/03</t>
  </si>
  <si>
    <t>پترو تجارت مروارید جی</t>
  </si>
  <si>
    <t>1400/22/11058/ص</t>
  </si>
  <si>
    <t>1400/03/01</t>
  </si>
  <si>
    <t>1400/01/11</t>
  </si>
  <si>
    <t>پترو عایق اسپادانا</t>
  </si>
  <si>
    <t>1400/01/18</t>
  </si>
  <si>
    <t>1400/01/25</t>
  </si>
  <si>
    <t>1400/02/04</t>
  </si>
  <si>
    <t>1400/ص/22/11293</t>
  </si>
  <si>
    <t>1400/03/09</t>
  </si>
  <si>
    <t>1400/04/21</t>
  </si>
  <si>
    <t>سپاهان قیرجی</t>
  </si>
  <si>
    <t>1400/04/28</t>
  </si>
  <si>
    <t>1400/05/10</t>
  </si>
  <si>
    <t>1400/05/20</t>
  </si>
  <si>
    <t>1400/05/17</t>
  </si>
  <si>
    <t>1400/22/12883/ص</t>
  </si>
  <si>
    <t>1400/09/24</t>
  </si>
  <si>
    <t>1400/10/01</t>
  </si>
  <si>
    <t>1400/10/08</t>
  </si>
  <si>
    <t>1400/10/18</t>
  </si>
  <si>
    <t>1400/10/15</t>
  </si>
  <si>
    <t>1400/09/29</t>
  </si>
  <si>
    <t>1400/10/06</t>
  </si>
  <si>
    <t>1400/10/13</t>
  </si>
  <si>
    <t>1400/10/23</t>
  </si>
  <si>
    <t>1400/03/04</t>
  </si>
  <si>
    <t>شیمی تجارت نقش جهان</t>
  </si>
  <si>
    <t>1400/03/11</t>
  </si>
  <si>
    <t>1400/03/22</t>
  </si>
  <si>
    <t>1400/04/01</t>
  </si>
  <si>
    <t>1400/03/29</t>
  </si>
  <si>
    <t>1400/22/12006/ص</t>
  </si>
  <si>
    <t>1400/04/06</t>
  </si>
  <si>
    <t>1400/03/26</t>
  </si>
  <si>
    <t>1400/ص/22/13898</t>
  </si>
  <si>
    <t>60/71</t>
  </si>
  <si>
    <t>1400/ص/22/15973</t>
  </si>
  <si>
    <t>1400/11/02</t>
  </si>
  <si>
    <t xml:space="preserve">کیسه </t>
  </si>
  <si>
    <t xml:space="preserve">1400/ص/22/14299  </t>
  </si>
  <si>
    <t>تهاتر</t>
  </si>
  <si>
    <t>1400/08/05</t>
  </si>
  <si>
    <t xml:space="preserve">1400/ص/22/14321 </t>
  </si>
  <si>
    <t>تهاتر- البته در کمیسیون 514 مبلغ بخشیده شده این قرارداد 349.158.750 ریال ذکر گردیده ولیکن چون نامه به بورس کل جریمه را بخشیدیم مبلغ کل را در ستون جریمه نوشته ام</t>
  </si>
  <si>
    <t>عطا چیلیک زرین</t>
  </si>
  <si>
    <t>1400/03/30</t>
  </si>
  <si>
    <t>1400/22/ص/11778</t>
  </si>
  <si>
    <t>1400/02/08</t>
  </si>
  <si>
    <t>ماهور رخش رستاک</t>
  </si>
  <si>
    <t>1400/02/18</t>
  </si>
  <si>
    <t>1400/02/25</t>
  </si>
  <si>
    <t>1400/03/02</t>
  </si>
  <si>
    <t>1400/ص/22/11126</t>
  </si>
  <si>
    <t>1400/22/ص/11777</t>
  </si>
  <si>
    <t>نفت البرز صنعت جی</t>
  </si>
  <si>
    <t>1400/08/11</t>
  </si>
  <si>
    <t>1400/08/18</t>
  </si>
  <si>
    <t>1400/08/28</t>
  </si>
  <si>
    <t>نفت پترو تار فراساحل</t>
  </si>
  <si>
    <t>1400/04/22</t>
  </si>
  <si>
    <t>1400/04/15</t>
  </si>
  <si>
    <t>1400/22/12519/ص</t>
  </si>
  <si>
    <t>1400/04/27</t>
  </si>
  <si>
    <t>1400/22/14149/ص</t>
  </si>
  <si>
    <t>1400/ص/22/14613</t>
  </si>
  <si>
    <t>واریز به جی و سپس بخشیده شد</t>
  </si>
  <si>
    <t>85/100</t>
  </si>
  <si>
    <t>1400/08/21</t>
  </si>
  <si>
    <t>1400/ص/22/14614</t>
  </si>
  <si>
    <t>1400/22/ص/14832</t>
  </si>
  <si>
    <t>1400/22/ص/14851</t>
  </si>
  <si>
    <t>1400/08/24</t>
  </si>
  <si>
    <t>1400/09/01</t>
  </si>
  <si>
    <t>1400/09/08</t>
  </si>
  <si>
    <t>1400/09/18</t>
  </si>
  <si>
    <t>1400/09/17</t>
  </si>
  <si>
    <t>1400/ص/22/15046</t>
  </si>
  <si>
    <t>1400/09/10</t>
  </si>
  <si>
    <t>1400/09/20</t>
  </si>
  <si>
    <t>1400/ص/22/15069</t>
  </si>
  <si>
    <t>1400/09/13</t>
  </si>
  <si>
    <t>1400/09/30</t>
  </si>
  <si>
    <t>1400/ص/22/15333</t>
  </si>
  <si>
    <t>استفاده از وجوه نزد شرکت</t>
  </si>
  <si>
    <t>1400/ص/22/15479</t>
  </si>
  <si>
    <t>1400/04/14</t>
  </si>
  <si>
    <t>نفت پتروتار فراساحل</t>
  </si>
  <si>
    <t>1400/05/07</t>
  </si>
  <si>
    <t>1400/05/06</t>
  </si>
  <si>
    <t>فقط یک روز بخشیده شده</t>
  </si>
  <si>
    <t>1400/ص/22/14755</t>
  </si>
  <si>
    <t>1400/10/19</t>
  </si>
  <si>
    <t>1400/10/26</t>
  </si>
  <si>
    <t>1400/11/03</t>
  </si>
  <si>
    <t>1400/11/13</t>
  </si>
  <si>
    <t>1400/11/10</t>
  </si>
  <si>
    <t>1400/10/20</t>
  </si>
  <si>
    <t>1400/10/27</t>
  </si>
  <si>
    <t>1400/11/04</t>
  </si>
  <si>
    <t>1400/11/14</t>
  </si>
  <si>
    <t>تعداد روز
عدم بخشش</t>
  </si>
  <si>
    <t>تعداد روز 
بخشش</t>
  </si>
  <si>
    <t>مبالغ جریمه
بخشیده نشده
 به تفکیک مشتری</t>
  </si>
  <si>
    <t>مبالغ جریمه 
بخشوده شده
 به تفکیک مشتری</t>
  </si>
  <si>
    <t>521-524-560</t>
  </si>
  <si>
    <t xml:space="preserve"> مجموع مبلغ جریمه
به تفکیک قرارداد</t>
  </si>
  <si>
    <t>مجموع مبلغ جریمه
 به تفکیک مشتری</t>
  </si>
  <si>
    <t>مقدار قرارداد</t>
  </si>
  <si>
    <t xml:space="preserve">مقدار خرید
سال1400 </t>
  </si>
  <si>
    <t>مقدار برداشت 
سال 1400</t>
  </si>
  <si>
    <t xml:space="preserve"> هیات مدیره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</si>
</sst>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_-* #,##0.00\-;_-* &quot;-&quot;??_-;_-@_-"/>
    <numFmt numFmtId="165" formatCode="_(* #,##0_);_(* \(#,##0\);_(* &quot;-&quot;??_);_(@_)"/>
    <numFmt numFmtId="166" formatCode="_-* #,##0_-;_-* #,##0\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2"/>
      <color theme="1"/>
      <name val="B Lotus"/>
      <charset val="178"/>
    </font>
    <font>
      <b/>
      <sz val="11"/>
      <color theme="1"/>
      <name val="B Lotus"/>
      <charset val="178"/>
    </font>
    <font>
      <b/>
      <sz val="10"/>
      <color theme="1"/>
      <name val="B Lotus"/>
      <charset val="178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indexed="81"/>
      <name val="B Mitra"/>
      <charset val="178"/>
    </font>
    <font>
      <b/>
      <sz val="9"/>
      <color indexed="81"/>
      <name val="B Mitra"/>
      <charset val="178"/>
    </font>
    <font>
      <sz val="9"/>
      <color indexed="81"/>
      <name val="B Mitra"/>
      <charset val="178"/>
    </font>
    <font>
      <sz val="12"/>
      <color indexed="81"/>
      <name val="B Mitra"/>
      <charset val="178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88">
    <xf numFmtId="0" fontId="0" fillId="0" borderId="0" xfId="0"/>
    <xf numFmtId="1" fontId="3" fillId="2" borderId="1" xfId="2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wrapText="1"/>
    </xf>
    <xf numFmtId="166" fontId="3" fillId="2" borderId="1" xfId="2" applyNumberFormat="1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 readingOrder="2"/>
    </xf>
    <xf numFmtId="0" fontId="0" fillId="3" borderId="0" xfId="0" applyFill="1" applyAlignment="1">
      <alignment horizontal="center" vertical="center"/>
    </xf>
    <xf numFmtId="1" fontId="3" fillId="3" borderId="2" xfId="2" applyNumberFormat="1" applyFont="1" applyFill="1" applyBorder="1" applyAlignment="1">
      <alignment horizontal="center" vertical="center" wrapText="1"/>
    </xf>
    <xf numFmtId="166" fontId="3" fillId="3" borderId="2" xfId="2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49" fontId="4" fillId="3" borderId="2" xfId="2" applyNumberFormat="1" applyFont="1" applyFill="1" applyBorder="1" applyAlignment="1">
      <alignment horizontal="center" vertical="center" wrapText="1"/>
    </xf>
    <xf numFmtId="1" fontId="3" fillId="4" borderId="2" xfId="2" applyNumberFormat="1" applyFont="1" applyFill="1" applyBorder="1" applyAlignment="1">
      <alignment horizontal="center" vertical="center" wrapText="1"/>
    </xf>
    <xf numFmtId="165" fontId="3" fillId="4" borderId="2" xfId="1" applyNumberFormat="1" applyFont="1" applyFill="1" applyBorder="1" applyAlignment="1">
      <alignment horizontal="center" vertical="center" wrapText="1"/>
    </xf>
    <xf numFmtId="166" fontId="3" fillId="4" borderId="2" xfId="2" applyNumberFormat="1" applyFont="1" applyFill="1" applyBorder="1" applyAlignment="1">
      <alignment horizontal="center" vertical="center" wrapText="1"/>
    </xf>
    <xf numFmtId="49" fontId="4" fillId="4" borderId="2" xfId="2" applyNumberFormat="1" applyFont="1" applyFill="1" applyBorder="1" applyAlignment="1">
      <alignment horizontal="center" vertical="center" wrapText="1"/>
    </xf>
    <xf numFmtId="166" fontId="5" fillId="4" borderId="2" xfId="2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166" fontId="3" fillId="3" borderId="2" xfId="2" applyNumberFormat="1" applyFont="1" applyFill="1" applyBorder="1" applyAlignment="1">
      <alignment horizontal="center" vertical="center" wrapText="1" readingOrder="2"/>
    </xf>
    <xf numFmtId="166" fontId="4" fillId="3" borderId="2" xfId="2" applyNumberFormat="1" applyFont="1" applyFill="1" applyBorder="1" applyAlignment="1">
      <alignment horizontal="center" vertical="center" wrapText="1"/>
    </xf>
    <xf numFmtId="1" fontId="3" fillId="3" borderId="2" xfId="2" applyNumberFormat="1" applyFont="1" applyFill="1" applyBorder="1" applyAlignment="1">
      <alignment horizontal="center" vertical="center" wrapText="1" readingOrder="2"/>
    </xf>
    <xf numFmtId="1" fontId="3" fillId="3" borderId="3" xfId="2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6" fontId="3" fillId="3" borderId="3" xfId="2" applyNumberFormat="1" applyFont="1" applyFill="1" applyBorder="1" applyAlignment="1">
      <alignment horizontal="center" vertical="center" wrapText="1"/>
    </xf>
    <xf numFmtId="49" fontId="4" fillId="3" borderId="3" xfId="2" applyNumberFormat="1" applyFont="1" applyFill="1" applyBorder="1" applyAlignment="1">
      <alignment horizontal="center" vertical="center" wrapText="1"/>
    </xf>
    <xf numFmtId="166" fontId="5" fillId="3" borderId="2" xfId="2" applyNumberFormat="1" applyFont="1" applyFill="1" applyBorder="1" applyAlignment="1">
      <alignment horizontal="center" vertical="center" wrapText="1"/>
    </xf>
    <xf numFmtId="1" fontId="3" fillId="4" borderId="3" xfId="2" applyNumberFormat="1" applyFont="1" applyFill="1" applyBorder="1" applyAlignment="1">
      <alignment horizontal="center" vertical="center" wrapText="1"/>
    </xf>
    <xf numFmtId="1" fontId="3" fillId="3" borderId="1" xfId="2" applyNumberFormat="1" applyFont="1" applyFill="1" applyBorder="1" applyAlignment="1">
      <alignment horizontal="center" vertical="center" wrapText="1"/>
    </xf>
    <xf numFmtId="166" fontId="3" fillId="3" borderId="1" xfId="2" applyNumberFormat="1" applyFont="1" applyFill="1" applyBorder="1" applyAlignment="1">
      <alignment horizontal="center" vertical="center" wrapText="1"/>
    </xf>
    <xf numFmtId="165" fontId="3" fillId="3" borderId="1" xfId="1" applyNumberFormat="1" applyFont="1" applyFill="1" applyBorder="1" applyAlignment="1">
      <alignment horizontal="center" vertical="center" wrapText="1"/>
    </xf>
    <xf numFmtId="49" fontId="4" fillId="3" borderId="1" xfId="2" applyNumberFormat="1" applyFont="1" applyFill="1" applyBorder="1" applyAlignment="1">
      <alignment horizontal="center" vertical="center" wrapText="1"/>
    </xf>
    <xf numFmtId="1" fontId="3" fillId="3" borderId="4" xfId="2" applyNumberFormat="1" applyFont="1" applyFill="1" applyBorder="1" applyAlignment="1">
      <alignment horizontal="center" vertical="center" wrapText="1"/>
    </xf>
    <xf numFmtId="166" fontId="3" fillId="3" borderId="5" xfId="2" applyNumberFormat="1" applyFont="1" applyFill="1" applyBorder="1" applyAlignment="1">
      <alignment horizontal="center" vertical="center" wrapText="1"/>
    </xf>
    <xf numFmtId="1" fontId="3" fillId="3" borderId="5" xfId="2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  <xf numFmtId="49" fontId="4" fillId="3" borderId="5" xfId="2" applyNumberFormat="1" applyFont="1" applyFill="1" applyBorder="1" applyAlignment="1">
      <alignment horizontal="center" vertical="center" wrapText="1"/>
    </xf>
    <xf numFmtId="166" fontId="3" fillId="3" borderId="6" xfId="2" applyNumberFormat="1" applyFont="1" applyFill="1" applyBorder="1" applyAlignment="1">
      <alignment horizontal="center" vertical="center" wrapText="1"/>
    </xf>
    <xf numFmtId="1" fontId="3" fillId="3" borderId="7" xfId="2" applyNumberFormat="1" applyFont="1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/>
    </xf>
    <xf numFmtId="1" fontId="3" fillId="3" borderId="9" xfId="2" applyNumberFormat="1" applyFont="1" applyFill="1" applyBorder="1" applyAlignment="1">
      <alignment horizontal="center" vertical="center" wrapText="1"/>
    </xf>
    <xf numFmtId="1" fontId="3" fillId="3" borderId="10" xfId="2" applyNumberFormat="1" applyFont="1" applyFill="1" applyBorder="1" applyAlignment="1">
      <alignment horizontal="center" vertical="center" wrapText="1"/>
    </xf>
    <xf numFmtId="165" fontId="3" fillId="3" borderId="10" xfId="1" applyNumberFormat="1" applyFont="1" applyFill="1" applyBorder="1" applyAlignment="1">
      <alignment horizontal="center" vertical="center" wrapText="1"/>
    </xf>
    <xf numFmtId="166" fontId="3" fillId="3" borderId="10" xfId="2" applyNumberFormat="1" applyFont="1" applyFill="1" applyBorder="1" applyAlignment="1">
      <alignment horizontal="center" vertical="center" wrapText="1"/>
    </xf>
    <xf numFmtId="49" fontId="4" fillId="3" borderId="10" xfId="2" applyNumberFormat="1" applyFont="1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1" fontId="3" fillId="4" borderId="9" xfId="2" applyNumberFormat="1" applyFont="1" applyFill="1" applyBorder="1" applyAlignment="1">
      <alignment horizontal="center" vertical="center" wrapText="1"/>
    </xf>
    <xf numFmtId="1" fontId="3" fillId="4" borderId="10" xfId="2" applyNumberFormat="1" applyFont="1" applyFill="1" applyBorder="1" applyAlignment="1">
      <alignment horizontal="center" vertical="center" wrapText="1"/>
    </xf>
    <xf numFmtId="165" fontId="3" fillId="4" borderId="10" xfId="1" applyNumberFormat="1" applyFont="1" applyFill="1" applyBorder="1" applyAlignment="1">
      <alignment horizontal="center" vertical="center" wrapText="1"/>
    </xf>
    <xf numFmtId="166" fontId="3" fillId="4" borderId="10" xfId="2" applyNumberFormat="1" applyFont="1" applyFill="1" applyBorder="1" applyAlignment="1">
      <alignment horizontal="center" vertical="center" wrapText="1"/>
    </xf>
    <xf numFmtId="49" fontId="4" fillId="4" borderId="10" xfId="2" applyNumberFormat="1" applyFont="1" applyFill="1" applyBorder="1" applyAlignment="1">
      <alignment horizontal="center" vertical="center" wrapText="1"/>
    </xf>
    <xf numFmtId="166" fontId="5" fillId="4" borderId="10" xfId="2" applyNumberFormat="1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/>
    </xf>
    <xf numFmtId="166" fontId="3" fillId="3" borderId="8" xfId="2" applyNumberFormat="1" applyFont="1" applyFill="1" applyBorder="1" applyAlignment="1">
      <alignment horizontal="center" vertical="center" wrapText="1"/>
    </xf>
    <xf numFmtId="1" fontId="3" fillId="3" borderId="12" xfId="2" applyNumberFormat="1" applyFont="1" applyFill="1" applyBorder="1" applyAlignment="1">
      <alignment horizontal="center" vertical="center" wrapText="1"/>
    </xf>
    <xf numFmtId="166" fontId="3" fillId="3" borderId="13" xfId="2" applyNumberFormat="1" applyFont="1" applyFill="1" applyBorder="1" applyAlignment="1">
      <alignment horizontal="center" vertical="center" wrapText="1" readingOrder="2"/>
    </xf>
    <xf numFmtId="1" fontId="3" fillId="3" borderId="13" xfId="2" applyNumberFormat="1" applyFont="1" applyFill="1" applyBorder="1" applyAlignment="1">
      <alignment horizontal="center" vertical="center" wrapText="1"/>
    </xf>
    <xf numFmtId="165" fontId="3" fillId="3" borderId="13" xfId="1" applyNumberFormat="1" applyFont="1" applyFill="1" applyBorder="1" applyAlignment="1">
      <alignment horizontal="center" vertical="center" wrapText="1"/>
    </xf>
    <xf numFmtId="166" fontId="3" fillId="3" borderId="13" xfId="2" applyNumberFormat="1" applyFont="1" applyFill="1" applyBorder="1" applyAlignment="1">
      <alignment horizontal="center" vertical="center" wrapText="1"/>
    </xf>
    <xf numFmtId="49" fontId="4" fillId="3" borderId="13" xfId="2" applyNumberFormat="1" applyFont="1" applyFill="1" applyBorder="1" applyAlignment="1">
      <alignment horizontal="center" vertical="center" wrapText="1"/>
    </xf>
    <xf numFmtId="166" fontId="3" fillId="3" borderId="14" xfId="2" applyNumberFormat="1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/>
    </xf>
    <xf numFmtId="1" fontId="3" fillId="4" borderId="7" xfId="2" applyNumberFormat="1" applyFont="1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/>
    </xf>
    <xf numFmtId="1" fontId="3" fillId="3" borderId="10" xfId="2" applyNumberFormat="1" applyFont="1" applyFill="1" applyBorder="1" applyAlignment="1">
      <alignment horizontal="center" vertical="center" wrapText="1" readingOrder="2"/>
    </xf>
    <xf numFmtId="166" fontId="3" fillId="3" borderId="11" xfId="2" applyNumberFormat="1" applyFont="1" applyFill="1" applyBorder="1" applyAlignment="1">
      <alignment horizontal="center" vertical="center" wrapText="1"/>
    </xf>
    <xf numFmtId="1" fontId="3" fillId="3" borderId="15" xfId="2" applyNumberFormat="1" applyFont="1" applyFill="1" applyBorder="1" applyAlignment="1">
      <alignment horizontal="center" vertical="center" wrapText="1"/>
    </xf>
    <xf numFmtId="1" fontId="3" fillId="3" borderId="16" xfId="2" applyNumberFormat="1" applyFont="1" applyFill="1" applyBorder="1" applyAlignment="1">
      <alignment horizontal="center" vertical="center" wrapText="1"/>
    </xf>
    <xf numFmtId="166" fontId="3" fillId="3" borderId="5" xfId="2" applyNumberFormat="1" applyFont="1" applyFill="1" applyBorder="1" applyAlignment="1">
      <alignment horizontal="center" vertical="center" wrapText="1" readingOrder="2"/>
    </xf>
    <xf numFmtId="166" fontId="3" fillId="3" borderId="10" xfId="2" applyNumberFormat="1" applyFont="1" applyFill="1" applyBorder="1" applyAlignment="1">
      <alignment horizontal="center" vertical="center" wrapText="1" readingOrder="2"/>
    </xf>
    <xf numFmtId="166" fontId="4" fillId="3" borderId="10" xfId="2" applyNumberFormat="1" applyFont="1" applyFill="1" applyBorder="1" applyAlignment="1">
      <alignment horizontal="center" vertical="center" wrapText="1"/>
    </xf>
    <xf numFmtId="165" fontId="3" fillId="3" borderId="17" xfId="1" applyNumberFormat="1" applyFont="1" applyFill="1" applyBorder="1" applyAlignment="1">
      <alignment horizontal="center" vertical="center" wrapText="1"/>
    </xf>
    <xf numFmtId="165" fontId="3" fillId="3" borderId="16" xfId="1" applyNumberFormat="1" applyFont="1" applyFill="1" applyBorder="1" applyAlignment="1">
      <alignment horizontal="center" vertical="center" wrapText="1"/>
    </xf>
    <xf numFmtId="165" fontId="3" fillId="3" borderId="18" xfId="1" applyNumberFormat="1" applyFont="1" applyFill="1" applyBorder="1" applyAlignment="1">
      <alignment horizontal="center" vertical="center" wrapText="1"/>
    </xf>
    <xf numFmtId="165" fontId="3" fillId="3" borderId="17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1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3" fillId="4" borderId="1" xfId="1" applyNumberFormat="1" applyFont="1" applyFill="1" applyBorder="1" applyAlignment="1">
      <alignment horizontal="center" vertical="center" wrapText="1"/>
    </xf>
    <xf numFmtId="165" fontId="3" fillId="4" borderId="18" xfId="1" applyNumberFormat="1" applyFont="1" applyFill="1" applyBorder="1" applyAlignment="1">
      <alignment horizontal="center" vertical="center" wrapText="1"/>
    </xf>
    <xf numFmtId="165" fontId="3" fillId="4" borderId="16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" fontId="3" fillId="3" borderId="19" xfId="2" applyNumberFormat="1" applyFont="1" applyFill="1" applyBorder="1" applyAlignment="1">
      <alignment horizontal="center" vertical="center" wrapText="1"/>
    </xf>
    <xf numFmtId="166" fontId="3" fillId="3" borderId="17" xfId="2" applyNumberFormat="1" applyFont="1" applyFill="1" applyBorder="1" applyAlignment="1">
      <alignment horizontal="center" vertical="center" wrapText="1"/>
    </xf>
    <xf numFmtId="1" fontId="3" fillId="3" borderId="17" xfId="2" applyNumberFormat="1" applyFont="1" applyFill="1" applyBorder="1" applyAlignment="1">
      <alignment horizontal="center" vertical="center" wrapText="1"/>
    </xf>
    <xf numFmtId="49" fontId="4" fillId="3" borderId="17" xfId="2" applyNumberFormat="1" applyFont="1" applyFill="1" applyBorder="1" applyAlignment="1">
      <alignment horizontal="center" vertical="center" wrapText="1"/>
    </xf>
    <xf numFmtId="166" fontId="3" fillId="3" borderId="20" xfId="2" applyNumberFormat="1" applyFont="1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/>
    </xf>
    <xf numFmtId="165" fontId="3" fillId="3" borderId="10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Comma 21" xfId="2" xr:uid="{823DC596-ACAA-45BD-BD11-DAC6A048ACA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6292E-0A18-4221-A800-9560EC7D515F}">
  <sheetPr>
    <pageSetUpPr fitToPage="1"/>
  </sheetPr>
  <dimension ref="A1:AD56"/>
  <sheetViews>
    <sheetView rightToLeft="1" zoomScale="82" zoomScaleNormal="82" workbookViewId="0">
      <pane ySplit="1" topLeftCell="A32" activePane="bottomLeft" state="frozen"/>
      <selection pane="bottomLeft" activeCell="H43" sqref="H43"/>
    </sheetView>
  </sheetViews>
  <sheetFormatPr defaultRowHeight="15" x14ac:dyDescent="0.25"/>
  <cols>
    <col min="1" max="1" width="12.5703125" style="6" bestFit="1" customWidth="1"/>
    <col min="2" max="2" width="18.140625" style="6" bestFit="1" customWidth="1"/>
    <col min="3" max="3" width="14.7109375" style="6" bestFit="1" customWidth="1"/>
    <col min="4" max="4" width="14.7109375" style="6" customWidth="1"/>
    <col min="5" max="5" width="10.28515625" style="6" customWidth="1"/>
    <col min="6" max="6" width="13.5703125" style="6" bestFit="1" customWidth="1"/>
    <col min="7" max="7" width="13.5703125" style="6" customWidth="1"/>
    <col min="8" max="8" width="18.28515625" style="6" bestFit="1" customWidth="1"/>
    <col min="9" max="9" width="12.42578125" style="6" customWidth="1"/>
    <col min="10" max="10" width="10.5703125" style="6" bestFit="1" customWidth="1"/>
    <col min="11" max="11" width="15" style="6" bestFit="1" customWidth="1"/>
    <col min="12" max="12" width="24.85546875" style="6" customWidth="1"/>
    <col min="13" max="13" width="12.28515625" style="6" customWidth="1"/>
    <col min="14" max="14" width="7.28515625" style="6" customWidth="1"/>
    <col min="15" max="15" width="9.85546875" style="6" bestFit="1" customWidth="1"/>
    <col min="16" max="16" width="18.28515625" style="6" bestFit="1" customWidth="1"/>
    <col min="17" max="17" width="15.85546875" style="6" customWidth="1"/>
    <col min="18" max="18" width="14" style="6" customWidth="1"/>
    <col min="19" max="19" width="11" style="6" customWidth="1"/>
    <col min="20" max="20" width="21.28515625" style="6" customWidth="1"/>
    <col min="21" max="21" width="15.5703125" style="6" customWidth="1"/>
    <col min="22" max="22" width="17.42578125" style="6" bestFit="1" customWidth="1"/>
    <col min="23" max="23" width="17.28515625" style="6" bestFit="1" customWidth="1"/>
    <col min="24" max="24" width="56.5703125" style="6" customWidth="1"/>
    <col min="25" max="25" width="15.42578125" style="6" customWidth="1"/>
    <col min="26" max="16384" width="9.140625" style="6"/>
  </cols>
  <sheetData>
    <row r="1" spans="1:30" ht="46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4" t="s">
        <v>15</v>
      </c>
      <c r="Q1" s="5" t="s">
        <v>16</v>
      </c>
      <c r="R1" s="1" t="s">
        <v>17</v>
      </c>
      <c r="S1" s="1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</row>
    <row r="2" spans="1:30" ht="23.25" x14ac:dyDescent="0.25">
      <c r="A2" s="7" t="s">
        <v>25</v>
      </c>
      <c r="B2" s="8"/>
      <c r="C2" s="7"/>
      <c r="D2" s="7" t="s">
        <v>26</v>
      </c>
      <c r="E2" s="7" t="s">
        <v>27</v>
      </c>
      <c r="F2" s="7">
        <v>1</v>
      </c>
      <c r="G2" s="7">
        <v>0</v>
      </c>
      <c r="H2" s="9">
        <f>F2*P2*0.25%</f>
        <v>7875000</v>
      </c>
      <c r="I2" s="7" t="s">
        <v>28</v>
      </c>
      <c r="J2" s="7" t="s">
        <v>29</v>
      </c>
      <c r="K2" s="7">
        <v>1400035548001</v>
      </c>
      <c r="L2" s="8" t="s">
        <v>30</v>
      </c>
      <c r="M2" s="8" t="s">
        <v>31</v>
      </c>
      <c r="N2" s="10" t="s">
        <v>32</v>
      </c>
      <c r="O2" s="9">
        <v>63000</v>
      </c>
      <c r="P2" s="8">
        <v>3150000000</v>
      </c>
      <c r="Q2" s="7" t="s">
        <v>33</v>
      </c>
      <c r="R2" s="7" t="s">
        <v>34</v>
      </c>
      <c r="S2" s="7" t="s">
        <v>35</v>
      </c>
      <c r="T2" s="7" t="s">
        <v>34</v>
      </c>
      <c r="U2" s="8">
        <v>50000</v>
      </c>
      <c r="V2" s="7"/>
      <c r="W2" s="7"/>
      <c r="X2" s="8"/>
      <c r="Y2" s="8"/>
    </row>
    <row r="3" spans="1:30" ht="23.25" x14ac:dyDescent="0.25">
      <c r="A3" s="7" t="s">
        <v>25</v>
      </c>
      <c r="B3" s="8"/>
      <c r="C3" s="7"/>
      <c r="D3" s="7" t="s">
        <v>26</v>
      </c>
      <c r="E3" s="7" t="s">
        <v>27</v>
      </c>
      <c r="F3" s="7">
        <v>2</v>
      </c>
      <c r="G3" s="7">
        <v>0</v>
      </c>
      <c r="H3" s="9">
        <f>F3*P3*0.25%</f>
        <v>607500000</v>
      </c>
      <c r="I3" s="7" t="s">
        <v>36</v>
      </c>
      <c r="J3" s="7" t="s">
        <v>37</v>
      </c>
      <c r="K3" s="7">
        <v>1400113334001</v>
      </c>
      <c r="L3" s="8" t="s">
        <v>38</v>
      </c>
      <c r="M3" s="8" t="s">
        <v>39</v>
      </c>
      <c r="N3" s="10" t="s">
        <v>32</v>
      </c>
      <c r="O3" s="9">
        <v>81000</v>
      </c>
      <c r="P3" s="8">
        <v>121500000000</v>
      </c>
      <c r="Q3" s="7" t="s">
        <v>40</v>
      </c>
      <c r="R3" s="7" t="s">
        <v>41</v>
      </c>
      <c r="S3" s="7" t="s">
        <v>42</v>
      </c>
      <c r="T3" s="7" t="s">
        <v>43</v>
      </c>
      <c r="U3" s="8">
        <v>1500000</v>
      </c>
      <c r="V3" s="7"/>
      <c r="W3" s="7"/>
      <c r="X3" s="8"/>
      <c r="Y3" s="8"/>
    </row>
    <row r="4" spans="1:30" ht="24" thickBot="1" x14ac:dyDescent="0.3">
      <c r="A4" s="26" t="s">
        <v>25</v>
      </c>
      <c r="B4" s="27"/>
      <c r="C4" s="26"/>
      <c r="D4" s="26" t="s">
        <v>26</v>
      </c>
      <c r="E4" s="26" t="s">
        <v>27</v>
      </c>
      <c r="F4" s="26">
        <v>2</v>
      </c>
      <c r="G4" s="26">
        <v>0</v>
      </c>
      <c r="H4" s="28">
        <f>F4*P4*0.25%</f>
        <v>810000000</v>
      </c>
      <c r="I4" s="26" t="s">
        <v>36</v>
      </c>
      <c r="J4" s="26" t="s">
        <v>37</v>
      </c>
      <c r="K4" s="26">
        <v>1400113336001</v>
      </c>
      <c r="L4" s="27" t="s">
        <v>38</v>
      </c>
      <c r="M4" s="27" t="s">
        <v>39</v>
      </c>
      <c r="N4" s="29" t="s">
        <v>32</v>
      </c>
      <c r="O4" s="28">
        <v>81000</v>
      </c>
      <c r="P4" s="27">
        <v>162000000000</v>
      </c>
      <c r="Q4" s="26" t="s">
        <v>40</v>
      </c>
      <c r="R4" s="26" t="s">
        <v>41</v>
      </c>
      <c r="S4" s="26" t="s">
        <v>42</v>
      </c>
      <c r="T4" s="26" t="s">
        <v>43</v>
      </c>
      <c r="U4" s="27">
        <v>2000000</v>
      </c>
      <c r="V4" s="26"/>
      <c r="W4" s="26"/>
      <c r="X4" s="27"/>
      <c r="Y4" s="27"/>
    </row>
    <row r="5" spans="1:30" ht="23.25" x14ac:dyDescent="0.25">
      <c r="A5" s="30" t="s">
        <v>25</v>
      </c>
      <c r="B5" s="31"/>
      <c r="C5" s="32"/>
      <c r="D5" s="32" t="s">
        <v>26</v>
      </c>
      <c r="E5" s="32" t="s">
        <v>27</v>
      </c>
      <c r="F5" s="32">
        <v>2</v>
      </c>
      <c r="G5" s="32">
        <v>0</v>
      </c>
      <c r="H5" s="33">
        <f>F5*P5*0.25%</f>
        <v>182250000</v>
      </c>
      <c r="I5" s="32" t="s">
        <v>36</v>
      </c>
      <c r="J5" s="32" t="s">
        <v>37</v>
      </c>
      <c r="K5" s="32">
        <v>1400113337001</v>
      </c>
      <c r="L5" s="31" t="s">
        <v>38</v>
      </c>
      <c r="M5" s="31" t="s">
        <v>39</v>
      </c>
      <c r="N5" s="34" t="s">
        <v>32</v>
      </c>
      <c r="O5" s="33">
        <v>81000</v>
      </c>
      <c r="P5" s="31">
        <v>36450000000</v>
      </c>
      <c r="Q5" s="32" t="s">
        <v>40</v>
      </c>
      <c r="R5" s="32" t="s">
        <v>41</v>
      </c>
      <c r="S5" s="32" t="s">
        <v>42</v>
      </c>
      <c r="T5" s="32" t="s">
        <v>43</v>
      </c>
      <c r="U5" s="31">
        <v>450000</v>
      </c>
      <c r="V5" s="32"/>
      <c r="W5" s="32"/>
      <c r="X5" s="31"/>
      <c r="Y5" s="35"/>
    </row>
    <row r="6" spans="1:30" ht="23.25" x14ac:dyDescent="0.25">
      <c r="A6" s="36" t="s">
        <v>44</v>
      </c>
      <c r="B6" s="7">
        <v>503</v>
      </c>
      <c r="C6" s="7" t="s">
        <v>26</v>
      </c>
      <c r="D6" s="7" t="s">
        <v>45</v>
      </c>
      <c r="E6" s="7" t="s">
        <v>27</v>
      </c>
      <c r="F6" s="7">
        <v>3</v>
      </c>
      <c r="G6" s="7">
        <v>3</v>
      </c>
      <c r="H6" s="9">
        <f>F6*P6*0.25%</f>
        <v>625725000</v>
      </c>
      <c r="I6" s="7" t="s">
        <v>36</v>
      </c>
      <c r="J6" s="7" t="s">
        <v>46</v>
      </c>
      <c r="K6" s="7">
        <v>1400085991001</v>
      </c>
      <c r="L6" s="8" t="s">
        <v>47</v>
      </c>
      <c r="M6" s="8" t="s">
        <v>48</v>
      </c>
      <c r="N6" s="10" t="s">
        <v>32</v>
      </c>
      <c r="O6" s="9">
        <v>83430</v>
      </c>
      <c r="P6" s="8">
        <f>O6*U6</f>
        <v>83430000000</v>
      </c>
      <c r="Q6" s="7" t="s">
        <v>49</v>
      </c>
      <c r="R6" s="7" t="s">
        <v>50</v>
      </c>
      <c r="S6" s="7" t="s">
        <v>51</v>
      </c>
      <c r="T6" s="7" t="s">
        <v>52</v>
      </c>
      <c r="U6" s="8">
        <v>1000000</v>
      </c>
      <c r="V6" s="7" t="s">
        <v>53</v>
      </c>
      <c r="W6" s="7" t="s">
        <v>52</v>
      </c>
      <c r="X6" s="8"/>
      <c r="Y6" s="37"/>
    </row>
    <row r="7" spans="1:30" ht="23.25" x14ac:dyDescent="0.25">
      <c r="A7" s="36" t="s">
        <v>44</v>
      </c>
      <c r="B7" s="7">
        <v>503</v>
      </c>
      <c r="C7" s="7" t="s">
        <v>26</v>
      </c>
      <c r="D7" s="7" t="s">
        <v>45</v>
      </c>
      <c r="E7" s="7" t="s">
        <v>27</v>
      </c>
      <c r="F7" s="7">
        <v>3</v>
      </c>
      <c r="G7" s="7">
        <v>3</v>
      </c>
      <c r="H7" s="9">
        <f>F7*P7*0.25%</f>
        <v>626475000</v>
      </c>
      <c r="I7" s="7" t="s">
        <v>36</v>
      </c>
      <c r="J7" s="7" t="s">
        <v>46</v>
      </c>
      <c r="K7" s="7">
        <v>1400085992001</v>
      </c>
      <c r="L7" s="8" t="s">
        <v>47</v>
      </c>
      <c r="M7" s="8" t="s">
        <v>48</v>
      </c>
      <c r="N7" s="10" t="s">
        <v>32</v>
      </c>
      <c r="O7" s="9">
        <v>83530</v>
      </c>
      <c r="P7" s="8">
        <f>O7*U7</f>
        <v>83530000000</v>
      </c>
      <c r="Q7" s="7" t="s">
        <v>49</v>
      </c>
      <c r="R7" s="7" t="s">
        <v>50</v>
      </c>
      <c r="S7" s="7" t="s">
        <v>51</v>
      </c>
      <c r="T7" s="7" t="s">
        <v>52</v>
      </c>
      <c r="U7" s="8">
        <v>1000000</v>
      </c>
      <c r="V7" s="7" t="s">
        <v>53</v>
      </c>
      <c r="W7" s="7" t="s">
        <v>52</v>
      </c>
      <c r="X7" s="8"/>
      <c r="Y7" s="37"/>
    </row>
    <row r="8" spans="1:30" ht="23.25" x14ac:dyDescent="0.25">
      <c r="A8" s="36" t="s">
        <v>44</v>
      </c>
      <c r="B8" s="7">
        <v>511</v>
      </c>
      <c r="C8" s="7" t="s">
        <v>54</v>
      </c>
      <c r="D8" s="7" t="s">
        <v>45</v>
      </c>
      <c r="E8" s="7" t="s">
        <v>27</v>
      </c>
      <c r="F8" s="7">
        <v>1</v>
      </c>
      <c r="G8" s="7">
        <v>1</v>
      </c>
      <c r="H8" s="9">
        <f>F8*P8*0.25%</f>
        <v>478125000</v>
      </c>
      <c r="I8" s="7" t="s">
        <v>36</v>
      </c>
      <c r="J8" s="7" t="s">
        <v>55</v>
      </c>
      <c r="K8" s="7">
        <v>1400101798001</v>
      </c>
      <c r="L8" s="8" t="s">
        <v>47</v>
      </c>
      <c r="M8" s="8" t="s">
        <v>39</v>
      </c>
      <c r="N8" s="10" t="s">
        <v>32</v>
      </c>
      <c r="O8" s="9">
        <v>76500</v>
      </c>
      <c r="P8" s="8">
        <f>O8*U8</f>
        <v>191250000000</v>
      </c>
      <c r="Q8" s="7" t="s">
        <v>51</v>
      </c>
      <c r="R8" s="7" t="s">
        <v>56</v>
      </c>
      <c r="S8" s="7" t="s">
        <v>57</v>
      </c>
      <c r="T8" s="7" t="s">
        <v>58</v>
      </c>
      <c r="U8" s="8">
        <v>2500000</v>
      </c>
      <c r="V8" s="7" t="s">
        <v>59</v>
      </c>
      <c r="W8" s="7" t="s">
        <v>58</v>
      </c>
      <c r="X8" s="8"/>
      <c r="Y8" s="37"/>
    </row>
    <row r="9" spans="1:30" ht="23.25" x14ac:dyDescent="0.25">
      <c r="A9" s="36" t="s">
        <v>44</v>
      </c>
      <c r="B9" s="7">
        <v>511</v>
      </c>
      <c r="C9" s="7" t="s">
        <v>54</v>
      </c>
      <c r="D9" s="7" t="s">
        <v>45</v>
      </c>
      <c r="E9" s="7" t="s">
        <v>27</v>
      </c>
      <c r="F9" s="7">
        <v>1</v>
      </c>
      <c r="G9" s="7">
        <v>1</v>
      </c>
      <c r="H9" s="9">
        <f>F9*P9*0.25%</f>
        <v>382500000</v>
      </c>
      <c r="I9" s="7" t="s">
        <v>36</v>
      </c>
      <c r="J9" s="7" t="s">
        <v>55</v>
      </c>
      <c r="K9" s="7">
        <v>1400101799001</v>
      </c>
      <c r="L9" s="8" t="s">
        <v>47</v>
      </c>
      <c r="M9" s="8" t="s">
        <v>39</v>
      </c>
      <c r="N9" s="10" t="s">
        <v>32</v>
      </c>
      <c r="O9" s="9">
        <v>76500</v>
      </c>
      <c r="P9" s="8">
        <f>O9*U9</f>
        <v>153000000000</v>
      </c>
      <c r="Q9" s="7" t="s">
        <v>51</v>
      </c>
      <c r="R9" s="7" t="s">
        <v>56</v>
      </c>
      <c r="S9" s="7" t="s">
        <v>57</v>
      </c>
      <c r="T9" s="7" t="s">
        <v>58</v>
      </c>
      <c r="U9" s="8">
        <v>2000000</v>
      </c>
      <c r="V9" s="7" t="s">
        <v>59</v>
      </c>
      <c r="W9" s="7" t="s">
        <v>58</v>
      </c>
      <c r="X9" s="8"/>
      <c r="Y9" s="37"/>
    </row>
    <row r="10" spans="1:30" ht="23.25" x14ac:dyDescent="0.25">
      <c r="A10" s="36" t="s">
        <v>44</v>
      </c>
      <c r="B10" s="7">
        <v>511</v>
      </c>
      <c r="C10" s="7" t="s">
        <v>54</v>
      </c>
      <c r="D10" s="7" t="s">
        <v>45</v>
      </c>
      <c r="E10" s="7" t="s">
        <v>27</v>
      </c>
      <c r="F10" s="7">
        <v>1</v>
      </c>
      <c r="G10" s="7">
        <v>1</v>
      </c>
      <c r="H10" s="9">
        <f>F10*P10*0.25%</f>
        <v>478125000</v>
      </c>
      <c r="I10" s="7" t="s">
        <v>28</v>
      </c>
      <c r="J10" s="7" t="s">
        <v>55</v>
      </c>
      <c r="K10" s="7">
        <v>1400101853001</v>
      </c>
      <c r="L10" s="8" t="s">
        <v>47</v>
      </c>
      <c r="M10" s="8" t="s">
        <v>39</v>
      </c>
      <c r="N10" s="10" t="s">
        <v>32</v>
      </c>
      <c r="O10" s="9">
        <v>76500</v>
      </c>
      <c r="P10" s="8">
        <f>O10*U10</f>
        <v>191250000000</v>
      </c>
      <c r="Q10" s="7" t="s">
        <v>51</v>
      </c>
      <c r="R10" s="7" t="s">
        <v>56</v>
      </c>
      <c r="S10" s="7" t="s">
        <v>57</v>
      </c>
      <c r="T10" s="7" t="s">
        <v>58</v>
      </c>
      <c r="U10" s="8">
        <v>2500000</v>
      </c>
      <c r="V10" s="7" t="s">
        <v>59</v>
      </c>
      <c r="W10" s="7" t="s">
        <v>58</v>
      </c>
      <c r="X10" s="8"/>
      <c r="Y10" s="37"/>
    </row>
    <row r="11" spans="1:30" ht="24" thickBot="1" x14ac:dyDescent="0.3">
      <c r="A11" s="38" t="s">
        <v>44</v>
      </c>
      <c r="B11" s="39">
        <v>511</v>
      </c>
      <c r="C11" s="39" t="s">
        <v>54</v>
      </c>
      <c r="D11" s="39" t="s">
        <v>45</v>
      </c>
      <c r="E11" s="39" t="s">
        <v>27</v>
      </c>
      <c r="F11" s="39">
        <v>1</v>
      </c>
      <c r="G11" s="39">
        <v>1</v>
      </c>
      <c r="H11" s="40">
        <f>F11*P11*0.25%</f>
        <v>349158750</v>
      </c>
      <c r="I11" s="39" t="s">
        <v>36</v>
      </c>
      <c r="J11" s="39" t="s">
        <v>60</v>
      </c>
      <c r="K11" s="39">
        <v>1400106619001</v>
      </c>
      <c r="L11" s="41" t="s">
        <v>47</v>
      </c>
      <c r="M11" s="41" t="s">
        <v>48</v>
      </c>
      <c r="N11" s="42" t="s">
        <v>32</v>
      </c>
      <c r="O11" s="40">
        <v>93109</v>
      </c>
      <c r="P11" s="41">
        <f>O11*U11</f>
        <v>139663500000</v>
      </c>
      <c r="Q11" s="39" t="s">
        <v>61</v>
      </c>
      <c r="R11" s="39" t="s">
        <v>62</v>
      </c>
      <c r="S11" s="39" t="s">
        <v>63</v>
      </c>
      <c r="T11" s="39" t="s">
        <v>64</v>
      </c>
      <c r="U11" s="41">
        <v>1500000</v>
      </c>
      <c r="V11" s="39" t="s">
        <v>65</v>
      </c>
      <c r="W11" s="39" t="s">
        <v>64</v>
      </c>
      <c r="X11" s="41"/>
      <c r="Y11" s="43"/>
    </row>
    <row r="12" spans="1:30" ht="46.5" x14ac:dyDescent="0.25">
      <c r="A12" s="30" t="s">
        <v>44</v>
      </c>
      <c r="B12" s="32" t="s">
        <v>26</v>
      </c>
      <c r="C12" s="32" t="s">
        <v>26</v>
      </c>
      <c r="D12" s="32" t="s">
        <v>66</v>
      </c>
      <c r="E12" s="32" t="s">
        <v>67</v>
      </c>
      <c r="F12" s="32">
        <v>10</v>
      </c>
      <c r="G12" s="32">
        <v>10</v>
      </c>
      <c r="H12" s="33">
        <f>F12*P12*0.25%</f>
        <v>128200000</v>
      </c>
      <c r="I12" s="32" t="s">
        <v>36</v>
      </c>
      <c r="J12" s="32" t="s">
        <v>68</v>
      </c>
      <c r="K12" s="32">
        <v>1400007543001</v>
      </c>
      <c r="L12" s="31" t="s">
        <v>69</v>
      </c>
      <c r="M12" s="31" t="s">
        <v>39</v>
      </c>
      <c r="N12" s="34" t="s">
        <v>32</v>
      </c>
      <c r="O12" s="33">
        <v>64100</v>
      </c>
      <c r="P12" s="31">
        <f>O12*U12</f>
        <v>5128000000</v>
      </c>
      <c r="Q12" s="32" t="s">
        <v>70</v>
      </c>
      <c r="R12" s="32" t="s">
        <v>71</v>
      </c>
      <c r="S12" s="32" t="s">
        <v>72</v>
      </c>
      <c r="T12" s="32" t="s">
        <v>73</v>
      </c>
      <c r="U12" s="31">
        <v>80000</v>
      </c>
      <c r="V12" s="31" t="s">
        <v>74</v>
      </c>
      <c r="W12" s="31" t="s">
        <v>75</v>
      </c>
      <c r="X12" s="31"/>
      <c r="Y12" s="44"/>
    </row>
    <row r="13" spans="1:30" ht="24" thickBot="1" x14ac:dyDescent="0.3">
      <c r="A13" s="45" t="s">
        <v>76</v>
      </c>
      <c r="B13" s="46" t="s">
        <v>54</v>
      </c>
      <c r="C13" s="46" t="s">
        <v>26</v>
      </c>
      <c r="D13" s="46" t="s">
        <v>54</v>
      </c>
      <c r="E13" s="46" t="s">
        <v>77</v>
      </c>
      <c r="F13" s="46">
        <v>10</v>
      </c>
      <c r="G13" s="46" t="s">
        <v>54</v>
      </c>
      <c r="H13" s="47">
        <f>F13*P13*0.25%</f>
        <v>1135736250</v>
      </c>
      <c r="I13" s="46" t="s">
        <v>36</v>
      </c>
      <c r="J13" s="46" t="s">
        <v>78</v>
      </c>
      <c r="K13" s="46">
        <v>1400190777001</v>
      </c>
      <c r="L13" s="48" t="s">
        <v>69</v>
      </c>
      <c r="M13" s="48" t="s">
        <v>31</v>
      </c>
      <c r="N13" s="49" t="s">
        <v>79</v>
      </c>
      <c r="O13" s="47">
        <v>82599</v>
      </c>
      <c r="P13" s="48">
        <v>45429450000</v>
      </c>
      <c r="Q13" s="46" t="s">
        <v>80</v>
      </c>
      <c r="R13" s="46" t="s">
        <v>81</v>
      </c>
      <c r="S13" s="46" t="s">
        <v>82</v>
      </c>
      <c r="T13" s="46" t="s">
        <v>82</v>
      </c>
      <c r="U13" s="48">
        <v>550000</v>
      </c>
      <c r="V13" s="46"/>
      <c r="W13" s="46"/>
      <c r="X13" s="50"/>
      <c r="Y13" s="51"/>
      <c r="Z13" s="16"/>
      <c r="AA13" s="16"/>
      <c r="AB13" s="16"/>
      <c r="AC13" s="16"/>
      <c r="AD13" s="16"/>
    </row>
    <row r="14" spans="1:30" ht="23.25" x14ac:dyDescent="0.25">
      <c r="A14" s="30" t="s">
        <v>25</v>
      </c>
      <c r="B14" s="31"/>
      <c r="C14" s="32"/>
      <c r="D14" s="32" t="s">
        <v>26</v>
      </c>
      <c r="E14" s="32" t="s">
        <v>27</v>
      </c>
      <c r="F14" s="32">
        <v>1</v>
      </c>
      <c r="G14" s="32">
        <v>0</v>
      </c>
      <c r="H14" s="33">
        <f>F14*P14*0.25%</f>
        <v>1220825000</v>
      </c>
      <c r="I14" s="32" t="s">
        <v>36</v>
      </c>
      <c r="J14" s="32" t="s">
        <v>51</v>
      </c>
      <c r="K14" s="32">
        <v>1400108626001</v>
      </c>
      <c r="L14" s="31" t="s">
        <v>83</v>
      </c>
      <c r="M14" s="31" t="s">
        <v>48</v>
      </c>
      <c r="N14" s="34" t="s">
        <v>32</v>
      </c>
      <c r="O14" s="33">
        <v>97666</v>
      </c>
      <c r="P14" s="31">
        <v>488330000000</v>
      </c>
      <c r="Q14" s="32" t="s">
        <v>56</v>
      </c>
      <c r="R14" s="32" t="s">
        <v>84</v>
      </c>
      <c r="S14" s="32" t="s">
        <v>85</v>
      </c>
      <c r="T14" s="32" t="s">
        <v>86</v>
      </c>
      <c r="U14" s="31">
        <v>5000000</v>
      </c>
      <c r="V14" s="32" t="s">
        <v>87</v>
      </c>
      <c r="W14" s="32" t="s">
        <v>86</v>
      </c>
      <c r="X14" s="31" t="s">
        <v>88</v>
      </c>
      <c r="Y14" s="35" t="s">
        <v>26</v>
      </c>
    </row>
    <row r="15" spans="1:30" ht="23.25" x14ac:dyDescent="0.25">
      <c r="A15" s="36" t="s">
        <v>25</v>
      </c>
      <c r="B15" s="8"/>
      <c r="C15" s="7"/>
      <c r="D15" s="7" t="s">
        <v>26</v>
      </c>
      <c r="E15" s="7" t="s">
        <v>27</v>
      </c>
      <c r="F15" s="7">
        <v>6</v>
      </c>
      <c r="G15" s="7">
        <v>0</v>
      </c>
      <c r="H15" s="9">
        <f>F15*P15*0.25%</f>
        <v>11447880000</v>
      </c>
      <c r="I15" s="7" t="s">
        <v>36</v>
      </c>
      <c r="J15" s="7" t="s">
        <v>89</v>
      </c>
      <c r="K15" s="7">
        <v>1400116892001</v>
      </c>
      <c r="L15" s="8" t="s">
        <v>83</v>
      </c>
      <c r="M15" s="8" t="s">
        <v>90</v>
      </c>
      <c r="N15" s="10" t="s">
        <v>32</v>
      </c>
      <c r="O15" s="9">
        <v>95399</v>
      </c>
      <c r="P15" s="8">
        <v>763192000000</v>
      </c>
      <c r="Q15" s="7" t="s">
        <v>64</v>
      </c>
      <c r="R15" s="7" t="s">
        <v>43</v>
      </c>
      <c r="S15" s="7" t="s">
        <v>91</v>
      </c>
      <c r="T15" s="7" t="s">
        <v>85</v>
      </c>
      <c r="U15" s="8">
        <v>8000000</v>
      </c>
      <c r="V15" s="7"/>
      <c r="W15" s="7"/>
      <c r="X15" s="8"/>
      <c r="Y15" s="52"/>
    </row>
    <row r="16" spans="1:30" ht="23.25" x14ac:dyDescent="0.25">
      <c r="A16" s="36" t="s">
        <v>25</v>
      </c>
      <c r="B16" s="17">
        <v>521</v>
      </c>
      <c r="C16" s="7" t="s">
        <v>26</v>
      </c>
      <c r="D16" s="7" t="s">
        <v>26</v>
      </c>
      <c r="E16" s="7" t="s">
        <v>27</v>
      </c>
      <c r="F16" s="7">
        <v>10</v>
      </c>
      <c r="G16" s="7">
        <v>0</v>
      </c>
      <c r="H16" s="9">
        <f>F16*P16*0.25%</f>
        <v>5164950000</v>
      </c>
      <c r="I16" s="7" t="s">
        <v>36</v>
      </c>
      <c r="J16" s="7" t="s">
        <v>92</v>
      </c>
      <c r="K16" s="7">
        <v>1400132610001</v>
      </c>
      <c r="L16" s="8" t="s">
        <v>83</v>
      </c>
      <c r="M16" s="8" t="s">
        <v>39</v>
      </c>
      <c r="N16" s="10" t="s">
        <v>32</v>
      </c>
      <c r="O16" s="9">
        <v>103299</v>
      </c>
      <c r="P16" s="8">
        <v>206598000000</v>
      </c>
      <c r="Q16" s="7" t="s">
        <v>93</v>
      </c>
      <c r="R16" s="7" t="s">
        <v>94</v>
      </c>
      <c r="S16" s="7" t="s">
        <v>95</v>
      </c>
      <c r="T16" s="7" t="s">
        <v>95</v>
      </c>
      <c r="U16" s="8">
        <v>2000000</v>
      </c>
      <c r="V16" s="7" t="s">
        <v>96</v>
      </c>
      <c r="W16" s="7" t="s">
        <v>95</v>
      </c>
      <c r="X16" s="8" t="s">
        <v>24</v>
      </c>
      <c r="Y16" s="52" t="s">
        <v>26</v>
      </c>
    </row>
    <row r="17" spans="1:30" ht="23.25" x14ac:dyDescent="0.25">
      <c r="A17" s="36" t="s">
        <v>25</v>
      </c>
      <c r="B17" s="8"/>
      <c r="C17" s="7"/>
      <c r="D17" s="7" t="s">
        <v>26</v>
      </c>
      <c r="E17" s="7" t="s">
        <v>27</v>
      </c>
      <c r="F17" s="7">
        <v>10</v>
      </c>
      <c r="G17" s="7">
        <v>0</v>
      </c>
      <c r="H17" s="9">
        <f>F17*P17*0.25%</f>
        <v>8130075000</v>
      </c>
      <c r="I17" s="7" t="s">
        <v>36</v>
      </c>
      <c r="J17" s="7" t="s">
        <v>97</v>
      </c>
      <c r="K17" s="7">
        <v>1400146384001</v>
      </c>
      <c r="L17" s="8" t="s">
        <v>83</v>
      </c>
      <c r="M17" s="8" t="s">
        <v>39</v>
      </c>
      <c r="N17" s="10" t="s">
        <v>32</v>
      </c>
      <c r="O17" s="9">
        <v>108401</v>
      </c>
      <c r="P17" s="8">
        <v>325203000000</v>
      </c>
      <c r="Q17" s="7" t="s">
        <v>98</v>
      </c>
      <c r="R17" s="7" t="s">
        <v>95</v>
      </c>
      <c r="S17" s="7" t="s">
        <v>99</v>
      </c>
      <c r="T17" s="7" t="s">
        <v>99</v>
      </c>
      <c r="U17" s="8">
        <v>3000000</v>
      </c>
      <c r="V17" s="7" t="s">
        <v>100</v>
      </c>
      <c r="W17" s="7" t="s">
        <v>99</v>
      </c>
      <c r="X17" s="8" t="s">
        <v>24</v>
      </c>
      <c r="Y17" s="52" t="s">
        <v>26</v>
      </c>
    </row>
    <row r="18" spans="1:30" ht="43.5" x14ac:dyDescent="0.25">
      <c r="A18" s="36" t="s">
        <v>25</v>
      </c>
      <c r="B18" s="8"/>
      <c r="C18" s="7"/>
      <c r="D18" s="7" t="s">
        <v>26</v>
      </c>
      <c r="E18" s="7" t="s">
        <v>27</v>
      </c>
      <c r="F18" s="7">
        <v>8</v>
      </c>
      <c r="G18" s="7">
        <v>0</v>
      </c>
      <c r="H18" s="9">
        <f>F18*P18*0.25%</f>
        <v>3466640000</v>
      </c>
      <c r="I18" s="7" t="s">
        <v>36</v>
      </c>
      <c r="J18" s="7" t="s">
        <v>101</v>
      </c>
      <c r="K18" s="7">
        <v>1400209217001</v>
      </c>
      <c r="L18" s="8" t="s">
        <v>83</v>
      </c>
      <c r="M18" s="8" t="s">
        <v>31</v>
      </c>
      <c r="N18" s="10" t="s">
        <v>32</v>
      </c>
      <c r="O18" s="9">
        <v>86666</v>
      </c>
      <c r="P18" s="8">
        <v>173332000000</v>
      </c>
      <c r="Q18" s="7" t="s">
        <v>82</v>
      </c>
      <c r="R18" s="7" t="s">
        <v>102</v>
      </c>
      <c r="S18" s="7" t="s">
        <v>103</v>
      </c>
      <c r="T18" s="7" t="s">
        <v>104</v>
      </c>
      <c r="U18" s="8">
        <v>2000000</v>
      </c>
      <c r="V18" s="7"/>
      <c r="W18" s="7"/>
      <c r="X18" s="18" t="s">
        <v>105</v>
      </c>
      <c r="Y18" s="52"/>
    </row>
    <row r="19" spans="1:30" ht="23.25" x14ac:dyDescent="0.25">
      <c r="A19" s="36" t="s">
        <v>44</v>
      </c>
      <c r="B19" s="7">
        <v>511</v>
      </c>
      <c r="C19" s="7">
        <v>323</v>
      </c>
      <c r="D19" s="7" t="s">
        <v>45</v>
      </c>
      <c r="E19" s="7" t="s">
        <v>27</v>
      </c>
      <c r="F19" s="7">
        <v>5</v>
      </c>
      <c r="G19" s="7">
        <v>5</v>
      </c>
      <c r="H19" s="9">
        <f>F19*P19*0.25%</f>
        <v>4067262500</v>
      </c>
      <c r="I19" s="7" t="s">
        <v>36</v>
      </c>
      <c r="J19" s="7" t="s">
        <v>60</v>
      </c>
      <c r="K19" s="7">
        <v>1400106618001</v>
      </c>
      <c r="L19" s="8" t="s">
        <v>106</v>
      </c>
      <c r="M19" s="8" t="s">
        <v>48</v>
      </c>
      <c r="N19" s="10" t="s">
        <v>32</v>
      </c>
      <c r="O19" s="9">
        <v>92966</v>
      </c>
      <c r="P19" s="8">
        <f>O19*U19</f>
        <v>325381000000</v>
      </c>
      <c r="Q19" s="7" t="s">
        <v>61</v>
      </c>
      <c r="R19" s="7" t="s">
        <v>62</v>
      </c>
      <c r="S19" s="7" t="s">
        <v>63</v>
      </c>
      <c r="T19" s="7" t="s">
        <v>86</v>
      </c>
      <c r="U19" s="8">
        <v>3500000</v>
      </c>
      <c r="V19" s="7" t="s">
        <v>107</v>
      </c>
      <c r="W19" s="7" t="s">
        <v>86</v>
      </c>
      <c r="X19" s="8"/>
      <c r="Y19" s="37"/>
    </row>
    <row r="20" spans="1:30" ht="24" thickBot="1" x14ac:dyDescent="0.3">
      <c r="A20" s="45" t="s">
        <v>76</v>
      </c>
      <c r="B20" s="46">
        <v>531</v>
      </c>
      <c r="C20" s="46" t="s">
        <v>54</v>
      </c>
      <c r="D20" s="46" t="s">
        <v>45</v>
      </c>
      <c r="E20" s="46" t="s">
        <v>27</v>
      </c>
      <c r="F20" s="46">
        <v>10</v>
      </c>
      <c r="G20" s="46" t="s">
        <v>54</v>
      </c>
      <c r="H20" s="47">
        <f>F20*P20*0.25%</f>
        <v>8130075000</v>
      </c>
      <c r="I20" s="46" t="s">
        <v>36</v>
      </c>
      <c r="J20" s="46" t="s">
        <v>97</v>
      </c>
      <c r="K20" s="46">
        <v>1400146384001</v>
      </c>
      <c r="L20" s="48" t="s">
        <v>106</v>
      </c>
      <c r="M20" s="48" t="s">
        <v>39</v>
      </c>
      <c r="N20" s="49" t="s">
        <v>32</v>
      </c>
      <c r="O20" s="47">
        <v>108401</v>
      </c>
      <c r="P20" s="48">
        <f>O20*U20</f>
        <v>325203000000</v>
      </c>
      <c r="Q20" s="46" t="s">
        <v>98</v>
      </c>
      <c r="R20" s="46" t="s">
        <v>95</v>
      </c>
      <c r="S20" s="46" t="s">
        <v>99</v>
      </c>
      <c r="T20" s="46" t="s">
        <v>99</v>
      </c>
      <c r="U20" s="48">
        <v>3000000</v>
      </c>
      <c r="V20" s="46" t="s">
        <v>100</v>
      </c>
      <c r="W20" s="46" t="s">
        <v>99</v>
      </c>
      <c r="X20" s="50" t="s">
        <v>108</v>
      </c>
      <c r="Y20" s="51"/>
      <c r="Z20" s="16"/>
      <c r="AA20" s="16"/>
      <c r="AB20" s="16"/>
      <c r="AC20" s="16"/>
      <c r="AD20" s="16"/>
    </row>
    <row r="21" spans="1:30" ht="24" thickBot="1" x14ac:dyDescent="0.3">
      <c r="A21" s="53" t="s">
        <v>25</v>
      </c>
      <c r="B21" s="54">
        <v>521</v>
      </c>
      <c r="C21" s="55" t="s">
        <v>26</v>
      </c>
      <c r="D21" s="55" t="s">
        <v>26</v>
      </c>
      <c r="E21" s="55" t="s">
        <v>109</v>
      </c>
      <c r="F21" s="55">
        <v>10</v>
      </c>
      <c r="G21" s="55">
        <v>0</v>
      </c>
      <c r="H21" s="56">
        <f>F21*P21*0.25%</f>
        <v>2431935000</v>
      </c>
      <c r="I21" s="55" t="s">
        <v>36</v>
      </c>
      <c r="J21" s="55" t="s">
        <v>93</v>
      </c>
      <c r="K21" s="55">
        <v>1400143026001</v>
      </c>
      <c r="L21" s="57" t="s">
        <v>110</v>
      </c>
      <c r="M21" s="57" t="s">
        <v>39</v>
      </c>
      <c r="N21" s="58" t="s">
        <v>32</v>
      </c>
      <c r="O21" s="56">
        <v>114444</v>
      </c>
      <c r="P21" s="57">
        <v>97277400000</v>
      </c>
      <c r="Q21" s="55" t="s">
        <v>94</v>
      </c>
      <c r="R21" s="55" t="s">
        <v>111</v>
      </c>
      <c r="S21" s="55" t="s">
        <v>112</v>
      </c>
      <c r="T21" s="55" t="s">
        <v>109</v>
      </c>
      <c r="U21" s="57">
        <v>850000</v>
      </c>
      <c r="V21" s="55"/>
      <c r="W21" s="55"/>
      <c r="X21" s="57"/>
      <c r="Y21" s="59"/>
    </row>
    <row r="22" spans="1:30" ht="24" thickBot="1" x14ac:dyDescent="0.3">
      <c r="A22" s="53" t="s">
        <v>44</v>
      </c>
      <c r="B22" s="55" t="s">
        <v>26</v>
      </c>
      <c r="C22" s="55" t="s">
        <v>26</v>
      </c>
      <c r="D22" s="55" t="s">
        <v>66</v>
      </c>
      <c r="E22" s="55" t="s">
        <v>67</v>
      </c>
      <c r="F22" s="55">
        <v>10</v>
      </c>
      <c r="G22" s="55">
        <v>10</v>
      </c>
      <c r="H22" s="56">
        <f>F22*P22*0.25%</f>
        <v>120187500</v>
      </c>
      <c r="I22" s="55" t="s">
        <v>36</v>
      </c>
      <c r="J22" s="55" t="s">
        <v>68</v>
      </c>
      <c r="K22" s="55">
        <v>1400007603001</v>
      </c>
      <c r="L22" s="57" t="s">
        <v>113</v>
      </c>
      <c r="M22" s="57" t="s">
        <v>39</v>
      </c>
      <c r="N22" s="58" t="s">
        <v>32</v>
      </c>
      <c r="O22" s="56">
        <v>64100</v>
      </c>
      <c r="P22" s="57">
        <f>O22*U22</f>
        <v>4807500000</v>
      </c>
      <c r="Q22" s="55" t="s">
        <v>70</v>
      </c>
      <c r="R22" s="55" t="s">
        <v>71</v>
      </c>
      <c r="S22" s="55" t="s">
        <v>72</v>
      </c>
      <c r="T22" s="55" t="s">
        <v>73</v>
      </c>
      <c r="U22" s="57">
        <v>75000</v>
      </c>
      <c r="V22" s="57" t="s">
        <v>114</v>
      </c>
      <c r="W22" s="57" t="s">
        <v>115</v>
      </c>
      <c r="X22" s="57"/>
      <c r="Y22" s="60"/>
    </row>
    <row r="23" spans="1:30" ht="24" thickBot="1" x14ac:dyDescent="0.3">
      <c r="A23" s="53" t="s">
        <v>44</v>
      </c>
      <c r="B23" s="55">
        <v>475</v>
      </c>
      <c r="C23" s="55" t="s">
        <v>26</v>
      </c>
      <c r="D23" s="55" t="s">
        <v>45</v>
      </c>
      <c r="E23" s="55" t="s">
        <v>67</v>
      </c>
      <c r="F23" s="55">
        <v>10</v>
      </c>
      <c r="G23" s="55">
        <v>10</v>
      </c>
      <c r="H23" s="56">
        <f>F23*P23*0.25%</f>
        <v>863987500</v>
      </c>
      <c r="I23" s="55" t="s">
        <v>36</v>
      </c>
      <c r="J23" s="55" t="s">
        <v>116</v>
      </c>
      <c r="K23" s="55">
        <v>1400000938001</v>
      </c>
      <c r="L23" s="57" t="s">
        <v>117</v>
      </c>
      <c r="M23" s="57" t="s">
        <v>39</v>
      </c>
      <c r="N23" s="58" t="s">
        <v>32</v>
      </c>
      <c r="O23" s="56">
        <v>69119</v>
      </c>
      <c r="P23" s="57">
        <f>O23*U23</f>
        <v>34559500000</v>
      </c>
      <c r="Q23" s="55" t="s">
        <v>118</v>
      </c>
      <c r="R23" s="55" t="s">
        <v>119</v>
      </c>
      <c r="S23" s="55" t="s">
        <v>120</v>
      </c>
      <c r="T23" s="55" t="s">
        <v>73</v>
      </c>
      <c r="U23" s="57">
        <v>500000</v>
      </c>
      <c r="V23" s="57" t="s">
        <v>121</v>
      </c>
      <c r="W23" s="57" t="s">
        <v>122</v>
      </c>
      <c r="X23" s="57"/>
      <c r="Y23" s="60"/>
    </row>
    <row r="24" spans="1:30" s="16" customFormat="1" ht="23.25" x14ac:dyDescent="0.25">
      <c r="A24" s="30" t="s">
        <v>44</v>
      </c>
      <c r="B24" s="32">
        <v>492</v>
      </c>
      <c r="C24" s="32">
        <v>322</v>
      </c>
      <c r="D24" s="32" t="s">
        <v>45</v>
      </c>
      <c r="E24" s="32" t="s">
        <v>27</v>
      </c>
      <c r="F24" s="32">
        <v>7</v>
      </c>
      <c r="G24" s="32">
        <v>7</v>
      </c>
      <c r="H24" s="33">
        <f>F24*P24*0.25%</f>
        <v>4252500000</v>
      </c>
      <c r="I24" s="32" t="s">
        <v>28</v>
      </c>
      <c r="J24" s="32" t="s">
        <v>123</v>
      </c>
      <c r="K24" s="32">
        <v>1400045584001</v>
      </c>
      <c r="L24" s="31" t="s">
        <v>124</v>
      </c>
      <c r="M24" s="31" t="s">
        <v>48</v>
      </c>
      <c r="N24" s="34" t="s">
        <v>32</v>
      </c>
      <c r="O24" s="33">
        <v>81000</v>
      </c>
      <c r="P24" s="31">
        <f>O24*U24</f>
        <v>243000000000</v>
      </c>
      <c r="Q24" s="32" t="s">
        <v>125</v>
      </c>
      <c r="R24" s="32" t="s">
        <v>126</v>
      </c>
      <c r="S24" s="32" t="s">
        <v>127</v>
      </c>
      <c r="T24" s="32" t="s">
        <v>128</v>
      </c>
      <c r="U24" s="31">
        <v>3000000</v>
      </c>
      <c r="V24" s="32" t="s">
        <v>129</v>
      </c>
      <c r="W24" s="32" t="s">
        <v>128</v>
      </c>
      <c r="X24" s="31"/>
      <c r="Y24" s="44"/>
      <c r="Z24" s="6"/>
      <c r="AA24" s="6"/>
      <c r="AB24" s="6"/>
      <c r="AC24" s="6"/>
      <c r="AD24" s="6"/>
    </row>
    <row r="25" spans="1:30" s="16" customFormat="1" ht="23.25" x14ac:dyDescent="0.25">
      <c r="A25" s="61" t="s">
        <v>76</v>
      </c>
      <c r="B25" s="11">
        <v>542</v>
      </c>
      <c r="C25" s="11" t="s">
        <v>54</v>
      </c>
      <c r="D25" s="11" t="s">
        <v>45</v>
      </c>
      <c r="E25" s="11" t="s">
        <v>27</v>
      </c>
      <c r="F25" s="11">
        <v>7</v>
      </c>
      <c r="G25" s="11" t="s">
        <v>54</v>
      </c>
      <c r="H25" s="12">
        <f>F25*P25*0.25%</f>
        <v>3423315000</v>
      </c>
      <c r="I25" s="11" t="s">
        <v>36</v>
      </c>
      <c r="J25" s="11" t="s">
        <v>130</v>
      </c>
      <c r="K25" s="11">
        <v>1400190329001</v>
      </c>
      <c r="L25" s="13" t="s">
        <v>124</v>
      </c>
      <c r="M25" s="13" t="s">
        <v>48</v>
      </c>
      <c r="N25" s="14" t="s">
        <v>32</v>
      </c>
      <c r="O25" s="12">
        <v>97809</v>
      </c>
      <c r="P25" s="13">
        <v>195618000000</v>
      </c>
      <c r="Q25" s="11" t="s">
        <v>131</v>
      </c>
      <c r="R25" s="11" t="s">
        <v>132</v>
      </c>
      <c r="S25" s="11" t="s">
        <v>133</v>
      </c>
      <c r="T25" s="11" t="s">
        <v>134</v>
      </c>
      <c r="U25" s="13">
        <v>2000000</v>
      </c>
      <c r="V25" s="11"/>
      <c r="W25" s="11"/>
      <c r="X25" s="15"/>
      <c r="Y25" s="62"/>
    </row>
    <row r="26" spans="1:30" s="16" customFormat="1" ht="23.25" x14ac:dyDescent="0.25">
      <c r="A26" s="61" t="s">
        <v>76</v>
      </c>
      <c r="B26" s="11">
        <v>542</v>
      </c>
      <c r="C26" s="11" t="s">
        <v>54</v>
      </c>
      <c r="D26" s="11" t="s">
        <v>45</v>
      </c>
      <c r="E26" s="11" t="s">
        <v>27</v>
      </c>
      <c r="F26" s="11">
        <v>4</v>
      </c>
      <c r="G26" s="11" t="s">
        <v>54</v>
      </c>
      <c r="H26" s="12">
        <f>F26*P26*0.25%</f>
        <v>1063516500</v>
      </c>
      <c r="I26" s="11" t="s">
        <v>36</v>
      </c>
      <c r="J26" s="11" t="s">
        <v>78</v>
      </c>
      <c r="K26" s="11">
        <v>1400190772001</v>
      </c>
      <c r="L26" s="13" t="s">
        <v>124</v>
      </c>
      <c r="M26" s="13" t="s">
        <v>31</v>
      </c>
      <c r="N26" s="14" t="s">
        <v>32</v>
      </c>
      <c r="O26" s="12">
        <v>78779</v>
      </c>
      <c r="P26" s="13">
        <v>106351650000</v>
      </c>
      <c r="Q26" s="11" t="s">
        <v>80</v>
      </c>
      <c r="R26" s="11" t="s">
        <v>81</v>
      </c>
      <c r="S26" s="11" t="s">
        <v>82</v>
      </c>
      <c r="T26" s="11" t="s">
        <v>134</v>
      </c>
      <c r="U26" s="13">
        <v>1350000</v>
      </c>
      <c r="V26" s="11"/>
      <c r="W26" s="11"/>
      <c r="X26" s="15"/>
      <c r="Y26" s="62"/>
    </row>
    <row r="27" spans="1:30" s="16" customFormat="1" ht="24" thickBot="1" x14ac:dyDescent="0.3">
      <c r="A27" s="45" t="s">
        <v>76</v>
      </c>
      <c r="B27" s="46">
        <v>542</v>
      </c>
      <c r="C27" s="46" t="s">
        <v>54</v>
      </c>
      <c r="D27" s="46" t="s">
        <v>45</v>
      </c>
      <c r="E27" s="46" t="s">
        <v>27</v>
      </c>
      <c r="F27" s="46">
        <v>2</v>
      </c>
      <c r="G27" s="46" t="s">
        <v>54</v>
      </c>
      <c r="H27" s="47">
        <f>F27*P27*0.25%</f>
        <v>489045000</v>
      </c>
      <c r="I27" s="46" t="s">
        <v>36</v>
      </c>
      <c r="J27" s="46" t="s">
        <v>135</v>
      </c>
      <c r="K27" s="46">
        <v>1400195219001</v>
      </c>
      <c r="L27" s="48" t="s">
        <v>124</v>
      </c>
      <c r="M27" s="48" t="s">
        <v>48</v>
      </c>
      <c r="N27" s="49" t="s">
        <v>32</v>
      </c>
      <c r="O27" s="47">
        <v>97809</v>
      </c>
      <c r="P27" s="48">
        <v>97809000000</v>
      </c>
      <c r="Q27" s="46" t="s">
        <v>136</v>
      </c>
      <c r="R27" s="46" t="s">
        <v>137</v>
      </c>
      <c r="S27" s="46" t="s">
        <v>138</v>
      </c>
      <c r="T27" s="46" t="s">
        <v>134</v>
      </c>
      <c r="U27" s="48">
        <v>1000000</v>
      </c>
      <c r="V27" s="46"/>
      <c r="W27" s="46"/>
      <c r="X27" s="50"/>
      <c r="Y27" s="51"/>
    </row>
    <row r="28" spans="1:30" s="16" customFormat="1" ht="23.25" x14ac:dyDescent="0.25">
      <c r="A28" s="30" t="s">
        <v>44</v>
      </c>
      <c r="B28" s="32">
        <v>484</v>
      </c>
      <c r="C28" s="32" t="s">
        <v>26</v>
      </c>
      <c r="D28" s="32" t="s">
        <v>45</v>
      </c>
      <c r="E28" s="32" t="s">
        <v>27</v>
      </c>
      <c r="F28" s="32">
        <v>7</v>
      </c>
      <c r="G28" s="32">
        <v>7</v>
      </c>
      <c r="H28" s="33">
        <f>F28*P28*0.25%</f>
        <v>1317750000</v>
      </c>
      <c r="I28" s="32" t="s">
        <v>36</v>
      </c>
      <c r="J28" s="32" t="s">
        <v>139</v>
      </c>
      <c r="K28" s="32">
        <v>1400020858001</v>
      </c>
      <c r="L28" s="31" t="s">
        <v>140</v>
      </c>
      <c r="M28" s="31" t="s">
        <v>48</v>
      </c>
      <c r="N28" s="34" t="s">
        <v>32</v>
      </c>
      <c r="O28" s="33">
        <v>75300</v>
      </c>
      <c r="P28" s="31">
        <f>O28*U28</f>
        <v>75300000000</v>
      </c>
      <c r="Q28" s="32" t="s">
        <v>141</v>
      </c>
      <c r="R28" s="32" t="s">
        <v>142</v>
      </c>
      <c r="S28" s="32" t="s">
        <v>143</v>
      </c>
      <c r="T28" s="32" t="s">
        <v>144</v>
      </c>
      <c r="U28" s="31">
        <v>1000000</v>
      </c>
      <c r="V28" s="32" t="s">
        <v>145</v>
      </c>
      <c r="W28" s="32" t="s">
        <v>146</v>
      </c>
      <c r="X28" s="31"/>
      <c r="Y28" s="44"/>
      <c r="Z28" s="6"/>
      <c r="AA28" s="6"/>
      <c r="AB28" s="6"/>
      <c r="AC28" s="6"/>
      <c r="AD28" s="6"/>
    </row>
    <row r="29" spans="1:30" s="16" customFormat="1" ht="23.25" x14ac:dyDescent="0.25">
      <c r="A29" s="36" t="s">
        <v>44</v>
      </c>
      <c r="B29" s="7">
        <v>484</v>
      </c>
      <c r="C29" s="7" t="s">
        <v>26</v>
      </c>
      <c r="D29" s="7" t="s">
        <v>45</v>
      </c>
      <c r="E29" s="7" t="s">
        <v>27</v>
      </c>
      <c r="F29" s="7">
        <v>4</v>
      </c>
      <c r="G29" s="7">
        <v>4</v>
      </c>
      <c r="H29" s="9">
        <f>F29*P29*0.25%</f>
        <v>624000000</v>
      </c>
      <c r="I29" s="7" t="s">
        <v>36</v>
      </c>
      <c r="J29" s="7" t="s">
        <v>139</v>
      </c>
      <c r="K29" s="7">
        <v>1400020862001</v>
      </c>
      <c r="L29" s="8" t="s">
        <v>140</v>
      </c>
      <c r="M29" s="8" t="s">
        <v>39</v>
      </c>
      <c r="N29" s="10" t="s">
        <v>32</v>
      </c>
      <c r="O29" s="9">
        <v>62400</v>
      </c>
      <c r="P29" s="8">
        <f>O29*U29</f>
        <v>62400000000</v>
      </c>
      <c r="Q29" s="7" t="s">
        <v>141</v>
      </c>
      <c r="R29" s="7" t="s">
        <v>142</v>
      </c>
      <c r="S29" s="7" t="s">
        <v>143</v>
      </c>
      <c r="T29" s="7" t="s">
        <v>147</v>
      </c>
      <c r="U29" s="8">
        <v>1000000</v>
      </c>
      <c r="V29" s="7" t="s">
        <v>145</v>
      </c>
      <c r="W29" s="7" t="s">
        <v>146</v>
      </c>
      <c r="X29" s="8"/>
      <c r="Y29" s="37"/>
      <c r="Z29" s="6"/>
      <c r="AA29" s="6"/>
      <c r="AB29" s="6"/>
      <c r="AC29" s="6"/>
      <c r="AD29" s="6"/>
    </row>
    <row r="30" spans="1:30" s="16" customFormat="1" ht="23.25" x14ac:dyDescent="0.25">
      <c r="A30" s="36" t="s">
        <v>44</v>
      </c>
      <c r="B30" s="7">
        <v>505</v>
      </c>
      <c r="C30" s="7" t="s">
        <v>54</v>
      </c>
      <c r="D30" s="7" t="s">
        <v>45</v>
      </c>
      <c r="E30" s="7" t="s">
        <v>27</v>
      </c>
      <c r="F30" s="7">
        <v>10</v>
      </c>
      <c r="G30" s="7">
        <v>10</v>
      </c>
      <c r="H30" s="9">
        <f>F30*P30*0.25%</f>
        <v>1727350000</v>
      </c>
      <c r="I30" s="7" t="s">
        <v>36</v>
      </c>
      <c r="J30" s="7" t="s">
        <v>46</v>
      </c>
      <c r="K30" s="7">
        <v>1400085983001</v>
      </c>
      <c r="L30" s="8" t="s">
        <v>140</v>
      </c>
      <c r="M30" s="8" t="s">
        <v>39</v>
      </c>
      <c r="N30" s="10" t="s">
        <v>32</v>
      </c>
      <c r="O30" s="9">
        <v>69094</v>
      </c>
      <c r="P30" s="8">
        <f>O30*U30</f>
        <v>69094000000</v>
      </c>
      <c r="Q30" s="7" t="s">
        <v>49</v>
      </c>
      <c r="R30" s="7" t="s">
        <v>50</v>
      </c>
      <c r="S30" s="7" t="s">
        <v>51</v>
      </c>
      <c r="T30" s="7" t="s">
        <v>51</v>
      </c>
      <c r="U30" s="8">
        <v>1000000</v>
      </c>
      <c r="V30" s="7" t="s">
        <v>148</v>
      </c>
      <c r="W30" s="7" t="s">
        <v>51</v>
      </c>
      <c r="X30" s="8"/>
      <c r="Y30" s="37"/>
      <c r="Z30" s="6"/>
      <c r="AA30" s="6"/>
      <c r="AB30" s="6"/>
      <c r="AC30" s="6"/>
      <c r="AD30" s="6"/>
    </row>
    <row r="31" spans="1:30" s="16" customFormat="1" ht="23.25" x14ac:dyDescent="0.25">
      <c r="A31" s="36" t="s">
        <v>44</v>
      </c>
      <c r="B31" s="7">
        <v>547</v>
      </c>
      <c r="C31" s="7" t="s">
        <v>54</v>
      </c>
      <c r="D31" s="7" t="s">
        <v>45</v>
      </c>
      <c r="E31" s="7" t="s">
        <v>77</v>
      </c>
      <c r="F31" s="7">
        <v>8</v>
      </c>
      <c r="G31" s="7">
        <v>8</v>
      </c>
      <c r="H31" s="9">
        <f>F31*P31*0.25%</f>
        <v>1559980000</v>
      </c>
      <c r="I31" s="7" t="s">
        <v>36</v>
      </c>
      <c r="J31" s="7" t="s">
        <v>135</v>
      </c>
      <c r="K31" s="7">
        <v>1400195233001</v>
      </c>
      <c r="L31" s="8" t="s">
        <v>140</v>
      </c>
      <c r="M31" s="8" t="s">
        <v>31</v>
      </c>
      <c r="N31" s="10" t="s">
        <v>149</v>
      </c>
      <c r="O31" s="9">
        <v>77999</v>
      </c>
      <c r="P31" s="8">
        <v>77999000000</v>
      </c>
      <c r="Q31" s="7" t="s">
        <v>136</v>
      </c>
      <c r="R31" s="7" t="s">
        <v>137</v>
      </c>
      <c r="S31" s="7" t="s">
        <v>138</v>
      </c>
      <c r="T31" s="7" t="s">
        <v>82</v>
      </c>
      <c r="U31" s="8">
        <v>1000000</v>
      </c>
      <c r="V31" s="7" t="s">
        <v>150</v>
      </c>
      <c r="W31" s="7" t="s">
        <v>151</v>
      </c>
      <c r="X31" s="8"/>
      <c r="Y31" s="37"/>
      <c r="Z31" s="6"/>
      <c r="AA31" s="6"/>
      <c r="AB31" s="6"/>
      <c r="AC31" s="6"/>
      <c r="AD31" s="6"/>
    </row>
    <row r="32" spans="1:30" s="16" customFormat="1" ht="23.25" x14ac:dyDescent="0.25">
      <c r="A32" s="36" t="s">
        <v>25</v>
      </c>
      <c r="B32" s="19">
        <v>514</v>
      </c>
      <c r="C32" s="7" t="s">
        <v>26</v>
      </c>
      <c r="D32" s="7" t="s">
        <v>26</v>
      </c>
      <c r="E32" s="7" t="s">
        <v>27</v>
      </c>
      <c r="F32" s="7">
        <v>9</v>
      </c>
      <c r="G32" s="7">
        <v>0</v>
      </c>
      <c r="H32" s="9">
        <f>F32*P32*0.25%</f>
        <v>952976250</v>
      </c>
      <c r="I32" s="7" t="s">
        <v>36</v>
      </c>
      <c r="J32" s="7" t="s">
        <v>37</v>
      </c>
      <c r="K32" s="7">
        <v>1400113340001</v>
      </c>
      <c r="L32" s="8" t="s">
        <v>140</v>
      </c>
      <c r="M32" s="8" t="s">
        <v>152</v>
      </c>
      <c r="N32" s="10" t="s">
        <v>32</v>
      </c>
      <c r="O32" s="9">
        <v>84709</v>
      </c>
      <c r="P32" s="8">
        <v>42354500000</v>
      </c>
      <c r="Q32" s="7" t="s">
        <v>40</v>
      </c>
      <c r="R32" s="7" t="s">
        <v>41</v>
      </c>
      <c r="S32" s="7" t="s">
        <v>42</v>
      </c>
      <c r="T32" s="7" t="s">
        <v>85</v>
      </c>
      <c r="U32" s="8">
        <v>500000</v>
      </c>
      <c r="V32" s="7" t="s">
        <v>153</v>
      </c>
      <c r="W32" s="7" t="s">
        <v>85</v>
      </c>
      <c r="X32" s="8" t="s">
        <v>154</v>
      </c>
      <c r="Y32" s="52" t="s">
        <v>26</v>
      </c>
      <c r="Z32" s="6"/>
      <c r="AA32" s="6"/>
      <c r="AB32" s="6"/>
      <c r="AC32" s="6"/>
      <c r="AD32" s="6"/>
    </row>
    <row r="33" spans="1:30" s="16" customFormat="1" ht="70.5" thickBot="1" x14ac:dyDescent="0.3">
      <c r="A33" s="38" t="s">
        <v>25</v>
      </c>
      <c r="B33" s="63">
        <v>514</v>
      </c>
      <c r="C33" s="39" t="s">
        <v>26</v>
      </c>
      <c r="D33" s="39" t="s">
        <v>26</v>
      </c>
      <c r="E33" s="39" t="s">
        <v>27</v>
      </c>
      <c r="F33" s="39">
        <v>9</v>
      </c>
      <c r="G33" s="39">
        <v>0</v>
      </c>
      <c r="H33" s="40">
        <f>F33*P33*0.25%</f>
        <v>1524762000</v>
      </c>
      <c r="I33" s="39" t="s">
        <v>36</v>
      </c>
      <c r="J33" s="39" t="s">
        <v>37</v>
      </c>
      <c r="K33" s="39">
        <v>1400113341001</v>
      </c>
      <c r="L33" s="41" t="s">
        <v>140</v>
      </c>
      <c r="M33" s="41" t="s">
        <v>152</v>
      </c>
      <c r="N33" s="42" t="s">
        <v>32</v>
      </c>
      <c r="O33" s="40">
        <v>84709</v>
      </c>
      <c r="P33" s="41">
        <v>67767200000</v>
      </c>
      <c r="Q33" s="39" t="s">
        <v>40</v>
      </c>
      <c r="R33" s="39" t="s">
        <v>41</v>
      </c>
      <c r="S33" s="39" t="s">
        <v>42</v>
      </c>
      <c r="T33" s="39" t="s">
        <v>155</v>
      </c>
      <c r="U33" s="41">
        <v>800000</v>
      </c>
      <c r="V33" s="39" t="s">
        <v>156</v>
      </c>
      <c r="W33" s="39" t="s">
        <v>155</v>
      </c>
      <c r="X33" s="41" t="s">
        <v>157</v>
      </c>
      <c r="Y33" s="64" t="s">
        <v>26</v>
      </c>
      <c r="Z33" s="6"/>
      <c r="AA33" s="6"/>
      <c r="AB33" s="6"/>
      <c r="AC33" s="6"/>
      <c r="AD33" s="6"/>
    </row>
    <row r="34" spans="1:30" ht="24" thickBot="1" x14ac:dyDescent="0.3">
      <c r="A34" s="53" t="s">
        <v>44</v>
      </c>
      <c r="B34" s="55">
        <v>482</v>
      </c>
      <c r="C34" s="55" t="s">
        <v>26</v>
      </c>
      <c r="D34" s="55" t="s">
        <v>45</v>
      </c>
      <c r="E34" s="55" t="s">
        <v>27</v>
      </c>
      <c r="F34" s="55">
        <v>9</v>
      </c>
      <c r="G34" s="55">
        <v>9</v>
      </c>
      <c r="H34" s="56">
        <f>F34*P34*0.25%</f>
        <v>1404000000</v>
      </c>
      <c r="I34" s="55" t="s">
        <v>36</v>
      </c>
      <c r="J34" s="55" t="s">
        <v>139</v>
      </c>
      <c r="K34" s="55">
        <v>1400020860001</v>
      </c>
      <c r="L34" s="57" t="s">
        <v>158</v>
      </c>
      <c r="M34" s="57" t="s">
        <v>39</v>
      </c>
      <c r="N34" s="58" t="s">
        <v>32</v>
      </c>
      <c r="O34" s="56">
        <v>62400</v>
      </c>
      <c r="P34" s="57">
        <f>O34*U34</f>
        <v>62400000000</v>
      </c>
      <c r="Q34" s="55" t="s">
        <v>141</v>
      </c>
      <c r="R34" s="55" t="s">
        <v>142</v>
      </c>
      <c r="S34" s="55" t="s">
        <v>143</v>
      </c>
      <c r="T34" s="55" t="s">
        <v>159</v>
      </c>
      <c r="U34" s="57">
        <v>1000000</v>
      </c>
      <c r="V34" s="55" t="s">
        <v>160</v>
      </c>
      <c r="W34" s="55" t="s">
        <v>159</v>
      </c>
      <c r="X34" s="57"/>
      <c r="Y34" s="60"/>
    </row>
    <row r="35" spans="1:30" s="16" customFormat="1" ht="23.25" x14ac:dyDescent="0.25">
      <c r="A35" s="30" t="s">
        <v>44</v>
      </c>
      <c r="B35" s="32">
        <v>476</v>
      </c>
      <c r="C35" s="32" t="s">
        <v>26</v>
      </c>
      <c r="D35" s="32" t="s">
        <v>45</v>
      </c>
      <c r="E35" s="32" t="s">
        <v>27</v>
      </c>
      <c r="F35" s="32">
        <v>8</v>
      </c>
      <c r="G35" s="32">
        <v>8</v>
      </c>
      <c r="H35" s="33">
        <f>F35*P35*0.25%</f>
        <v>1336380000</v>
      </c>
      <c r="I35" s="32" t="s">
        <v>36</v>
      </c>
      <c r="J35" s="32" t="s">
        <v>161</v>
      </c>
      <c r="K35" s="32">
        <v>1400011902001</v>
      </c>
      <c r="L35" s="31" t="s">
        <v>162</v>
      </c>
      <c r="M35" s="31" t="s">
        <v>39</v>
      </c>
      <c r="N35" s="34" t="s">
        <v>32</v>
      </c>
      <c r="O35" s="33">
        <v>66819</v>
      </c>
      <c r="P35" s="31">
        <f>O35*U35</f>
        <v>66819000000</v>
      </c>
      <c r="Q35" s="32" t="s">
        <v>163</v>
      </c>
      <c r="R35" s="32" t="s">
        <v>164</v>
      </c>
      <c r="S35" s="32" t="s">
        <v>139</v>
      </c>
      <c r="T35" s="32" t="s">
        <v>165</v>
      </c>
      <c r="U35" s="31">
        <v>1000000</v>
      </c>
      <c r="V35" s="31" t="s">
        <v>166</v>
      </c>
      <c r="W35" s="31" t="s">
        <v>165</v>
      </c>
      <c r="X35" s="31"/>
      <c r="Y35" s="44"/>
      <c r="Z35" s="6"/>
      <c r="AA35" s="6"/>
      <c r="AB35" s="6"/>
      <c r="AC35" s="6"/>
      <c r="AD35" s="6"/>
    </row>
    <row r="36" spans="1:30" ht="23.25" x14ac:dyDescent="0.25">
      <c r="A36" s="65" t="s">
        <v>44</v>
      </c>
      <c r="B36" s="20">
        <v>482</v>
      </c>
      <c r="C36" s="20">
        <v>320</v>
      </c>
      <c r="D36" s="20" t="s">
        <v>45</v>
      </c>
      <c r="E36" s="20" t="s">
        <v>27</v>
      </c>
      <c r="F36" s="20">
        <v>9</v>
      </c>
      <c r="G36" s="20">
        <v>9</v>
      </c>
      <c r="H36" s="21">
        <f>F36*P36*0.25%</f>
        <v>1694250000</v>
      </c>
      <c r="I36" s="20" t="s">
        <v>36</v>
      </c>
      <c r="J36" s="20" t="s">
        <v>139</v>
      </c>
      <c r="K36" s="20">
        <v>1400020854001</v>
      </c>
      <c r="L36" s="22" t="s">
        <v>162</v>
      </c>
      <c r="M36" s="22" t="s">
        <v>48</v>
      </c>
      <c r="N36" s="23" t="s">
        <v>32</v>
      </c>
      <c r="O36" s="21">
        <v>75300</v>
      </c>
      <c r="P36" s="22">
        <f>O36*U36</f>
        <v>75300000000</v>
      </c>
      <c r="Q36" s="20" t="s">
        <v>141</v>
      </c>
      <c r="R36" s="20" t="s">
        <v>142</v>
      </c>
      <c r="S36" s="20" t="s">
        <v>143</v>
      </c>
      <c r="T36" s="20" t="s">
        <v>159</v>
      </c>
      <c r="U36" s="22">
        <v>1000000</v>
      </c>
      <c r="V36" s="20" t="s">
        <v>167</v>
      </c>
      <c r="W36" s="20" t="s">
        <v>159</v>
      </c>
      <c r="X36" s="22"/>
      <c r="Y36" s="37"/>
    </row>
    <row r="37" spans="1:30" ht="24" thickBot="1" x14ac:dyDescent="0.3">
      <c r="A37" s="38" t="s">
        <v>44</v>
      </c>
      <c r="B37" s="39">
        <v>482</v>
      </c>
      <c r="C37" s="39">
        <v>320</v>
      </c>
      <c r="D37" s="66" t="s">
        <v>45</v>
      </c>
      <c r="E37" s="39" t="s">
        <v>27</v>
      </c>
      <c r="F37" s="39">
        <v>9</v>
      </c>
      <c r="G37" s="39">
        <v>9</v>
      </c>
      <c r="H37" s="40">
        <f>F37*P37*0.25%</f>
        <v>1694250000</v>
      </c>
      <c r="I37" s="39" t="s">
        <v>36</v>
      </c>
      <c r="J37" s="39" t="s">
        <v>139</v>
      </c>
      <c r="K37" s="39">
        <v>1400020855001</v>
      </c>
      <c r="L37" s="41" t="s">
        <v>162</v>
      </c>
      <c r="M37" s="41" t="s">
        <v>48</v>
      </c>
      <c r="N37" s="42" t="s">
        <v>32</v>
      </c>
      <c r="O37" s="40">
        <v>75300</v>
      </c>
      <c r="P37" s="41">
        <f>O37*U37</f>
        <v>75300000000</v>
      </c>
      <c r="Q37" s="39" t="s">
        <v>141</v>
      </c>
      <c r="R37" s="39" t="s">
        <v>142</v>
      </c>
      <c r="S37" s="39" t="s">
        <v>143</v>
      </c>
      <c r="T37" s="39" t="s">
        <v>159</v>
      </c>
      <c r="U37" s="41">
        <v>1000000</v>
      </c>
      <c r="V37" s="39" t="s">
        <v>167</v>
      </c>
      <c r="W37" s="39" t="s">
        <v>159</v>
      </c>
      <c r="X37" s="41"/>
      <c r="Y37" s="43"/>
    </row>
    <row r="38" spans="1:30" ht="23.25" x14ac:dyDescent="0.25">
      <c r="A38" s="30" t="s">
        <v>44</v>
      </c>
      <c r="B38" s="67" t="s">
        <v>218</v>
      </c>
      <c r="C38" s="32" t="s">
        <v>26</v>
      </c>
      <c r="D38" s="32" t="s">
        <v>26</v>
      </c>
      <c r="E38" s="32" t="s">
        <v>109</v>
      </c>
      <c r="F38" s="32">
        <v>10</v>
      </c>
      <c r="G38" s="32">
        <v>10</v>
      </c>
      <c r="H38" s="33">
        <f>F38*P38*0.25%</f>
        <v>2829725000</v>
      </c>
      <c r="I38" s="32" t="s">
        <v>36</v>
      </c>
      <c r="J38" s="32" t="s">
        <v>85</v>
      </c>
      <c r="K38" s="32">
        <v>1400137478001</v>
      </c>
      <c r="L38" s="31" t="s">
        <v>168</v>
      </c>
      <c r="M38" s="31" t="s">
        <v>39</v>
      </c>
      <c r="N38" s="34" t="s">
        <v>32</v>
      </c>
      <c r="O38" s="33">
        <v>113189</v>
      </c>
      <c r="P38" s="31">
        <v>113189000000</v>
      </c>
      <c r="Q38" s="32" t="s">
        <v>169</v>
      </c>
      <c r="R38" s="32" t="s">
        <v>170</v>
      </c>
      <c r="S38" s="32" t="s">
        <v>171</v>
      </c>
      <c r="T38" s="32" t="s">
        <v>109</v>
      </c>
      <c r="U38" s="31">
        <v>1000000</v>
      </c>
      <c r="V38" s="32"/>
      <c r="W38" s="32"/>
      <c r="X38" s="31"/>
      <c r="Y38" s="35"/>
    </row>
    <row r="39" spans="1:30" ht="24" thickBot="1" x14ac:dyDescent="0.3">
      <c r="A39" s="38" t="s">
        <v>44</v>
      </c>
      <c r="B39" s="68" t="s">
        <v>218</v>
      </c>
      <c r="C39" s="39" t="s">
        <v>26</v>
      </c>
      <c r="D39" s="66" t="s">
        <v>26</v>
      </c>
      <c r="E39" s="39" t="s">
        <v>109</v>
      </c>
      <c r="F39" s="39">
        <v>10</v>
      </c>
      <c r="G39" s="39">
        <v>10</v>
      </c>
      <c r="H39" s="40">
        <f>F39*P39*0.25%</f>
        <v>1414862500</v>
      </c>
      <c r="I39" s="39" t="s">
        <v>36</v>
      </c>
      <c r="J39" s="39" t="s">
        <v>85</v>
      </c>
      <c r="K39" s="39">
        <v>1400137479001</v>
      </c>
      <c r="L39" s="41" t="s">
        <v>168</v>
      </c>
      <c r="M39" s="41" t="s">
        <v>39</v>
      </c>
      <c r="N39" s="42" t="s">
        <v>32</v>
      </c>
      <c r="O39" s="40">
        <v>113189</v>
      </c>
      <c r="P39" s="41">
        <v>56594500000</v>
      </c>
      <c r="Q39" s="39" t="s">
        <v>169</v>
      </c>
      <c r="R39" s="39" t="s">
        <v>170</v>
      </c>
      <c r="S39" s="39" t="s">
        <v>171</v>
      </c>
      <c r="T39" s="39" t="s">
        <v>109</v>
      </c>
      <c r="U39" s="41">
        <v>500000</v>
      </c>
      <c r="V39" s="39"/>
      <c r="W39" s="39"/>
      <c r="X39" s="41"/>
      <c r="Y39" s="64"/>
    </row>
    <row r="40" spans="1:30" ht="23.25" x14ac:dyDescent="0.25">
      <c r="A40" s="30" t="s">
        <v>44</v>
      </c>
      <c r="B40" s="32">
        <v>488</v>
      </c>
      <c r="C40" s="32" t="s">
        <v>26</v>
      </c>
      <c r="D40" s="32" t="s">
        <v>45</v>
      </c>
      <c r="E40" s="32" t="s">
        <v>27</v>
      </c>
      <c r="F40" s="32">
        <v>3</v>
      </c>
      <c r="G40" s="32">
        <v>3</v>
      </c>
      <c r="H40" s="33">
        <f>F40*P40*0.25%</f>
        <v>1404855000</v>
      </c>
      <c r="I40" s="32" t="s">
        <v>28</v>
      </c>
      <c r="J40" s="32" t="s">
        <v>144</v>
      </c>
      <c r="K40" s="32">
        <v>1400031443001</v>
      </c>
      <c r="L40" s="31" t="s">
        <v>172</v>
      </c>
      <c r="M40" s="31" t="s">
        <v>90</v>
      </c>
      <c r="N40" s="34" t="s">
        <v>32</v>
      </c>
      <c r="O40" s="33">
        <v>62438</v>
      </c>
      <c r="P40" s="31">
        <f>O40*U40</f>
        <v>187314000000</v>
      </c>
      <c r="Q40" s="32" t="s">
        <v>29</v>
      </c>
      <c r="R40" s="32" t="s">
        <v>33</v>
      </c>
      <c r="S40" s="32" t="s">
        <v>173</v>
      </c>
      <c r="T40" s="32" t="s">
        <v>174</v>
      </c>
      <c r="U40" s="31">
        <v>3000000</v>
      </c>
      <c r="V40" s="32" t="s">
        <v>175</v>
      </c>
      <c r="W40" s="32" t="s">
        <v>176</v>
      </c>
      <c r="X40" s="31"/>
      <c r="Y40" s="44"/>
    </row>
    <row r="41" spans="1:30" ht="23.25" x14ac:dyDescent="0.25">
      <c r="A41" s="36" t="s">
        <v>44</v>
      </c>
      <c r="B41" s="7">
        <v>511</v>
      </c>
      <c r="C41" s="7">
        <v>325</v>
      </c>
      <c r="D41" s="20" t="s">
        <v>45</v>
      </c>
      <c r="E41" s="7" t="s">
        <v>27</v>
      </c>
      <c r="F41" s="7">
        <v>1</v>
      </c>
      <c r="G41" s="7">
        <v>1</v>
      </c>
      <c r="H41" s="9">
        <f>F41*P41*0.25%</f>
        <v>902992500</v>
      </c>
      <c r="I41" s="7" t="s">
        <v>36</v>
      </c>
      <c r="J41" s="7" t="s">
        <v>51</v>
      </c>
      <c r="K41" s="7">
        <v>1400108625001</v>
      </c>
      <c r="L41" s="8" t="s">
        <v>172</v>
      </c>
      <c r="M41" s="8" t="s">
        <v>39</v>
      </c>
      <c r="N41" s="10" t="s">
        <v>32</v>
      </c>
      <c r="O41" s="9">
        <v>80266</v>
      </c>
      <c r="P41" s="8">
        <f>O41*U41</f>
        <v>361197000000</v>
      </c>
      <c r="Q41" s="7" t="s">
        <v>56</v>
      </c>
      <c r="R41" s="7" t="s">
        <v>84</v>
      </c>
      <c r="S41" s="7" t="s">
        <v>85</v>
      </c>
      <c r="T41" s="7" t="s">
        <v>86</v>
      </c>
      <c r="U41" s="8">
        <v>4500000</v>
      </c>
      <c r="V41" s="7" t="s">
        <v>177</v>
      </c>
      <c r="W41" s="7" t="s">
        <v>86</v>
      </c>
      <c r="X41" s="8"/>
      <c r="Y41" s="37"/>
    </row>
    <row r="42" spans="1:30" ht="23.25" x14ac:dyDescent="0.25">
      <c r="A42" s="36" t="s">
        <v>44</v>
      </c>
      <c r="B42" s="7">
        <v>518</v>
      </c>
      <c r="C42" s="7">
        <v>324</v>
      </c>
      <c r="D42" s="20" t="s">
        <v>45</v>
      </c>
      <c r="E42" s="7" t="s">
        <v>27</v>
      </c>
      <c r="F42" s="7">
        <v>10</v>
      </c>
      <c r="G42" s="7">
        <v>10</v>
      </c>
      <c r="H42" s="9">
        <f>F42*P42*0.25%</f>
        <v>5545000000</v>
      </c>
      <c r="I42" s="7" t="s">
        <v>36</v>
      </c>
      <c r="J42" s="7" t="s">
        <v>84</v>
      </c>
      <c r="K42" s="7">
        <v>1400124407001</v>
      </c>
      <c r="L42" s="8" t="s">
        <v>172</v>
      </c>
      <c r="M42" s="8" t="s">
        <v>48</v>
      </c>
      <c r="N42" s="10" t="s">
        <v>32</v>
      </c>
      <c r="O42" s="9">
        <v>110900</v>
      </c>
      <c r="P42" s="8">
        <f>O42*U42</f>
        <v>221800000000</v>
      </c>
      <c r="Q42" s="7" t="s">
        <v>92</v>
      </c>
      <c r="R42" s="7" t="s">
        <v>93</v>
      </c>
      <c r="S42" s="7" t="s">
        <v>98</v>
      </c>
      <c r="T42" s="7" t="s">
        <v>98</v>
      </c>
      <c r="U42" s="8">
        <v>2000000</v>
      </c>
      <c r="V42" s="7" t="s">
        <v>178</v>
      </c>
      <c r="W42" s="7" t="s">
        <v>98</v>
      </c>
      <c r="X42" s="24" t="s">
        <v>179</v>
      </c>
      <c r="Y42" s="37"/>
    </row>
    <row r="43" spans="1:30" ht="23.25" x14ac:dyDescent="0.25">
      <c r="A43" s="36" t="s">
        <v>44</v>
      </c>
      <c r="B43" s="7">
        <v>518</v>
      </c>
      <c r="C43" s="7">
        <v>324</v>
      </c>
      <c r="D43" s="20" t="s">
        <v>45</v>
      </c>
      <c r="E43" s="7" t="s">
        <v>27</v>
      </c>
      <c r="F43" s="7">
        <v>8</v>
      </c>
      <c r="G43" s="7">
        <v>8</v>
      </c>
      <c r="H43" s="9">
        <f>F43*P43*0.25%</f>
        <v>6743940000</v>
      </c>
      <c r="I43" s="7" t="s">
        <v>36</v>
      </c>
      <c r="J43" s="7" t="s">
        <v>41</v>
      </c>
      <c r="K43" s="7">
        <v>1400129268001</v>
      </c>
      <c r="L43" s="8" t="s">
        <v>172</v>
      </c>
      <c r="M43" s="8" t="s">
        <v>48</v>
      </c>
      <c r="N43" s="10" t="s">
        <v>180</v>
      </c>
      <c r="O43" s="9">
        <v>112399</v>
      </c>
      <c r="P43" s="8">
        <f>O43*U43</f>
        <v>337197000000</v>
      </c>
      <c r="Q43" s="7" t="s">
        <v>85</v>
      </c>
      <c r="R43" s="7" t="s">
        <v>169</v>
      </c>
      <c r="S43" s="7" t="s">
        <v>181</v>
      </c>
      <c r="T43" s="7" t="s">
        <v>98</v>
      </c>
      <c r="U43" s="8">
        <v>3000000</v>
      </c>
      <c r="V43" s="7" t="s">
        <v>182</v>
      </c>
      <c r="W43" s="7" t="s">
        <v>98</v>
      </c>
      <c r="X43" s="24" t="s">
        <v>179</v>
      </c>
      <c r="Y43" s="37"/>
    </row>
    <row r="44" spans="1:30" ht="23.25" x14ac:dyDescent="0.25">
      <c r="A44" s="61" t="s">
        <v>76</v>
      </c>
      <c r="B44" s="11" t="s">
        <v>54</v>
      </c>
      <c r="C44" s="11" t="s">
        <v>54</v>
      </c>
      <c r="D44" s="25" t="s">
        <v>45</v>
      </c>
      <c r="E44" s="11" t="s">
        <v>27</v>
      </c>
      <c r="F44" s="11">
        <v>10</v>
      </c>
      <c r="G44" s="11" t="s">
        <v>54</v>
      </c>
      <c r="H44" s="12">
        <f>F44*P44*0.25%</f>
        <v>11527766250</v>
      </c>
      <c r="I44" s="11" t="s">
        <v>36</v>
      </c>
      <c r="J44" s="11" t="s">
        <v>93</v>
      </c>
      <c r="K44" s="11">
        <v>1400143025001</v>
      </c>
      <c r="L44" s="13" t="s">
        <v>172</v>
      </c>
      <c r="M44" s="13" t="s">
        <v>39</v>
      </c>
      <c r="N44" s="14" t="s">
        <v>32</v>
      </c>
      <c r="O44" s="12">
        <v>111111</v>
      </c>
      <c r="P44" s="13">
        <v>461110650000</v>
      </c>
      <c r="Q44" s="11" t="s">
        <v>94</v>
      </c>
      <c r="R44" s="11" t="s">
        <v>111</v>
      </c>
      <c r="S44" s="11" t="s">
        <v>112</v>
      </c>
      <c r="T44" s="11" t="s">
        <v>112</v>
      </c>
      <c r="U44" s="13">
        <v>4150000</v>
      </c>
      <c r="V44" s="11" t="s">
        <v>183</v>
      </c>
      <c r="W44" s="11" t="s">
        <v>112</v>
      </c>
      <c r="X44" s="15" t="s">
        <v>108</v>
      </c>
      <c r="Y44" s="62"/>
      <c r="Z44" s="16"/>
      <c r="AA44" s="16"/>
      <c r="AB44" s="16"/>
      <c r="AC44" s="16"/>
      <c r="AD44" s="16"/>
    </row>
    <row r="45" spans="1:30" ht="23.25" x14ac:dyDescent="0.25">
      <c r="A45" s="61" t="s">
        <v>76</v>
      </c>
      <c r="B45" s="11" t="s">
        <v>54</v>
      </c>
      <c r="C45" s="11" t="s">
        <v>54</v>
      </c>
      <c r="D45" s="25" t="s">
        <v>45</v>
      </c>
      <c r="E45" s="11" t="s">
        <v>27</v>
      </c>
      <c r="F45" s="11">
        <v>10</v>
      </c>
      <c r="G45" s="11" t="s">
        <v>54</v>
      </c>
      <c r="H45" s="12">
        <f>F45*P45*0.25%</f>
        <v>15722125000</v>
      </c>
      <c r="I45" s="11" t="s">
        <v>36</v>
      </c>
      <c r="J45" s="11" t="s">
        <v>97</v>
      </c>
      <c r="K45" s="11">
        <v>1400146379001</v>
      </c>
      <c r="L45" s="13" t="s">
        <v>172</v>
      </c>
      <c r="M45" s="13" t="s">
        <v>48</v>
      </c>
      <c r="N45" s="14" t="s">
        <v>32</v>
      </c>
      <c r="O45" s="12">
        <v>125777</v>
      </c>
      <c r="P45" s="13">
        <f>O45*U45</f>
        <v>628885000000</v>
      </c>
      <c r="Q45" s="11" t="s">
        <v>98</v>
      </c>
      <c r="R45" s="11" t="s">
        <v>95</v>
      </c>
      <c r="S45" s="11" t="s">
        <v>99</v>
      </c>
      <c r="T45" s="11" t="s">
        <v>99</v>
      </c>
      <c r="U45" s="13">
        <v>5000000</v>
      </c>
      <c r="V45" s="11" t="s">
        <v>184</v>
      </c>
      <c r="W45" s="11" t="s">
        <v>99</v>
      </c>
      <c r="X45" s="15" t="s">
        <v>108</v>
      </c>
      <c r="Y45" s="62"/>
      <c r="Z45" s="16"/>
      <c r="AA45" s="16"/>
      <c r="AB45" s="16"/>
      <c r="AC45" s="16"/>
      <c r="AD45" s="16"/>
    </row>
    <row r="46" spans="1:30" ht="23.25" x14ac:dyDescent="0.25">
      <c r="A46" s="61" t="s">
        <v>76</v>
      </c>
      <c r="B46" s="11">
        <v>531</v>
      </c>
      <c r="C46" s="11" t="s">
        <v>54</v>
      </c>
      <c r="D46" s="25" t="s">
        <v>45</v>
      </c>
      <c r="E46" s="11" t="s">
        <v>27</v>
      </c>
      <c r="F46" s="11">
        <v>9</v>
      </c>
      <c r="G46" s="11" t="s">
        <v>54</v>
      </c>
      <c r="H46" s="12">
        <f>F46*P46*0.25%</f>
        <v>4467825000</v>
      </c>
      <c r="I46" s="11" t="s">
        <v>36</v>
      </c>
      <c r="J46" s="11" t="s">
        <v>185</v>
      </c>
      <c r="K46" s="11">
        <v>1400158879001</v>
      </c>
      <c r="L46" s="13" t="s">
        <v>172</v>
      </c>
      <c r="M46" s="13" t="s">
        <v>39</v>
      </c>
      <c r="N46" s="14" t="s">
        <v>32</v>
      </c>
      <c r="O46" s="12">
        <v>99285</v>
      </c>
      <c r="P46" s="13">
        <f>O46*U46</f>
        <v>198570000000</v>
      </c>
      <c r="Q46" s="11" t="s">
        <v>186</v>
      </c>
      <c r="R46" s="11" t="s">
        <v>187</v>
      </c>
      <c r="S46" s="11" t="s">
        <v>188</v>
      </c>
      <c r="T46" s="11" t="s">
        <v>189</v>
      </c>
      <c r="U46" s="13">
        <v>2000000</v>
      </c>
      <c r="V46" s="11" t="s">
        <v>190</v>
      </c>
      <c r="W46" s="11" t="s">
        <v>189</v>
      </c>
      <c r="X46" s="15" t="s">
        <v>108</v>
      </c>
      <c r="Y46" s="62"/>
      <c r="Z46" s="16"/>
      <c r="AA46" s="16"/>
      <c r="AB46" s="16"/>
      <c r="AC46" s="16"/>
      <c r="AD46" s="16"/>
    </row>
    <row r="47" spans="1:30" ht="23.25" x14ac:dyDescent="0.25">
      <c r="A47" s="61" t="s">
        <v>76</v>
      </c>
      <c r="B47" s="11" t="s">
        <v>54</v>
      </c>
      <c r="C47" s="11" t="s">
        <v>54</v>
      </c>
      <c r="D47" s="25" t="s">
        <v>45</v>
      </c>
      <c r="E47" s="11" t="s">
        <v>27</v>
      </c>
      <c r="F47" s="11">
        <v>10</v>
      </c>
      <c r="G47" s="11" t="s">
        <v>54</v>
      </c>
      <c r="H47" s="12">
        <f>F47*P47*0.25%</f>
        <v>4964250000</v>
      </c>
      <c r="I47" s="11" t="s">
        <v>36</v>
      </c>
      <c r="J47" s="11" t="s">
        <v>95</v>
      </c>
      <c r="K47" s="11">
        <v>1400161005001</v>
      </c>
      <c r="L47" s="13" t="s">
        <v>172</v>
      </c>
      <c r="M47" s="13" t="s">
        <v>48</v>
      </c>
      <c r="N47" s="14" t="s">
        <v>32</v>
      </c>
      <c r="O47" s="12">
        <v>119009</v>
      </c>
      <c r="P47" s="13">
        <v>198570000000</v>
      </c>
      <c r="Q47" s="11" t="s">
        <v>112</v>
      </c>
      <c r="R47" s="11" t="s">
        <v>191</v>
      </c>
      <c r="S47" s="11" t="s">
        <v>192</v>
      </c>
      <c r="T47" s="11" t="s">
        <v>192</v>
      </c>
      <c r="U47" s="13">
        <v>1000000</v>
      </c>
      <c r="V47" s="11" t="s">
        <v>193</v>
      </c>
      <c r="W47" s="11" t="s">
        <v>192</v>
      </c>
      <c r="X47" s="15" t="s">
        <v>108</v>
      </c>
      <c r="Y47" s="62"/>
      <c r="Z47" s="16"/>
      <c r="AA47" s="16"/>
      <c r="AB47" s="16"/>
      <c r="AC47" s="16"/>
      <c r="AD47" s="16"/>
    </row>
    <row r="48" spans="1:30" ht="23.25" x14ac:dyDescent="0.25">
      <c r="A48" s="61" t="s">
        <v>76</v>
      </c>
      <c r="B48" s="11" t="s">
        <v>54</v>
      </c>
      <c r="C48" s="11" t="s">
        <v>54</v>
      </c>
      <c r="D48" s="25" t="s">
        <v>45</v>
      </c>
      <c r="E48" s="11" t="s">
        <v>27</v>
      </c>
      <c r="F48" s="11">
        <v>10</v>
      </c>
      <c r="G48" s="11" t="s">
        <v>54</v>
      </c>
      <c r="H48" s="12">
        <f>F48*P48*0.25%</f>
        <v>40734750000</v>
      </c>
      <c r="I48" s="11" t="s">
        <v>36</v>
      </c>
      <c r="J48" s="11" t="s">
        <v>99</v>
      </c>
      <c r="K48" s="11">
        <v>1400168608001</v>
      </c>
      <c r="L48" s="13" t="s">
        <v>172</v>
      </c>
      <c r="M48" s="13" t="s">
        <v>90</v>
      </c>
      <c r="N48" s="14" t="s">
        <v>32</v>
      </c>
      <c r="O48" s="12">
        <v>108626</v>
      </c>
      <c r="P48" s="13">
        <f>O48*U48</f>
        <v>1629390000000</v>
      </c>
      <c r="Q48" s="11" t="s">
        <v>194</v>
      </c>
      <c r="R48" s="11" t="s">
        <v>192</v>
      </c>
      <c r="S48" s="11" t="s">
        <v>195</v>
      </c>
      <c r="T48" s="11" t="s">
        <v>195</v>
      </c>
      <c r="U48" s="13">
        <v>15000000</v>
      </c>
      <c r="V48" s="11" t="s">
        <v>196</v>
      </c>
      <c r="W48" s="11" t="s">
        <v>195</v>
      </c>
      <c r="X48" s="15" t="s">
        <v>197</v>
      </c>
      <c r="Y48" s="62"/>
      <c r="Z48" s="16"/>
      <c r="AA48" s="16"/>
      <c r="AB48" s="16"/>
      <c r="AC48" s="16"/>
      <c r="AD48" s="16"/>
    </row>
    <row r="49" spans="1:30" ht="23.25" x14ac:dyDescent="0.25">
      <c r="A49" s="61" t="s">
        <v>76</v>
      </c>
      <c r="B49" s="11" t="s">
        <v>54</v>
      </c>
      <c r="C49" s="11" t="s">
        <v>54</v>
      </c>
      <c r="D49" s="25" t="s">
        <v>45</v>
      </c>
      <c r="E49" s="11" t="s">
        <v>27</v>
      </c>
      <c r="F49" s="11">
        <v>10</v>
      </c>
      <c r="G49" s="11" t="s">
        <v>54</v>
      </c>
      <c r="H49" s="12">
        <f>F49*P49*0.25%</f>
        <v>12638625000</v>
      </c>
      <c r="I49" s="11" t="s">
        <v>36</v>
      </c>
      <c r="J49" s="11" t="s">
        <v>191</v>
      </c>
      <c r="K49" s="11">
        <v>1400175559001</v>
      </c>
      <c r="L49" s="13" t="s">
        <v>172</v>
      </c>
      <c r="M49" s="13" t="s">
        <v>90</v>
      </c>
      <c r="N49" s="14" t="s">
        <v>32</v>
      </c>
      <c r="O49" s="12">
        <v>101109</v>
      </c>
      <c r="P49" s="13">
        <f>O49*U49</f>
        <v>505545000000</v>
      </c>
      <c r="Q49" s="11" t="s">
        <v>189</v>
      </c>
      <c r="R49" s="11" t="s">
        <v>130</v>
      </c>
      <c r="S49" s="11" t="s">
        <v>80</v>
      </c>
      <c r="T49" s="11" t="s">
        <v>80</v>
      </c>
      <c r="U49" s="13">
        <v>5000000</v>
      </c>
      <c r="V49" s="11" t="s">
        <v>198</v>
      </c>
      <c r="W49" s="11" t="s">
        <v>80</v>
      </c>
      <c r="X49" s="15" t="s">
        <v>197</v>
      </c>
      <c r="Y49" s="62"/>
      <c r="Z49" s="16"/>
      <c r="AA49" s="16"/>
      <c r="AB49" s="16"/>
      <c r="AC49" s="16"/>
      <c r="AD49" s="16"/>
    </row>
    <row r="50" spans="1:30" ht="23.25" x14ac:dyDescent="0.25">
      <c r="A50" s="36" t="s">
        <v>25</v>
      </c>
      <c r="B50" s="8"/>
      <c r="C50" s="7"/>
      <c r="D50" s="20" t="s">
        <v>26</v>
      </c>
      <c r="E50" s="7" t="s">
        <v>27</v>
      </c>
      <c r="F50" s="7">
        <v>9</v>
      </c>
      <c r="G50" s="7">
        <v>0</v>
      </c>
      <c r="H50" s="9">
        <f>F50*P50*0.25%</f>
        <v>11800800000</v>
      </c>
      <c r="I50" s="7" t="s">
        <v>28</v>
      </c>
      <c r="J50" s="7" t="s">
        <v>199</v>
      </c>
      <c r="K50" s="7">
        <v>1400041196001</v>
      </c>
      <c r="L50" s="8" t="s">
        <v>200</v>
      </c>
      <c r="M50" s="8" t="s">
        <v>90</v>
      </c>
      <c r="N50" s="10" t="s">
        <v>32</v>
      </c>
      <c r="O50" s="9">
        <v>65560</v>
      </c>
      <c r="P50" s="8">
        <v>524480000000</v>
      </c>
      <c r="Q50" s="7" t="s">
        <v>123</v>
      </c>
      <c r="R50" s="7" t="s">
        <v>125</v>
      </c>
      <c r="S50" s="7" t="s">
        <v>201</v>
      </c>
      <c r="T50" s="7" t="s">
        <v>202</v>
      </c>
      <c r="U50" s="8">
        <v>8000000</v>
      </c>
      <c r="V50" s="7"/>
      <c r="W50" s="7"/>
      <c r="X50" s="8"/>
      <c r="Y50" s="52"/>
    </row>
    <row r="51" spans="1:30" ht="23.25" x14ac:dyDescent="0.25">
      <c r="A51" s="36" t="s">
        <v>25</v>
      </c>
      <c r="B51" s="8"/>
      <c r="C51" s="7"/>
      <c r="D51" s="20" t="s">
        <v>26</v>
      </c>
      <c r="E51" s="7" t="s">
        <v>27</v>
      </c>
      <c r="F51" s="7">
        <v>4</v>
      </c>
      <c r="G51" s="7">
        <v>0</v>
      </c>
      <c r="H51" s="9">
        <f>F51*P51*0.25%</f>
        <v>4581500000</v>
      </c>
      <c r="I51" s="7" t="s">
        <v>36</v>
      </c>
      <c r="J51" s="7" t="s">
        <v>55</v>
      </c>
      <c r="K51" s="7">
        <v>1400101797001</v>
      </c>
      <c r="L51" s="8" t="s">
        <v>200</v>
      </c>
      <c r="M51" s="8" t="s">
        <v>48</v>
      </c>
      <c r="N51" s="10" t="s">
        <v>32</v>
      </c>
      <c r="O51" s="9">
        <v>91630</v>
      </c>
      <c r="P51" s="8">
        <v>458150000000</v>
      </c>
      <c r="Q51" s="7" t="s">
        <v>51</v>
      </c>
      <c r="R51" s="7" t="s">
        <v>56</v>
      </c>
      <c r="S51" s="7" t="s">
        <v>57</v>
      </c>
      <c r="T51" s="7" t="s">
        <v>64</v>
      </c>
      <c r="U51" s="8">
        <v>5000000</v>
      </c>
      <c r="V51" s="7"/>
      <c r="W51" s="7"/>
      <c r="X51" s="8"/>
      <c r="Y51" s="52"/>
    </row>
    <row r="52" spans="1:30" ht="23.25" x14ac:dyDescent="0.25">
      <c r="A52" s="36" t="s">
        <v>25</v>
      </c>
      <c r="B52" s="8"/>
      <c r="C52" s="7"/>
      <c r="D52" s="20" t="s">
        <v>26</v>
      </c>
      <c r="E52" s="7" t="s">
        <v>27</v>
      </c>
      <c r="F52" s="7">
        <v>4</v>
      </c>
      <c r="G52" s="7">
        <v>1</v>
      </c>
      <c r="H52" s="9">
        <f>F52*P52*0.25%</f>
        <v>3611970000</v>
      </c>
      <c r="I52" s="7" t="s">
        <v>36</v>
      </c>
      <c r="J52" s="7" t="s">
        <v>51</v>
      </c>
      <c r="K52" s="7">
        <v>1400108625001</v>
      </c>
      <c r="L52" s="8" t="s">
        <v>200</v>
      </c>
      <c r="M52" s="8" t="s">
        <v>39</v>
      </c>
      <c r="N52" s="10" t="s">
        <v>32</v>
      </c>
      <c r="O52" s="9">
        <v>80266</v>
      </c>
      <c r="P52" s="8">
        <v>361197000000</v>
      </c>
      <c r="Q52" s="7" t="s">
        <v>56</v>
      </c>
      <c r="R52" s="7" t="s">
        <v>84</v>
      </c>
      <c r="S52" s="7" t="s">
        <v>85</v>
      </c>
      <c r="T52" s="7" t="s">
        <v>43</v>
      </c>
      <c r="U52" s="8">
        <v>4500000</v>
      </c>
      <c r="V52" s="7"/>
      <c r="W52" s="7"/>
      <c r="X52" s="8" t="s">
        <v>203</v>
      </c>
      <c r="Y52" s="52"/>
    </row>
    <row r="53" spans="1:30" ht="23.25" x14ac:dyDescent="0.25">
      <c r="A53" s="36" t="s">
        <v>25</v>
      </c>
      <c r="B53" s="17">
        <v>521</v>
      </c>
      <c r="C53" s="7" t="s">
        <v>26</v>
      </c>
      <c r="D53" s="20" t="s">
        <v>26</v>
      </c>
      <c r="E53" s="7" t="s">
        <v>27</v>
      </c>
      <c r="F53" s="7">
        <v>10</v>
      </c>
      <c r="G53" s="7">
        <v>0</v>
      </c>
      <c r="H53" s="9">
        <f>F53*P53*0.25%</f>
        <v>7747425000</v>
      </c>
      <c r="I53" s="7" t="s">
        <v>36</v>
      </c>
      <c r="J53" s="7" t="s">
        <v>92</v>
      </c>
      <c r="K53" s="7">
        <v>1400132609001</v>
      </c>
      <c r="L53" s="8" t="s">
        <v>200</v>
      </c>
      <c r="M53" s="8" t="s">
        <v>39</v>
      </c>
      <c r="N53" s="10" t="s">
        <v>32</v>
      </c>
      <c r="O53" s="9">
        <v>103299</v>
      </c>
      <c r="P53" s="8">
        <v>309897000000</v>
      </c>
      <c r="Q53" s="7" t="s">
        <v>93</v>
      </c>
      <c r="R53" s="7" t="s">
        <v>94</v>
      </c>
      <c r="S53" s="7" t="s">
        <v>95</v>
      </c>
      <c r="T53" s="7" t="s">
        <v>95</v>
      </c>
      <c r="U53" s="8">
        <v>3000000</v>
      </c>
      <c r="V53" s="7" t="s">
        <v>204</v>
      </c>
      <c r="W53" s="7" t="s">
        <v>95</v>
      </c>
      <c r="X53" s="8" t="s">
        <v>24</v>
      </c>
      <c r="Y53" s="52" t="s">
        <v>26</v>
      </c>
    </row>
    <row r="54" spans="1:30" ht="43.5" x14ac:dyDescent="0.25">
      <c r="A54" s="36" t="s">
        <v>25</v>
      </c>
      <c r="B54" s="8"/>
      <c r="C54" s="7"/>
      <c r="D54" s="20" t="s">
        <v>26</v>
      </c>
      <c r="E54" s="7" t="s">
        <v>27</v>
      </c>
      <c r="F54" s="7">
        <v>8</v>
      </c>
      <c r="G54" s="7">
        <v>0</v>
      </c>
      <c r="H54" s="9">
        <f>F54*P54*0.25%</f>
        <v>1745980000</v>
      </c>
      <c r="I54" s="7" t="s">
        <v>36</v>
      </c>
      <c r="J54" s="7" t="s">
        <v>101</v>
      </c>
      <c r="K54" s="7">
        <v>1400209218001</v>
      </c>
      <c r="L54" s="8" t="s">
        <v>200</v>
      </c>
      <c r="M54" s="8" t="s">
        <v>31</v>
      </c>
      <c r="N54" s="10" t="s">
        <v>32</v>
      </c>
      <c r="O54" s="9">
        <v>87299</v>
      </c>
      <c r="P54" s="8">
        <v>87299000000</v>
      </c>
      <c r="Q54" s="7" t="s">
        <v>82</v>
      </c>
      <c r="R54" s="7" t="s">
        <v>102</v>
      </c>
      <c r="S54" s="7" t="s">
        <v>103</v>
      </c>
      <c r="T54" s="7" t="s">
        <v>104</v>
      </c>
      <c r="U54" s="8">
        <v>1000000</v>
      </c>
      <c r="V54" s="7"/>
      <c r="W54" s="7"/>
      <c r="X54" s="18" t="s">
        <v>105</v>
      </c>
      <c r="Y54" s="52"/>
    </row>
    <row r="55" spans="1:30" ht="23.25" x14ac:dyDescent="0.25">
      <c r="A55" s="36" t="s">
        <v>25</v>
      </c>
      <c r="B55" s="8"/>
      <c r="C55" s="7"/>
      <c r="D55" s="20" t="s">
        <v>26</v>
      </c>
      <c r="E55" s="7" t="s">
        <v>27</v>
      </c>
      <c r="F55" s="7">
        <v>7</v>
      </c>
      <c r="G55" s="7">
        <v>0</v>
      </c>
      <c r="H55" s="9">
        <f>F55*P55*0.25%</f>
        <v>1536657500</v>
      </c>
      <c r="I55" s="7" t="s">
        <v>36</v>
      </c>
      <c r="J55" s="7" t="s">
        <v>205</v>
      </c>
      <c r="K55" s="7">
        <v>1400213990001</v>
      </c>
      <c r="L55" s="8" t="s">
        <v>200</v>
      </c>
      <c r="M55" s="8" t="s">
        <v>31</v>
      </c>
      <c r="N55" s="10" t="s">
        <v>32</v>
      </c>
      <c r="O55" s="9">
        <v>87809</v>
      </c>
      <c r="P55" s="8">
        <v>87809000000</v>
      </c>
      <c r="Q55" s="7" t="s">
        <v>206</v>
      </c>
      <c r="R55" s="7" t="s">
        <v>207</v>
      </c>
      <c r="S55" s="7" t="s">
        <v>208</v>
      </c>
      <c r="T55" s="7" t="s">
        <v>209</v>
      </c>
      <c r="U55" s="8">
        <v>1000000</v>
      </c>
      <c r="V55" s="7"/>
      <c r="W55" s="7"/>
      <c r="X55" s="18"/>
      <c r="Y55" s="52"/>
    </row>
    <row r="56" spans="1:30" ht="24" thickBot="1" x14ac:dyDescent="0.3">
      <c r="A56" s="38" t="s">
        <v>25</v>
      </c>
      <c r="B56" s="41"/>
      <c r="C56" s="39"/>
      <c r="D56" s="66" t="s">
        <v>26</v>
      </c>
      <c r="E56" s="39" t="s">
        <v>27</v>
      </c>
      <c r="F56" s="39">
        <v>6</v>
      </c>
      <c r="G56" s="39">
        <v>0</v>
      </c>
      <c r="H56" s="40">
        <f>F56*P56*0.25%</f>
        <v>1537500000</v>
      </c>
      <c r="I56" s="39" t="s">
        <v>36</v>
      </c>
      <c r="J56" s="39" t="s">
        <v>210</v>
      </c>
      <c r="K56" s="39">
        <v>1400214825001</v>
      </c>
      <c r="L56" s="41" t="s">
        <v>200</v>
      </c>
      <c r="M56" s="41" t="s">
        <v>48</v>
      </c>
      <c r="N56" s="42" t="s">
        <v>32</v>
      </c>
      <c r="O56" s="40">
        <v>102500</v>
      </c>
      <c r="P56" s="41">
        <v>102500000000</v>
      </c>
      <c r="Q56" s="39" t="s">
        <v>211</v>
      </c>
      <c r="R56" s="39" t="s">
        <v>212</v>
      </c>
      <c r="S56" s="39" t="s">
        <v>213</v>
      </c>
      <c r="T56" s="39" t="s">
        <v>209</v>
      </c>
      <c r="U56" s="41">
        <v>1000000</v>
      </c>
      <c r="V56" s="39"/>
      <c r="W56" s="39"/>
      <c r="X56" s="69"/>
      <c r="Y56" s="64"/>
    </row>
  </sheetData>
  <autoFilter ref="A1:AC56" xr:uid="{4C123060-EDE8-4167-8D4E-1D8E3468CF38}"/>
  <printOptions horizontalCentered="1" verticalCentered="1"/>
  <pageMargins left="0" right="0" top="0" bottom="0" header="0" footer="0.3"/>
  <pageSetup paperSize="9" scale="3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C8EDC-88FD-4B21-9070-4CA4334E1365}">
  <sheetPr>
    <pageSetUpPr fitToPage="1"/>
  </sheetPr>
  <dimension ref="A1:AI57"/>
  <sheetViews>
    <sheetView rightToLeft="1" tabSelected="1" topLeftCell="R1" zoomScale="82" zoomScaleNormal="82" workbookViewId="0">
      <pane ySplit="1" topLeftCell="A2" activePane="bottomLeft" state="frozen"/>
      <selection pane="bottomLeft" activeCell="AD2" sqref="AD2"/>
    </sheetView>
  </sheetViews>
  <sheetFormatPr defaultRowHeight="15" x14ac:dyDescent="0.25"/>
  <cols>
    <col min="1" max="1" width="12.5703125" style="6" bestFit="1" customWidth="1"/>
    <col min="2" max="2" width="24.85546875" style="6" customWidth="1"/>
    <col min="3" max="3" width="14" style="6" customWidth="1"/>
    <col min="4" max="4" width="13" style="6" customWidth="1"/>
    <col min="5" max="5" width="12.42578125" style="6" customWidth="1"/>
    <col min="6" max="6" width="15" style="6" customWidth="1"/>
    <col min="7" max="7" width="10.5703125" style="6" customWidth="1"/>
    <col min="8" max="8" width="11.7109375" style="6" customWidth="1"/>
    <col min="9" max="9" width="12.28515625" style="6" customWidth="1"/>
    <col min="10" max="10" width="7.28515625" style="6" customWidth="1"/>
    <col min="11" max="11" width="9.85546875" style="6" customWidth="1"/>
    <col min="12" max="12" width="18.28515625" style="6" customWidth="1"/>
    <col min="13" max="13" width="14" style="6" customWidth="1"/>
    <col min="14" max="14" width="11" style="6" customWidth="1"/>
    <col min="15" max="15" width="18" style="6" customWidth="1"/>
    <col min="16" max="16" width="8.7109375" style="6" customWidth="1"/>
    <col min="17" max="17" width="10.140625" style="6" customWidth="1"/>
    <col min="18" max="18" width="14.7109375" style="6" customWidth="1"/>
    <col min="19" max="19" width="10.28515625" style="6" customWidth="1"/>
    <col min="20" max="20" width="8.5703125" style="6" customWidth="1"/>
    <col min="21" max="21" width="11.28515625" style="6" customWidth="1"/>
    <col min="22" max="22" width="9.5703125" style="6" customWidth="1"/>
    <col min="23" max="23" width="16.42578125" style="6" customWidth="1"/>
    <col min="24" max="24" width="19.5703125" style="6" customWidth="1"/>
    <col min="25" max="26" width="18.28515625" style="6" customWidth="1"/>
    <col min="27" max="27" width="17.42578125" style="6" bestFit="1" customWidth="1"/>
    <col min="28" max="28" width="17.28515625" style="6" bestFit="1" customWidth="1"/>
    <col min="29" max="29" width="69.85546875" style="6" customWidth="1"/>
    <col min="30" max="30" width="15.42578125" style="6" customWidth="1"/>
    <col min="31" max="16384" width="9.140625" style="6"/>
  </cols>
  <sheetData>
    <row r="1" spans="1:35" ht="70.5" thickBot="1" x14ac:dyDescent="0.3">
      <c r="A1" s="1" t="s">
        <v>0</v>
      </c>
      <c r="B1" s="1" t="s">
        <v>11</v>
      </c>
      <c r="C1" s="2" t="s">
        <v>222</v>
      </c>
      <c r="D1" s="2" t="s">
        <v>223</v>
      </c>
      <c r="E1" s="1" t="s">
        <v>8</v>
      </c>
      <c r="F1" s="3" t="s">
        <v>10</v>
      </c>
      <c r="G1" s="1" t="s">
        <v>9</v>
      </c>
      <c r="H1" s="4" t="s">
        <v>221</v>
      </c>
      <c r="I1" s="1" t="s">
        <v>12</v>
      </c>
      <c r="J1" s="1" t="s">
        <v>13</v>
      </c>
      <c r="K1" s="2" t="s">
        <v>14</v>
      </c>
      <c r="L1" s="4" t="s">
        <v>15</v>
      </c>
      <c r="M1" s="1" t="s">
        <v>17</v>
      </c>
      <c r="N1" s="1" t="s">
        <v>18</v>
      </c>
      <c r="O1" s="4" t="s">
        <v>19</v>
      </c>
      <c r="P1" s="1" t="s">
        <v>45</v>
      </c>
      <c r="Q1" s="1" t="s">
        <v>224</v>
      </c>
      <c r="R1" s="1" t="s">
        <v>3</v>
      </c>
      <c r="S1" s="1" t="s">
        <v>4</v>
      </c>
      <c r="T1" s="1" t="s">
        <v>5</v>
      </c>
      <c r="U1" s="1" t="s">
        <v>214</v>
      </c>
      <c r="V1" s="1" t="s">
        <v>215</v>
      </c>
      <c r="W1" s="2" t="s">
        <v>219</v>
      </c>
      <c r="X1" s="2" t="s">
        <v>220</v>
      </c>
      <c r="Y1" s="2" t="s">
        <v>217</v>
      </c>
      <c r="Z1" s="2" t="s">
        <v>216</v>
      </c>
      <c r="AA1" s="4" t="s">
        <v>21</v>
      </c>
      <c r="AB1" s="4" t="s">
        <v>22</v>
      </c>
      <c r="AC1" s="4" t="s">
        <v>23</v>
      </c>
      <c r="AD1" s="4" t="s">
        <v>24</v>
      </c>
    </row>
    <row r="2" spans="1:35" ht="24" thickBot="1" x14ac:dyDescent="0.3">
      <c r="A2" s="81" t="s">
        <v>25</v>
      </c>
      <c r="B2" s="82" t="s">
        <v>30</v>
      </c>
      <c r="C2" s="73">
        <v>400000</v>
      </c>
      <c r="D2" s="73">
        <v>382740</v>
      </c>
      <c r="E2" s="83" t="s">
        <v>28</v>
      </c>
      <c r="F2" s="83">
        <v>1400035548001</v>
      </c>
      <c r="G2" s="83" t="s">
        <v>29</v>
      </c>
      <c r="H2" s="82">
        <v>50000</v>
      </c>
      <c r="I2" s="82" t="s">
        <v>31</v>
      </c>
      <c r="J2" s="84" t="s">
        <v>32</v>
      </c>
      <c r="K2" s="73">
        <v>63000</v>
      </c>
      <c r="L2" s="82">
        <v>3150000000</v>
      </c>
      <c r="M2" s="83" t="s">
        <v>34</v>
      </c>
      <c r="N2" s="83" t="s">
        <v>35</v>
      </c>
      <c r="O2" s="83" t="s">
        <v>34</v>
      </c>
      <c r="P2" s="82" t="s">
        <v>26</v>
      </c>
      <c r="Q2" s="83" t="s">
        <v>26</v>
      </c>
      <c r="R2" s="83" t="s">
        <v>26</v>
      </c>
      <c r="S2" s="83" t="s">
        <v>27</v>
      </c>
      <c r="T2" s="83">
        <v>1</v>
      </c>
      <c r="U2" s="83">
        <v>1</v>
      </c>
      <c r="V2" s="83">
        <v>0</v>
      </c>
      <c r="W2" s="73">
        <f>T2*L2*0.25%</f>
        <v>7875000</v>
      </c>
      <c r="X2" s="73">
        <f>W2</f>
        <v>7875000</v>
      </c>
      <c r="Y2" s="73">
        <v>0</v>
      </c>
      <c r="Z2" s="73">
        <f>W2</f>
        <v>7875000</v>
      </c>
      <c r="AA2" s="83" t="s">
        <v>26</v>
      </c>
      <c r="AB2" s="83" t="s">
        <v>26</v>
      </c>
      <c r="AC2" s="82" t="s">
        <v>26</v>
      </c>
      <c r="AD2" s="85" t="s">
        <v>26</v>
      </c>
    </row>
    <row r="3" spans="1:35" ht="23.25" x14ac:dyDescent="0.25">
      <c r="A3" s="30" t="s">
        <v>25</v>
      </c>
      <c r="B3" s="32" t="s">
        <v>38</v>
      </c>
      <c r="C3" s="70">
        <v>134960000</v>
      </c>
      <c r="D3" s="70">
        <v>104851539</v>
      </c>
      <c r="E3" s="32" t="s">
        <v>36</v>
      </c>
      <c r="F3" s="32">
        <v>1400113334001</v>
      </c>
      <c r="G3" s="32" t="s">
        <v>37</v>
      </c>
      <c r="H3" s="31">
        <v>1500000</v>
      </c>
      <c r="I3" s="31" t="s">
        <v>39</v>
      </c>
      <c r="J3" s="34" t="s">
        <v>32</v>
      </c>
      <c r="K3" s="33">
        <v>81000</v>
      </c>
      <c r="L3" s="31">
        <v>121500000000</v>
      </c>
      <c r="M3" s="32" t="s">
        <v>41</v>
      </c>
      <c r="N3" s="32" t="s">
        <v>42</v>
      </c>
      <c r="O3" s="32" t="s">
        <v>43</v>
      </c>
      <c r="P3" s="31" t="s">
        <v>26</v>
      </c>
      <c r="Q3" s="32" t="s">
        <v>26</v>
      </c>
      <c r="R3" s="32" t="s">
        <v>26</v>
      </c>
      <c r="S3" s="32" t="s">
        <v>27</v>
      </c>
      <c r="T3" s="32">
        <v>2</v>
      </c>
      <c r="U3" s="32">
        <v>2</v>
      </c>
      <c r="V3" s="32">
        <v>0</v>
      </c>
      <c r="W3" s="33">
        <f>T3*L3*0.25%</f>
        <v>607500000</v>
      </c>
      <c r="X3" s="70">
        <f>SUM(W3:W11)</f>
        <v>4539858750</v>
      </c>
      <c r="Y3" s="70">
        <v>0</v>
      </c>
      <c r="Z3" s="70">
        <f>SUM(W3:W5)</f>
        <v>1599750000</v>
      </c>
      <c r="AA3" s="32"/>
      <c r="AB3" s="32"/>
      <c r="AC3" s="31"/>
      <c r="AD3" s="35"/>
    </row>
    <row r="4" spans="1:35" ht="23.25" x14ac:dyDescent="0.25">
      <c r="A4" s="36" t="s">
        <v>25</v>
      </c>
      <c r="B4" s="7" t="s">
        <v>38</v>
      </c>
      <c r="C4" s="72"/>
      <c r="D4" s="72"/>
      <c r="E4" s="7" t="s">
        <v>36</v>
      </c>
      <c r="F4" s="7">
        <v>1400113336001</v>
      </c>
      <c r="G4" s="7" t="s">
        <v>37</v>
      </c>
      <c r="H4" s="8">
        <v>2000000</v>
      </c>
      <c r="I4" s="8" t="s">
        <v>39</v>
      </c>
      <c r="J4" s="10" t="s">
        <v>32</v>
      </c>
      <c r="K4" s="9">
        <v>81000</v>
      </c>
      <c r="L4" s="8">
        <v>162000000000</v>
      </c>
      <c r="M4" s="7" t="s">
        <v>41</v>
      </c>
      <c r="N4" s="7" t="s">
        <v>42</v>
      </c>
      <c r="O4" s="7" t="s">
        <v>43</v>
      </c>
      <c r="P4" s="8" t="s">
        <v>26</v>
      </c>
      <c r="Q4" s="7" t="s">
        <v>26</v>
      </c>
      <c r="R4" s="7" t="s">
        <v>26</v>
      </c>
      <c r="S4" s="7" t="s">
        <v>27</v>
      </c>
      <c r="T4" s="7">
        <v>2</v>
      </c>
      <c r="U4" s="7">
        <v>2</v>
      </c>
      <c r="V4" s="7">
        <v>0</v>
      </c>
      <c r="W4" s="9">
        <f>T4*L4*0.25%</f>
        <v>810000000</v>
      </c>
      <c r="X4" s="72"/>
      <c r="Y4" s="72"/>
      <c r="Z4" s="72"/>
      <c r="AA4" s="7"/>
      <c r="AB4" s="7"/>
      <c r="AC4" s="8"/>
      <c r="AD4" s="52"/>
    </row>
    <row r="5" spans="1:35" ht="23.25" x14ac:dyDescent="0.25">
      <c r="A5" s="36" t="s">
        <v>25</v>
      </c>
      <c r="B5" s="7" t="s">
        <v>38</v>
      </c>
      <c r="C5" s="72"/>
      <c r="D5" s="72"/>
      <c r="E5" s="7" t="s">
        <v>36</v>
      </c>
      <c r="F5" s="7">
        <v>1400113337001</v>
      </c>
      <c r="G5" s="7" t="s">
        <v>37</v>
      </c>
      <c r="H5" s="8">
        <v>450000</v>
      </c>
      <c r="I5" s="8" t="s">
        <v>39</v>
      </c>
      <c r="J5" s="10" t="s">
        <v>32</v>
      </c>
      <c r="K5" s="9">
        <v>81000</v>
      </c>
      <c r="L5" s="8">
        <v>36450000000</v>
      </c>
      <c r="M5" s="7" t="s">
        <v>41</v>
      </c>
      <c r="N5" s="7" t="s">
        <v>42</v>
      </c>
      <c r="O5" s="7" t="s">
        <v>43</v>
      </c>
      <c r="P5" s="8" t="s">
        <v>26</v>
      </c>
      <c r="Q5" s="7" t="s">
        <v>26</v>
      </c>
      <c r="R5" s="7" t="s">
        <v>26</v>
      </c>
      <c r="S5" s="7" t="s">
        <v>27</v>
      </c>
      <c r="T5" s="7">
        <v>2</v>
      </c>
      <c r="U5" s="7">
        <v>2</v>
      </c>
      <c r="V5" s="7">
        <v>0</v>
      </c>
      <c r="W5" s="9">
        <f>T5*L5*0.25%</f>
        <v>182250000</v>
      </c>
      <c r="X5" s="72"/>
      <c r="Y5" s="76"/>
      <c r="Z5" s="76"/>
      <c r="AA5" s="7"/>
      <c r="AB5" s="7"/>
      <c r="AC5" s="8"/>
      <c r="AD5" s="52"/>
    </row>
    <row r="6" spans="1:35" ht="23.25" x14ac:dyDescent="0.25">
      <c r="A6" s="36" t="s">
        <v>44</v>
      </c>
      <c r="B6" s="7" t="s">
        <v>38</v>
      </c>
      <c r="C6" s="72"/>
      <c r="D6" s="72"/>
      <c r="E6" s="7" t="s">
        <v>36</v>
      </c>
      <c r="F6" s="7">
        <v>1400085991001</v>
      </c>
      <c r="G6" s="7" t="s">
        <v>46</v>
      </c>
      <c r="H6" s="8">
        <v>1000000</v>
      </c>
      <c r="I6" s="8" t="s">
        <v>48</v>
      </c>
      <c r="J6" s="10" t="s">
        <v>32</v>
      </c>
      <c r="K6" s="9">
        <v>83430</v>
      </c>
      <c r="L6" s="8">
        <f>K6*H6</f>
        <v>83430000000</v>
      </c>
      <c r="M6" s="7" t="s">
        <v>50</v>
      </c>
      <c r="N6" s="7" t="s">
        <v>51</v>
      </c>
      <c r="O6" s="7" t="s">
        <v>52</v>
      </c>
      <c r="P6" s="7">
        <v>503</v>
      </c>
      <c r="Q6" s="7" t="s">
        <v>26</v>
      </c>
      <c r="R6" s="7" t="s">
        <v>45</v>
      </c>
      <c r="S6" s="7" t="s">
        <v>27</v>
      </c>
      <c r="T6" s="7">
        <v>3</v>
      </c>
      <c r="U6" s="7">
        <v>0</v>
      </c>
      <c r="V6" s="7">
        <v>3</v>
      </c>
      <c r="W6" s="9">
        <f>T6*L6*0.25%</f>
        <v>625725000</v>
      </c>
      <c r="X6" s="72"/>
      <c r="Y6" s="74">
        <f>SUM(W6:W11)</f>
        <v>2940108750</v>
      </c>
      <c r="Z6" s="74">
        <v>0</v>
      </c>
      <c r="AA6" s="7" t="s">
        <v>53</v>
      </c>
      <c r="AB6" s="7" t="s">
        <v>52</v>
      </c>
      <c r="AC6" s="8"/>
      <c r="AD6" s="37"/>
    </row>
    <row r="7" spans="1:35" ht="23.25" x14ac:dyDescent="0.25">
      <c r="A7" s="36" t="s">
        <v>44</v>
      </c>
      <c r="B7" s="7" t="s">
        <v>38</v>
      </c>
      <c r="C7" s="72"/>
      <c r="D7" s="72"/>
      <c r="E7" s="7" t="s">
        <v>36</v>
      </c>
      <c r="F7" s="7">
        <v>1400085992001</v>
      </c>
      <c r="G7" s="7" t="s">
        <v>46</v>
      </c>
      <c r="H7" s="8">
        <v>1000000</v>
      </c>
      <c r="I7" s="8" t="s">
        <v>48</v>
      </c>
      <c r="J7" s="10" t="s">
        <v>32</v>
      </c>
      <c r="K7" s="9">
        <v>83530</v>
      </c>
      <c r="L7" s="8">
        <f>K7*H7</f>
        <v>83530000000</v>
      </c>
      <c r="M7" s="7" t="s">
        <v>50</v>
      </c>
      <c r="N7" s="7" t="s">
        <v>51</v>
      </c>
      <c r="O7" s="7" t="s">
        <v>52</v>
      </c>
      <c r="P7" s="7">
        <v>503</v>
      </c>
      <c r="Q7" s="7" t="s">
        <v>26</v>
      </c>
      <c r="R7" s="7" t="s">
        <v>45</v>
      </c>
      <c r="S7" s="7" t="s">
        <v>27</v>
      </c>
      <c r="T7" s="7">
        <v>3</v>
      </c>
      <c r="U7" s="7">
        <v>0</v>
      </c>
      <c r="V7" s="7">
        <v>3</v>
      </c>
      <c r="W7" s="9">
        <f>T7*L7*0.25%</f>
        <v>626475000</v>
      </c>
      <c r="X7" s="72"/>
      <c r="Y7" s="74"/>
      <c r="Z7" s="74"/>
      <c r="AA7" s="7" t="s">
        <v>53</v>
      </c>
      <c r="AB7" s="7" t="s">
        <v>52</v>
      </c>
      <c r="AC7" s="8"/>
      <c r="AD7" s="37"/>
    </row>
    <row r="8" spans="1:35" ht="23.25" x14ac:dyDescent="0.25">
      <c r="A8" s="36" t="s">
        <v>44</v>
      </c>
      <c r="B8" s="7" t="s">
        <v>38</v>
      </c>
      <c r="C8" s="72"/>
      <c r="D8" s="72"/>
      <c r="E8" s="7" t="s">
        <v>36</v>
      </c>
      <c r="F8" s="7">
        <v>1400101798001</v>
      </c>
      <c r="G8" s="7" t="s">
        <v>55</v>
      </c>
      <c r="H8" s="8">
        <v>2500000</v>
      </c>
      <c r="I8" s="8" t="s">
        <v>39</v>
      </c>
      <c r="J8" s="10" t="s">
        <v>32</v>
      </c>
      <c r="K8" s="9">
        <v>76500</v>
      </c>
      <c r="L8" s="8">
        <f>K8*H8</f>
        <v>191250000000</v>
      </c>
      <c r="M8" s="7" t="s">
        <v>56</v>
      </c>
      <c r="N8" s="7" t="s">
        <v>57</v>
      </c>
      <c r="O8" s="7" t="s">
        <v>58</v>
      </c>
      <c r="P8" s="7">
        <v>511</v>
      </c>
      <c r="Q8" s="7" t="s">
        <v>54</v>
      </c>
      <c r="R8" s="7" t="s">
        <v>45</v>
      </c>
      <c r="S8" s="7" t="s">
        <v>27</v>
      </c>
      <c r="T8" s="7">
        <v>1</v>
      </c>
      <c r="U8" s="7">
        <v>0</v>
      </c>
      <c r="V8" s="7">
        <v>1</v>
      </c>
      <c r="W8" s="9">
        <f>T8*L8*0.25%</f>
        <v>478125000</v>
      </c>
      <c r="X8" s="72"/>
      <c r="Y8" s="74"/>
      <c r="Z8" s="74"/>
      <c r="AA8" s="7" t="s">
        <v>59</v>
      </c>
      <c r="AB8" s="7" t="s">
        <v>58</v>
      </c>
      <c r="AC8" s="8"/>
      <c r="AD8" s="37"/>
    </row>
    <row r="9" spans="1:35" ht="23.25" x14ac:dyDescent="0.25">
      <c r="A9" s="36" t="s">
        <v>44</v>
      </c>
      <c r="B9" s="7" t="s">
        <v>38</v>
      </c>
      <c r="C9" s="72"/>
      <c r="D9" s="72"/>
      <c r="E9" s="7" t="s">
        <v>36</v>
      </c>
      <c r="F9" s="7">
        <v>1400101799001</v>
      </c>
      <c r="G9" s="7" t="s">
        <v>55</v>
      </c>
      <c r="H9" s="8">
        <v>2000000</v>
      </c>
      <c r="I9" s="8" t="s">
        <v>39</v>
      </c>
      <c r="J9" s="10" t="s">
        <v>32</v>
      </c>
      <c r="K9" s="9">
        <v>76500</v>
      </c>
      <c r="L9" s="8">
        <f>K9*H9</f>
        <v>153000000000</v>
      </c>
      <c r="M9" s="7" t="s">
        <v>56</v>
      </c>
      <c r="N9" s="7" t="s">
        <v>57</v>
      </c>
      <c r="O9" s="7" t="s">
        <v>58</v>
      </c>
      <c r="P9" s="7">
        <v>511</v>
      </c>
      <c r="Q9" s="7" t="s">
        <v>54</v>
      </c>
      <c r="R9" s="7" t="s">
        <v>45</v>
      </c>
      <c r="S9" s="7" t="s">
        <v>27</v>
      </c>
      <c r="T9" s="7">
        <v>1</v>
      </c>
      <c r="U9" s="7">
        <v>0</v>
      </c>
      <c r="V9" s="7">
        <v>1</v>
      </c>
      <c r="W9" s="9">
        <f>T9*L9*0.25%</f>
        <v>382500000</v>
      </c>
      <c r="X9" s="72"/>
      <c r="Y9" s="74"/>
      <c r="Z9" s="74"/>
      <c r="AA9" s="7" t="s">
        <v>59</v>
      </c>
      <c r="AB9" s="7" t="s">
        <v>58</v>
      </c>
      <c r="AC9" s="8"/>
      <c r="AD9" s="37"/>
    </row>
    <row r="10" spans="1:35" ht="23.25" x14ac:dyDescent="0.25">
      <c r="A10" s="36" t="s">
        <v>44</v>
      </c>
      <c r="B10" s="7" t="s">
        <v>38</v>
      </c>
      <c r="C10" s="72"/>
      <c r="D10" s="72"/>
      <c r="E10" s="7" t="s">
        <v>28</v>
      </c>
      <c r="F10" s="7">
        <v>1400101853001</v>
      </c>
      <c r="G10" s="7" t="s">
        <v>55</v>
      </c>
      <c r="H10" s="8">
        <v>2500000</v>
      </c>
      <c r="I10" s="8" t="s">
        <v>39</v>
      </c>
      <c r="J10" s="10" t="s">
        <v>32</v>
      </c>
      <c r="K10" s="9">
        <v>76500</v>
      </c>
      <c r="L10" s="8">
        <f>K10*H10</f>
        <v>191250000000</v>
      </c>
      <c r="M10" s="7" t="s">
        <v>56</v>
      </c>
      <c r="N10" s="7" t="s">
        <v>57</v>
      </c>
      <c r="O10" s="7" t="s">
        <v>58</v>
      </c>
      <c r="P10" s="7">
        <v>511</v>
      </c>
      <c r="Q10" s="7" t="s">
        <v>54</v>
      </c>
      <c r="R10" s="7" t="s">
        <v>45</v>
      </c>
      <c r="S10" s="7" t="s">
        <v>27</v>
      </c>
      <c r="T10" s="7">
        <v>1</v>
      </c>
      <c r="U10" s="7">
        <v>0</v>
      </c>
      <c r="V10" s="7">
        <v>1</v>
      </c>
      <c r="W10" s="9">
        <f>T10*L10*0.25%</f>
        <v>478125000</v>
      </c>
      <c r="X10" s="72"/>
      <c r="Y10" s="74"/>
      <c r="Z10" s="74"/>
      <c r="AA10" s="7" t="s">
        <v>59</v>
      </c>
      <c r="AB10" s="7" t="s">
        <v>58</v>
      </c>
      <c r="AC10" s="8"/>
      <c r="AD10" s="37"/>
    </row>
    <row r="11" spans="1:35" ht="24" thickBot="1" x14ac:dyDescent="0.3">
      <c r="A11" s="38" t="s">
        <v>44</v>
      </c>
      <c r="B11" s="39" t="s">
        <v>38</v>
      </c>
      <c r="C11" s="71"/>
      <c r="D11" s="71"/>
      <c r="E11" s="39" t="s">
        <v>36</v>
      </c>
      <c r="F11" s="39">
        <v>1400106619001</v>
      </c>
      <c r="G11" s="39" t="s">
        <v>60</v>
      </c>
      <c r="H11" s="41">
        <v>1500000</v>
      </c>
      <c r="I11" s="41" t="s">
        <v>48</v>
      </c>
      <c r="J11" s="42" t="s">
        <v>32</v>
      </c>
      <c r="K11" s="40">
        <v>93109</v>
      </c>
      <c r="L11" s="41">
        <f>K11*H11</f>
        <v>139663500000</v>
      </c>
      <c r="M11" s="39" t="s">
        <v>62</v>
      </c>
      <c r="N11" s="39" t="s">
        <v>63</v>
      </c>
      <c r="O11" s="39" t="s">
        <v>64</v>
      </c>
      <c r="P11" s="39">
        <v>511</v>
      </c>
      <c r="Q11" s="39" t="s">
        <v>54</v>
      </c>
      <c r="R11" s="39" t="s">
        <v>45</v>
      </c>
      <c r="S11" s="39" t="s">
        <v>27</v>
      </c>
      <c r="T11" s="39">
        <v>1</v>
      </c>
      <c r="U11" s="39">
        <v>0</v>
      </c>
      <c r="V11" s="39">
        <v>1</v>
      </c>
      <c r="W11" s="40">
        <f>T11*L11*0.25%</f>
        <v>349158750</v>
      </c>
      <c r="X11" s="71"/>
      <c r="Y11" s="87"/>
      <c r="Z11" s="87"/>
      <c r="AA11" s="39" t="s">
        <v>65</v>
      </c>
      <c r="AB11" s="39" t="s">
        <v>64</v>
      </c>
      <c r="AC11" s="41"/>
      <c r="AD11" s="43"/>
    </row>
    <row r="12" spans="1:35" ht="46.5" x14ac:dyDescent="0.25">
      <c r="A12" s="65" t="s">
        <v>44</v>
      </c>
      <c r="B12" s="22" t="s">
        <v>69</v>
      </c>
      <c r="C12" s="70">
        <v>630000</v>
      </c>
      <c r="D12" s="70">
        <v>73580</v>
      </c>
      <c r="E12" s="20" t="s">
        <v>36</v>
      </c>
      <c r="F12" s="20">
        <v>1400007543001</v>
      </c>
      <c r="G12" s="20" t="s">
        <v>68</v>
      </c>
      <c r="H12" s="22">
        <v>80000</v>
      </c>
      <c r="I12" s="22" t="s">
        <v>39</v>
      </c>
      <c r="J12" s="23" t="s">
        <v>32</v>
      </c>
      <c r="K12" s="21">
        <v>64100</v>
      </c>
      <c r="L12" s="22">
        <f>K12*H12</f>
        <v>5128000000</v>
      </c>
      <c r="M12" s="20" t="s">
        <v>71</v>
      </c>
      <c r="N12" s="20" t="s">
        <v>72</v>
      </c>
      <c r="O12" s="20" t="s">
        <v>73</v>
      </c>
      <c r="P12" s="20" t="s">
        <v>26</v>
      </c>
      <c r="Q12" s="20" t="s">
        <v>26</v>
      </c>
      <c r="R12" s="20" t="s">
        <v>66</v>
      </c>
      <c r="S12" s="20" t="s">
        <v>67</v>
      </c>
      <c r="T12" s="20">
        <v>10</v>
      </c>
      <c r="U12" s="20">
        <v>0</v>
      </c>
      <c r="V12" s="20">
        <v>10</v>
      </c>
      <c r="W12" s="21">
        <f>T12*L12*0.25%</f>
        <v>128200000</v>
      </c>
      <c r="X12" s="70">
        <f>SUM(W12:W13)</f>
        <v>1263936250</v>
      </c>
      <c r="Y12" s="21">
        <f>W12</f>
        <v>128200000</v>
      </c>
      <c r="Z12" s="21">
        <v>0</v>
      </c>
      <c r="AA12" s="22" t="s">
        <v>74</v>
      </c>
      <c r="AB12" s="22" t="s">
        <v>75</v>
      </c>
      <c r="AC12" s="22"/>
      <c r="AD12" s="86"/>
    </row>
    <row r="13" spans="1:35" ht="24" thickBot="1" x14ac:dyDescent="0.3">
      <c r="A13" s="45" t="s">
        <v>76</v>
      </c>
      <c r="B13" s="48" t="s">
        <v>69</v>
      </c>
      <c r="C13" s="71"/>
      <c r="D13" s="71"/>
      <c r="E13" s="46" t="s">
        <v>36</v>
      </c>
      <c r="F13" s="46">
        <v>1400190777001</v>
      </c>
      <c r="G13" s="46" t="s">
        <v>78</v>
      </c>
      <c r="H13" s="48">
        <v>550000</v>
      </c>
      <c r="I13" s="48" t="s">
        <v>31</v>
      </c>
      <c r="J13" s="49" t="s">
        <v>79</v>
      </c>
      <c r="K13" s="47">
        <v>82599</v>
      </c>
      <c r="L13" s="48">
        <v>45429450000</v>
      </c>
      <c r="M13" s="46" t="s">
        <v>81</v>
      </c>
      <c r="N13" s="46" t="s">
        <v>82</v>
      </c>
      <c r="O13" s="46" t="s">
        <v>82</v>
      </c>
      <c r="P13" s="46" t="s">
        <v>54</v>
      </c>
      <c r="Q13" s="46" t="s">
        <v>26</v>
      </c>
      <c r="R13" s="46" t="s">
        <v>54</v>
      </c>
      <c r="S13" s="46" t="s">
        <v>77</v>
      </c>
      <c r="T13" s="46">
        <v>10</v>
      </c>
      <c r="U13" s="46" t="s">
        <v>54</v>
      </c>
      <c r="V13" s="46" t="s">
        <v>54</v>
      </c>
      <c r="W13" s="47">
        <f>T13*L13*0.25%</f>
        <v>1135736250</v>
      </c>
      <c r="X13" s="71"/>
      <c r="Y13" s="47"/>
      <c r="Z13" s="47"/>
      <c r="AA13" s="46"/>
      <c r="AB13" s="46"/>
      <c r="AC13" s="50"/>
      <c r="AD13" s="51"/>
      <c r="AE13" s="16"/>
      <c r="AF13" s="16"/>
      <c r="AG13" s="16"/>
      <c r="AH13" s="16"/>
      <c r="AI13" s="16"/>
    </row>
    <row r="14" spans="1:35" ht="23.25" x14ac:dyDescent="0.25">
      <c r="A14" s="30" t="s">
        <v>25</v>
      </c>
      <c r="B14" s="31" t="s">
        <v>83</v>
      </c>
      <c r="C14" s="70">
        <v>69500000</v>
      </c>
      <c r="D14" s="70">
        <v>67270830</v>
      </c>
      <c r="E14" s="32" t="s">
        <v>36</v>
      </c>
      <c r="F14" s="32">
        <v>1400108626001</v>
      </c>
      <c r="G14" s="32" t="s">
        <v>51</v>
      </c>
      <c r="H14" s="31">
        <v>5000000</v>
      </c>
      <c r="I14" s="31" t="s">
        <v>48</v>
      </c>
      <c r="J14" s="34" t="s">
        <v>32</v>
      </c>
      <c r="K14" s="33">
        <v>97666</v>
      </c>
      <c r="L14" s="31">
        <v>488330000000</v>
      </c>
      <c r="M14" s="32" t="s">
        <v>84</v>
      </c>
      <c r="N14" s="32" t="s">
        <v>85</v>
      </c>
      <c r="O14" s="32" t="s">
        <v>86</v>
      </c>
      <c r="P14" s="31" t="s">
        <v>26</v>
      </c>
      <c r="Q14" s="32" t="s">
        <v>26</v>
      </c>
      <c r="R14" s="32" t="s">
        <v>26</v>
      </c>
      <c r="S14" s="32" t="s">
        <v>27</v>
      </c>
      <c r="T14" s="32">
        <v>1</v>
      </c>
      <c r="U14" s="32">
        <v>1</v>
      </c>
      <c r="V14" s="32">
        <v>0</v>
      </c>
      <c r="W14" s="33">
        <f>T14*L14*0.25%</f>
        <v>1220825000</v>
      </c>
      <c r="X14" s="70">
        <f>SUM(W14:W20)</f>
        <v>41627707500</v>
      </c>
      <c r="Y14" s="70">
        <v>0</v>
      </c>
      <c r="Z14" s="70">
        <f>SUM(W14:W18)</f>
        <v>29430370000</v>
      </c>
      <c r="AA14" s="32" t="s">
        <v>87</v>
      </c>
      <c r="AB14" s="32" t="s">
        <v>86</v>
      </c>
      <c r="AC14" s="31" t="s">
        <v>88</v>
      </c>
      <c r="AD14" s="35" t="s">
        <v>26</v>
      </c>
    </row>
    <row r="15" spans="1:35" ht="23.25" x14ac:dyDescent="0.25">
      <c r="A15" s="36" t="s">
        <v>25</v>
      </c>
      <c r="B15" s="8" t="s">
        <v>83</v>
      </c>
      <c r="C15" s="72"/>
      <c r="D15" s="72"/>
      <c r="E15" s="7" t="s">
        <v>36</v>
      </c>
      <c r="F15" s="7">
        <v>1400116892001</v>
      </c>
      <c r="G15" s="7" t="s">
        <v>89</v>
      </c>
      <c r="H15" s="8">
        <v>8000000</v>
      </c>
      <c r="I15" s="8" t="s">
        <v>90</v>
      </c>
      <c r="J15" s="10" t="s">
        <v>32</v>
      </c>
      <c r="K15" s="9">
        <v>95399</v>
      </c>
      <c r="L15" s="8">
        <v>763192000000</v>
      </c>
      <c r="M15" s="7" t="s">
        <v>43</v>
      </c>
      <c r="N15" s="7" t="s">
        <v>91</v>
      </c>
      <c r="O15" s="7" t="s">
        <v>85</v>
      </c>
      <c r="P15" s="8" t="s">
        <v>26</v>
      </c>
      <c r="Q15" s="7" t="s">
        <v>26</v>
      </c>
      <c r="R15" s="7" t="s">
        <v>26</v>
      </c>
      <c r="S15" s="7" t="s">
        <v>27</v>
      </c>
      <c r="T15" s="7">
        <v>6</v>
      </c>
      <c r="U15" s="7">
        <v>6</v>
      </c>
      <c r="V15" s="7">
        <v>0</v>
      </c>
      <c r="W15" s="9">
        <f>T15*L15*0.25%</f>
        <v>11447880000</v>
      </c>
      <c r="X15" s="72"/>
      <c r="Y15" s="72"/>
      <c r="Z15" s="72"/>
      <c r="AA15" s="7"/>
      <c r="AB15" s="7"/>
      <c r="AC15" s="8"/>
      <c r="AD15" s="52"/>
    </row>
    <row r="16" spans="1:35" ht="23.25" x14ac:dyDescent="0.25">
      <c r="A16" s="36" t="s">
        <v>25</v>
      </c>
      <c r="B16" s="8" t="s">
        <v>83</v>
      </c>
      <c r="C16" s="72"/>
      <c r="D16" s="72"/>
      <c r="E16" s="7" t="s">
        <v>36</v>
      </c>
      <c r="F16" s="7">
        <v>1400132610001</v>
      </c>
      <c r="G16" s="7" t="s">
        <v>92</v>
      </c>
      <c r="H16" s="8">
        <v>2000000</v>
      </c>
      <c r="I16" s="8" t="s">
        <v>39</v>
      </c>
      <c r="J16" s="10" t="s">
        <v>32</v>
      </c>
      <c r="K16" s="9">
        <v>103299</v>
      </c>
      <c r="L16" s="8">
        <v>206598000000</v>
      </c>
      <c r="M16" s="7" t="s">
        <v>94</v>
      </c>
      <c r="N16" s="7" t="s">
        <v>95</v>
      </c>
      <c r="O16" s="7" t="s">
        <v>95</v>
      </c>
      <c r="P16" s="17">
        <v>521</v>
      </c>
      <c r="Q16" s="7" t="s">
        <v>26</v>
      </c>
      <c r="R16" s="7" t="s">
        <v>26</v>
      </c>
      <c r="S16" s="7" t="s">
        <v>27</v>
      </c>
      <c r="T16" s="7">
        <v>10</v>
      </c>
      <c r="U16" s="7">
        <v>10</v>
      </c>
      <c r="V16" s="7">
        <v>0</v>
      </c>
      <c r="W16" s="9">
        <f>T16*L16*0.25%</f>
        <v>5164950000</v>
      </c>
      <c r="X16" s="72"/>
      <c r="Y16" s="72"/>
      <c r="Z16" s="72"/>
      <c r="AA16" s="7" t="s">
        <v>96</v>
      </c>
      <c r="AB16" s="7" t="s">
        <v>95</v>
      </c>
      <c r="AC16" s="8" t="s">
        <v>24</v>
      </c>
      <c r="AD16" s="52" t="s">
        <v>26</v>
      </c>
    </row>
    <row r="17" spans="1:35" ht="23.25" x14ac:dyDescent="0.25">
      <c r="A17" s="36" t="s">
        <v>25</v>
      </c>
      <c r="B17" s="8" t="s">
        <v>83</v>
      </c>
      <c r="C17" s="72"/>
      <c r="D17" s="72"/>
      <c r="E17" s="7" t="s">
        <v>36</v>
      </c>
      <c r="F17" s="7">
        <v>1400146384001</v>
      </c>
      <c r="G17" s="7" t="s">
        <v>97</v>
      </c>
      <c r="H17" s="8">
        <v>3000000</v>
      </c>
      <c r="I17" s="8" t="s">
        <v>39</v>
      </c>
      <c r="J17" s="10" t="s">
        <v>32</v>
      </c>
      <c r="K17" s="9">
        <v>108401</v>
      </c>
      <c r="L17" s="8">
        <v>325203000000</v>
      </c>
      <c r="M17" s="7" t="s">
        <v>95</v>
      </c>
      <c r="N17" s="7" t="s">
        <v>99</v>
      </c>
      <c r="O17" s="7" t="s">
        <v>99</v>
      </c>
      <c r="P17" s="8" t="s">
        <v>26</v>
      </c>
      <c r="Q17" s="7" t="s">
        <v>26</v>
      </c>
      <c r="R17" s="7" t="s">
        <v>26</v>
      </c>
      <c r="S17" s="7" t="s">
        <v>27</v>
      </c>
      <c r="T17" s="7">
        <v>10</v>
      </c>
      <c r="U17" s="7">
        <v>10</v>
      </c>
      <c r="V17" s="7">
        <v>0</v>
      </c>
      <c r="W17" s="9">
        <f>T17*L17*0.25%</f>
        <v>8130075000</v>
      </c>
      <c r="X17" s="72"/>
      <c r="Y17" s="72"/>
      <c r="Z17" s="72"/>
      <c r="AA17" s="7" t="s">
        <v>100</v>
      </c>
      <c r="AB17" s="7" t="s">
        <v>99</v>
      </c>
      <c r="AC17" s="8" t="s">
        <v>24</v>
      </c>
      <c r="AD17" s="52" t="s">
        <v>26</v>
      </c>
    </row>
    <row r="18" spans="1:35" ht="43.5" x14ac:dyDescent="0.25">
      <c r="A18" s="36" t="s">
        <v>25</v>
      </c>
      <c r="B18" s="8" t="s">
        <v>83</v>
      </c>
      <c r="C18" s="72"/>
      <c r="D18" s="72"/>
      <c r="E18" s="7" t="s">
        <v>36</v>
      </c>
      <c r="F18" s="7">
        <v>1400209217001</v>
      </c>
      <c r="G18" s="7" t="s">
        <v>101</v>
      </c>
      <c r="H18" s="8">
        <v>2000000</v>
      </c>
      <c r="I18" s="8" t="s">
        <v>31</v>
      </c>
      <c r="J18" s="10" t="s">
        <v>32</v>
      </c>
      <c r="K18" s="9">
        <v>86666</v>
      </c>
      <c r="L18" s="8">
        <v>173332000000</v>
      </c>
      <c r="M18" s="7" t="s">
        <v>102</v>
      </c>
      <c r="N18" s="7" t="s">
        <v>103</v>
      </c>
      <c r="O18" s="7" t="s">
        <v>104</v>
      </c>
      <c r="P18" s="8" t="s">
        <v>26</v>
      </c>
      <c r="Q18" s="7" t="s">
        <v>26</v>
      </c>
      <c r="R18" s="7" t="s">
        <v>26</v>
      </c>
      <c r="S18" s="7" t="s">
        <v>27</v>
      </c>
      <c r="T18" s="7">
        <v>8</v>
      </c>
      <c r="U18" s="7">
        <v>8</v>
      </c>
      <c r="V18" s="7">
        <v>0</v>
      </c>
      <c r="W18" s="9">
        <f>T18*L18*0.25%</f>
        <v>3466640000</v>
      </c>
      <c r="X18" s="72"/>
      <c r="Y18" s="76"/>
      <c r="Z18" s="76"/>
      <c r="AA18" s="7"/>
      <c r="AB18" s="7"/>
      <c r="AC18" s="18" t="s">
        <v>105</v>
      </c>
      <c r="AD18" s="52"/>
    </row>
    <row r="19" spans="1:35" ht="23.25" x14ac:dyDescent="0.25">
      <c r="A19" s="36" t="s">
        <v>44</v>
      </c>
      <c r="B19" s="8" t="s">
        <v>106</v>
      </c>
      <c r="C19" s="72"/>
      <c r="D19" s="72"/>
      <c r="E19" s="7" t="s">
        <v>36</v>
      </c>
      <c r="F19" s="7">
        <v>1400106618001</v>
      </c>
      <c r="G19" s="7" t="s">
        <v>60</v>
      </c>
      <c r="H19" s="8">
        <v>3500000</v>
      </c>
      <c r="I19" s="8" t="s">
        <v>48</v>
      </c>
      <c r="J19" s="10" t="s">
        <v>32</v>
      </c>
      <c r="K19" s="9">
        <v>92966</v>
      </c>
      <c r="L19" s="8">
        <f>K19*H19</f>
        <v>325381000000</v>
      </c>
      <c r="M19" s="7" t="s">
        <v>62</v>
      </c>
      <c r="N19" s="7" t="s">
        <v>63</v>
      </c>
      <c r="O19" s="7" t="s">
        <v>86</v>
      </c>
      <c r="P19" s="7">
        <v>511</v>
      </c>
      <c r="Q19" s="7">
        <v>323</v>
      </c>
      <c r="R19" s="7" t="s">
        <v>45</v>
      </c>
      <c r="S19" s="7" t="s">
        <v>27</v>
      </c>
      <c r="T19" s="7">
        <v>5</v>
      </c>
      <c r="U19" s="7">
        <v>0</v>
      </c>
      <c r="V19" s="7">
        <v>5</v>
      </c>
      <c r="W19" s="9">
        <f>T19*L19*0.25%</f>
        <v>4067262500</v>
      </c>
      <c r="X19" s="72"/>
      <c r="Y19" s="9">
        <f>W19</f>
        <v>4067262500</v>
      </c>
      <c r="Z19" s="9">
        <v>0</v>
      </c>
      <c r="AA19" s="7" t="s">
        <v>107</v>
      </c>
      <c r="AB19" s="7" t="s">
        <v>86</v>
      </c>
      <c r="AC19" s="8"/>
      <c r="AD19" s="37"/>
    </row>
    <row r="20" spans="1:35" ht="24" thickBot="1" x14ac:dyDescent="0.3">
      <c r="A20" s="45" t="s">
        <v>76</v>
      </c>
      <c r="B20" s="48" t="s">
        <v>106</v>
      </c>
      <c r="C20" s="71"/>
      <c r="D20" s="71"/>
      <c r="E20" s="46" t="s">
        <v>36</v>
      </c>
      <c r="F20" s="46">
        <v>1400146384001</v>
      </c>
      <c r="G20" s="46" t="s">
        <v>97</v>
      </c>
      <c r="H20" s="48">
        <v>3000000</v>
      </c>
      <c r="I20" s="48" t="s">
        <v>39</v>
      </c>
      <c r="J20" s="49" t="s">
        <v>32</v>
      </c>
      <c r="K20" s="47">
        <v>108401</v>
      </c>
      <c r="L20" s="48">
        <f>K20*H20</f>
        <v>325203000000</v>
      </c>
      <c r="M20" s="46" t="s">
        <v>95</v>
      </c>
      <c r="N20" s="46" t="s">
        <v>99</v>
      </c>
      <c r="O20" s="46" t="s">
        <v>99</v>
      </c>
      <c r="P20" s="46">
        <v>531</v>
      </c>
      <c r="Q20" s="46" t="s">
        <v>54</v>
      </c>
      <c r="R20" s="46" t="s">
        <v>45</v>
      </c>
      <c r="S20" s="46" t="s">
        <v>27</v>
      </c>
      <c r="T20" s="46">
        <v>10</v>
      </c>
      <c r="U20" s="46" t="s">
        <v>54</v>
      </c>
      <c r="V20" s="46" t="s">
        <v>54</v>
      </c>
      <c r="W20" s="47">
        <f>T20*L20*0.25%</f>
        <v>8130075000</v>
      </c>
      <c r="X20" s="71"/>
      <c r="Y20" s="47"/>
      <c r="Z20" s="47"/>
      <c r="AA20" s="46" t="s">
        <v>100</v>
      </c>
      <c r="AB20" s="46" t="s">
        <v>99</v>
      </c>
      <c r="AC20" s="50" t="s">
        <v>108</v>
      </c>
      <c r="AD20" s="51"/>
      <c r="AE20" s="16"/>
      <c r="AF20" s="16"/>
      <c r="AG20" s="16"/>
      <c r="AH20" s="16"/>
      <c r="AI20" s="16"/>
    </row>
    <row r="21" spans="1:35" ht="24" thickBot="1" x14ac:dyDescent="0.3">
      <c r="A21" s="53" t="s">
        <v>25</v>
      </c>
      <c r="B21" s="57" t="s">
        <v>110</v>
      </c>
      <c r="C21" s="56">
        <v>850000</v>
      </c>
      <c r="D21" s="56">
        <v>0</v>
      </c>
      <c r="E21" s="55" t="s">
        <v>36</v>
      </c>
      <c r="F21" s="55">
        <v>1400143026001</v>
      </c>
      <c r="G21" s="55" t="s">
        <v>93</v>
      </c>
      <c r="H21" s="57">
        <v>850000</v>
      </c>
      <c r="I21" s="57" t="s">
        <v>39</v>
      </c>
      <c r="J21" s="58" t="s">
        <v>32</v>
      </c>
      <c r="K21" s="56">
        <v>114444</v>
      </c>
      <c r="L21" s="57">
        <v>97277400000</v>
      </c>
      <c r="M21" s="55" t="s">
        <v>111</v>
      </c>
      <c r="N21" s="55" t="s">
        <v>112</v>
      </c>
      <c r="O21" s="55" t="s">
        <v>109</v>
      </c>
      <c r="P21" s="54">
        <v>521</v>
      </c>
      <c r="Q21" s="55" t="s">
        <v>26</v>
      </c>
      <c r="R21" s="55" t="s">
        <v>26</v>
      </c>
      <c r="S21" s="55" t="s">
        <v>109</v>
      </c>
      <c r="T21" s="55">
        <v>10</v>
      </c>
      <c r="U21" s="55">
        <v>10</v>
      </c>
      <c r="V21" s="55">
        <v>0</v>
      </c>
      <c r="W21" s="56">
        <f>T21*L21*0.25%</f>
        <v>2431935000</v>
      </c>
      <c r="X21" s="56">
        <f>W21</f>
        <v>2431935000</v>
      </c>
      <c r="Y21" s="56">
        <v>0</v>
      </c>
      <c r="Z21" s="56">
        <f>W21</f>
        <v>2431935000</v>
      </c>
      <c r="AA21" s="55"/>
      <c r="AB21" s="55"/>
      <c r="AC21" s="57"/>
      <c r="AD21" s="59"/>
    </row>
    <row r="22" spans="1:35" ht="24" thickBot="1" x14ac:dyDescent="0.3">
      <c r="A22" s="53" t="s">
        <v>44</v>
      </c>
      <c r="B22" s="57" t="s">
        <v>113</v>
      </c>
      <c r="C22" s="56">
        <v>165000</v>
      </c>
      <c r="D22" s="56">
        <v>89500</v>
      </c>
      <c r="E22" s="55" t="s">
        <v>36</v>
      </c>
      <c r="F22" s="55">
        <v>1400007603001</v>
      </c>
      <c r="G22" s="55" t="s">
        <v>68</v>
      </c>
      <c r="H22" s="57">
        <v>75000</v>
      </c>
      <c r="I22" s="57" t="s">
        <v>39</v>
      </c>
      <c r="J22" s="58" t="s">
        <v>32</v>
      </c>
      <c r="K22" s="56">
        <v>64100</v>
      </c>
      <c r="L22" s="57">
        <f>K22*H22</f>
        <v>4807500000</v>
      </c>
      <c r="M22" s="55" t="s">
        <v>71</v>
      </c>
      <c r="N22" s="55" t="s">
        <v>72</v>
      </c>
      <c r="O22" s="55" t="s">
        <v>73</v>
      </c>
      <c r="P22" s="55" t="s">
        <v>26</v>
      </c>
      <c r="Q22" s="55" t="s">
        <v>26</v>
      </c>
      <c r="R22" s="55" t="s">
        <v>66</v>
      </c>
      <c r="S22" s="55" t="s">
        <v>67</v>
      </c>
      <c r="T22" s="55">
        <v>10</v>
      </c>
      <c r="U22" s="55">
        <v>0</v>
      </c>
      <c r="V22" s="55">
        <v>10</v>
      </c>
      <c r="W22" s="56">
        <f>T22*L22*0.25%</f>
        <v>120187500</v>
      </c>
      <c r="X22" s="56">
        <f>W22</f>
        <v>120187500</v>
      </c>
      <c r="Y22" s="56">
        <f>W22</f>
        <v>120187500</v>
      </c>
      <c r="Z22" s="56">
        <v>0</v>
      </c>
      <c r="AA22" s="57" t="s">
        <v>114</v>
      </c>
      <c r="AB22" s="57" t="s">
        <v>115</v>
      </c>
      <c r="AC22" s="57"/>
      <c r="AD22" s="60"/>
    </row>
    <row r="23" spans="1:35" ht="24" thickBot="1" x14ac:dyDescent="0.3">
      <c r="A23" s="53" t="s">
        <v>44</v>
      </c>
      <c r="B23" s="57" t="s">
        <v>117</v>
      </c>
      <c r="C23" s="56">
        <v>3150000</v>
      </c>
      <c r="D23" s="56">
        <v>2647070</v>
      </c>
      <c r="E23" s="55" t="s">
        <v>36</v>
      </c>
      <c r="F23" s="55">
        <v>1400000938001</v>
      </c>
      <c r="G23" s="55" t="s">
        <v>116</v>
      </c>
      <c r="H23" s="57">
        <v>500000</v>
      </c>
      <c r="I23" s="57" t="s">
        <v>39</v>
      </c>
      <c r="J23" s="58" t="s">
        <v>32</v>
      </c>
      <c r="K23" s="56">
        <v>69119</v>
      </c>
      <c r="L23" s="57">
        <f>K23*H23</f>
        <v>34559500000</v>
      </c>
      <c r="M23" s="55" t="s">
        <v>119</v>
      </c>
      <c r="N23" s="55" t="s">
        <v>120</v>
      </c>
      <c r="O23" s="55" t="s">
        <v>73</v>
      </c>
      <c r="P23" s="55">
        <v>475</v>
      </c>
      <c r="Q23" s="55" t="s">
        <v>26</v>
      </c>
      <c r="R23" s="55" t="s">
        <v>45</v>
      </c>
      <c r="S23" s="55" t="s">
        <v>67</v>
      </c>
      <c r="T23" s="55">
        <v>10</v>
      </c>
      <c r="U23" s="55">
        <v>0</v>
      </c>
      <c r="V23" s="55">
        <v>10</v>
      </c>
      <c r="W23" s="56">
        <f>T23*L23*0.25%</f>
        <v>863987500</v>
      </c>
      <c r="X23" s="56">
        <f>W23</f>
        <v>863987500</v>
      </c>
      <c r="Y23" s="56">
        <f>W23</f>
        <v>863987500</v>
      </c>
      <c r="Z23" s="56">
        <v>0</v>
      </c>
      <c r="AA23" s="57" t="s">
        <v>121</v>
      </c>
      <c r="AB23" s="57" t="s">
        <v>122</v>
      </c>
      <c r="AC23" s="57"/>
      <c r="AD23" s="60"/>
    </row>
    <row r="24" spans="1:35" s="16" customFormat="1" ht="23.25" x14ac:dyDescent="0.25">
      <c r="A24" s="30" t="s">
        <v>44</v>
      </c>
      <c r="B24" s="31" t="s">
        <v>124</v>
      </c>
      <c r="C24" s="70">
        <v>87800000</v>
      </c>
      <c r="D24" s="70">
        <v>80000763</v>
      </c>
      <c r="E24" s="32" t="s">
        <v>28</v>
      </c>
      <c r="F24" s="32">
        <v>1400045584001</v>
      </c>
      <c r="G24" s="32" t="s">
        <v>123</v>
      </c>
      <c r="H24" s="31">
        <v>3000000</v>
      </c>
      <c r="I24" s="31" t="s">
        <v>48</v>
      </c>
      <c r="J24" s="34" t="s">
        <v>32</v>
      </c>
      <c r="K24" s="33">
        <v>81000</v>
      </c>
      <c r="L24" s="31">
        <f>K24*H24</f>
        <v>243000000000</v>
      </c>
      <c r="M24" s="32" t="s">
        <v>126</v>
      </c>
      <c r="N24" s="32" t="s">
        <v>127</v>
      </c>
      <c r="O24" s="32" t="s">
        <v>128</v>
      </c>
      <c r="P24" s="32">
        <v>492</v>
      </c>
      <c r="Q24" s="32">
        <v>322</v>
      </c>
      <c r="R24" s="32" t="s">
        <v>45</v>
      </c>
      <c r="S24" s="32" t="s">
        <v>27</v>
      </c>
      <c r="T24" s="32">
        <v>7</v>
      </c>
      <c r="U24" s="32">
        <v>0</v>
      </c>
      <c r="V24" s="32">
        <v>7</v>
      </c>
      <c r="W24" s="33">
        <f>T24*L24*0.25%</f>
        <v>4252500000</v>
      </c>
      <c r="X24" s="70">
        <f>SUM(W24:W27)</f>
        <v>9228376500</v>
      </c>
      <c r="Y24" s="33">
        <f>W24</f>
        <v>4252500000</v>
      </c>
      <c r="Z24" s="33">
        <v>0</v>
      </c>
      <c r="AA24" s="32" t="s">
        <v>129</v>
      </c>
      <c r="AB24" s="32" t="s">
        <v>128</v>
      </c>
      <c r="AC24" s="31"/>
      <c r="AD24" s="44"/>
      <c r="AE24" s="6"/>
      <c r="AF24" s="6"/>
      <c r="AG24" s="6"/>
      <c r="AH24" s="6"/>
      <c r="AI24" s="6"/>
    </row>
    <row r="25" spans="1:35" s="16" customFormat="1" ht="23.25" x14ac:dyDescent="0.25">
      <c r="A25" s="61" t="s">
        <v>76</v>
      </c>
      <c r="B25" s="13" t="s">
        <v>124</v>
      </c>
      <c r="C25" s="72"/>
      <c r="D25" s="72"/>
      <c r="E25" s="11" t="s">
        <v>36</v>
      </c>
      <c r="F25" s="11">
        <v>1400190329001</v>
      </c>
      <c r="G25" s="11" t="s">
        <v>130</v>
      </c>
      <c r="H25" s="13">
        <v>2000000</v>
      </c>
      <c r="I25" s="13" t="s">
        <v>48</v>
      </c>
      <c r="J25" s="14" t="s">
        <v>32</v>
      </c>
      <c r="K25" s="12">
        <v>97809</v>
      </c>
      <c r="L25" s="13">
        <v>195618000000</v>
      </c>
      <c r="M25" s="11" t="s">
        <v>132</v>
      </c>
      <c r="N25" s="11" t="s">
        <v>133</v>
      </c>
      <c r="O25" s="11" t="s">
        <v>134</v>
      </c>
      <c r="P25" s="11">
        <v>542</v>
      </c>
      <c r="Q25" s="11" t="s">
        <v>54</v>
      </c>
      <c r="R25" s="11" t="s">
        <v>45</v>
      </c>
      <c r="S25" s="11" t="s">
        <v>27</v>
      </c>
      <c r="T25" s="11">
        <v>7</v>
      </c>
      <c r="U25" s="11" t="s">
        <v>54</v>
      </c>
      <c r="V25" s="11" t="s">
        <v>54</v>
      </c>
      <c r="W25" s="12">
        <f>T25*L25*0.25%</f>
        <v>3423315000</v>
      </c>
      <c r="X25" s="72"/>
      <c r="Y25" s="77"/>
      <c r="Z25" s="77"/>
      <c r="AA25" s="11"/>
      <c r="AB25" s="11"/>
      <c r="AC25" s="15"/>
      <c r="AD25" s="62"/>
    </row>
    <row r="26" spans="1:35" s="16" customFormat="1" ht="23.25" x14ac:dyDescent="0.25">
      <c r="A26" s="61" t="s">
        <v>76</v>
      </c>
      <c r="B26" s="13" t="s">
        <v>124</v>
      </c>
      <c r="C26" s="72"/>
      <c r="D26" s="72"/>
      <c r="E26" s="11" t="s">
        <v>36</v>
      </c>
      <c r="F26" s="11">
        <v>1400190772001</v>
      </c>
      <c r="G26" s="11" t="s">
        <v>78</v>
      </c>
      <c r="H26" s="13">
        <v>1350000</v>
      </c>
      <c r="I26" s="13" t="s">
        <v>31</v>
      </c>
      <c r="J26" s="14" t="s">
        <v>32</v>
      </c>
      <c r="K26" s="12">
        <v>78779</v>
      </c>
      <c r="L26" s="13">
        <v>106351650000</v>
      </c>
      <c r="M26" s="11" t="s">
        <v>81</v>
      </c>
      <c r="N26" s="11" t="s">
        <v>82</v>
      </c>
      <c r="O26" s="11" t="s">
        <v>134</v>
      </c>
      <c r="P26" s="11">
        <v>542</v>
      </c>
      <c r="Q26" s="11" t="s">
        <v>54</v>
      </c>
      <c r="R26" s="11" t="s">
        <v>45</v>
      </c>
      <c r="S26" s="11" t="s">
        <v>27</v>
      </c>
      <c r="T26" s="11">
        <v>4</v>
      </c>
      <c r="U26" s="11" t="s">
        <v>54</v>
      </c>
      <c r="V26" s="11" t="s">
        <v>54</v>
      </c>
      <c r="W26" s="12">
        <f>T26*L26*0.25%</f>
        <v>1063516500</v>
      </c>
      <c r="X26" s="72"/>
      <c r="Y26" s="78"/>
      <c r="Z26" s="78"/>
      <c r="AA26" s="11"/>
      <c r="AB26" s="11"/>
      <c r="AC26" s="15"/>
      <c r="AD26" s="62"/>
    </row>
    <row r="27" spans="1:35" s="16" customFormat="1" ht="24" thickBot="1" x14ac:dyDescent="0.3">
      <c r="A27" s="45" t="s">
        <v>76</v>
      </c>
      <c r="B27" s="48" t="s">
        <v>124</v>
      </c>
      <c r="C27" s="71"/>
      <c r="D27" s="71"/>
      <c r="E27" s="46" t="s">
        <v>36</v>
      </c>
      <c r="F27" s="46">
        <v>1400195219001</v>
      </c>
      <c r="G27" s="46" t="s">
        <v>135</v>
      </c>
      <c r="H27" s="48">
        <v>1000000</v>
      </c>
      <c r="I27" s="48" t="s">
        <v>48</v>
      </c>
      <c r="J27" s="49" t="s">
        <v>32</v>
      </c>
      <c r="K27" s="47">
        <v>97809</v>
      </c>
      <c r="L27" s="48">
        <v>97809000000</v>
      </c>
      <c r="M27" s="46" t="s">
        <v>137</v>
      </c>
      <c r="N27" s="46" t="s">
        <v>138</v>
      </c>
      <c r="O27" s="46" t="s">
        <v>134</v>
      </c>
      <c r="P27" s="46">
        <v>542</v>
      </c>
      <c r="Q27" s="46" t="s">
        <v>54</v>
      </c>
      <c r="R27" s="46" t="s">
        <v>45</v>
      </c>
      <c r="S27" s="46" t="s">
        <v>27</v>
      </c>
      <c r="T27" s="46">
        <v>2</v>
      </c>
      <c r="U27" s="46" t="s">
        <v>54</v>
      </c>
      <c r="V27" s="46" t="s">
        <v>54</v>
      </c>
      <c r="W27" s="47">
        <f>T27*L27*0.25%</f>
        <v>489045000</v>
      </c>
      <c r="X27" s="71"/>
      <c r="Y27" s="79"/>
      <c r="Z27" s="79"/>
      <c r="AA27" s="46"/>
      <c r="AB27" s="46"/>
      <c r="AC27" s="50"/>
      <c r="AD27" s="51"/>
    </row>
    <row r="28" spans="1:35" s="16" customFormat="1" ht="23.25" x14ac:dyDescent="0.25">
      <c r="A28" s="30" t="s">
        <v>44</v>
      </c>
      <c r="B28" s="31" t="s">
        <v>140</v>
      </c>
      <c r="C28" s="70">
        <v>6685000</v>
      </c>
      <c r="D28" s="70">
        <v>6663936</v>
      </c>
      <c r="E28" s="32" t="s">
        <v>36</v>
      </c>
      <c r="F28" s="32">
        <v>1400020858001</v>
      </c>
      <c r="G28" s="32" t="s">
        <v>139</v>
      </c>
      <c r="H28" s="31">
        <v>1000000</v>
      </c>
      <c r="I28" s="31" t="s">
        <v>48</v>
      </c>
      <c r="J28" s="34" t="s">
        <v>32</v>
      </c>
      <c r="K28" s="33">
        <v>75300</v>
      </c>
      <c r="L28" s="31">
        <f>K28*H28</f>
        <v>75300000000</v>
      </c>
      <c r="M28" s="32" t="s">
        <v>142</v>
      </c>
      <c r="N28" s="32" t="s">
        <v>143</v>
      </c>
      <c r="O28" s="32" t="s">
        <v>144</v>
      </c>
      <c r="P28" s="32">
        <v>484</v>
      </c>
      <c r="Q28" s="32" t="s">
        <v>26</v>
      </c>
      <c r="R28" s="32" t="s">
        <v>45</v>
      </c>
      <c r="S28" s="32" t="s">
        <v>27</v>
      </c>
      <c r="T28" s="32">
        <v>7</v>
      </c>
      <c r="U28" s="32">
        <v>0</v>
      </c>
      <c r="V28" s="32">
        <v>7</v>
      </c>
      <c r="W28" s="33">
        <f>T28*L28*0.25%</f>
        <v>1317750000</v>
      </c>
      <c r="X28" s="70">
        <f>SUM(W28:W33)</f>
        <v>7706818250</v>
      </c>
      <c r="Y28" s="70">
        <f>SUM(W28:W31)</f>
        <v>5229080000</v>
      </c>
      <c r="Z28" s="70">
        <v>0</v>
      </c>
      <c r="AA28" s="32" t="s">
        <v>145</v>
      </c>
      <c r="AB28" s="32" t="s">
        <v>146</v>
      </c>
      <c r="AC28" s="31"/>
      <c r="AD28" s="44"/>
      <c r="AE28" s="6"/>
      <c r="AF28" s="6"/>
      <c r="AG28" s="6"/>
      <c r="AH28" s="6"/>
      <c r="AI28" s="6"/>
    </row>
    <row r="29" spans="1:35" s="16" customFormat="1" ht="23.25" x14ac:dyDescent="0.25">
      <c r="A29" s="36" t="s">
        <v>44</v>
      </c>
      <c r="B29" s="8" t="s">
        <v>140</v>
      </c>
      <c r="C29" s="72"/>
      <c r="D29" s="72"/>
      <c r="E29" s="7" t="s">
        <v>36</v>
      </c>
      <c r="F29" s="7">
        <v>1400020862001</v>
      </c>
      <c r="G29" s="7" t="s">
        <v>139</v>
      </c>
      <c r="H29" s="8">
        <v>1000000</v>
      </c>
      <c r="I29" s="8" t="s">
        <v>39</v>
      </c>
      <c r="J29" s="10" t="s">
        <v>32</v>
      </c>
      <c r="K29" s="9">
        <v>62400</v>
      </c>
      <c r="L29" s="8">
        <f>K29*H29</f>
        <v>62400000000</v>
      </c>
      <c r="M29" s="7" t="s">
        <v>142</v>
      </c>
      <c r="N29" s="7" t="s">
        <v>143</v>
      </c>
      <c r="O29" s="7" t="s">
        <v>147</v>
      </c>
      <c r="P29" s="7">
        <v>484</v>
      </c>
      <c r="Q29" s="7" t="s">
        <v>26</v>
      </c>
      <c r="R29" s="7" t="s">
        <v>45</v>
      </c>
      <c r="S29" s="7" t="s">
        <v>27</v>
      </c>
      <c r="T29" s="7">
        <v>4</v>
      </c>
      <c r="U29" s="7">
        <v>0</v>
      </c>
      <c r="V29" s="7">
        <v>4</v>
      </c>
      <c r="W29" s="9">
        <f>T29*L29*0.25%</f>
        <v>624000000</v>
      </c>
      <c r="X29" s="72"/>
      <c r="Y29" s="72"/>
      <c r="Z29" s="72"/>
      <c r="AA29" s="7" t="s">
        <v>145</v>
      </c>
      <c r="AB29" s="7" t="s">
        <v>146</v>
      </c>
      <c r="AC29" s="8"/>
      <c r="AD29" s="37"/>
      <c r="AE29" s="6"/>
      <c r="AF29" s="6"/>
      <c r="AG29" s="6"/>
      <c r="AH29" s="6"/>
      <c r="AI29" s="6"/>
    </row>
    <row r="30" spans="1:35" s="16" customFormat="1" ht="23.25" x14ac:dyDescent="0.25">
      <c r="A30" s="36" t="s">
        <v>44</v>
      </c>
      <c r="B30" s="8" t="s">
        <v>140</v>
      </c>
      <c r="C30" s="72"/>
      <c r="D30" s="72"/>
      <c r="E30" s="7" t="s">
        <v>36</v>
      </c>
      <c r="F30" s="7">
        <v>1400085983001</v>
      </c>
      <c r="G30" s="7" t="s">
        <v>46</v>
      </c>
      <c r="H30" s="8">
        <v>1000000</v>
      </c>
      <c r="I30" s="8" t="s">
        <v>39</v>
      </c>
      <c r="J30" s="10" t="s">
        <v>32</v>
      </c>
      <c r="K30" s="9">
        <v>69094</v>
      </c>
      <c r="L30" s="8">
        <f>K30*H30</f>
        <v>69094000000</v>
      </c>
      <c r="M30" s="7" t="s">
        <v>50</v>
      </c>
      <c r="N30" s="7" t="s">
        <v>51</v>
      </c>
      <c r="O30" s="7" t="s">
        <v>51</v>
      </c>
      <c r="P30" s="7">
        <v>505</v>
      </c>
      <c r="Q30" s="7" t="s">
        <v>54</v>
      </c>
      <c r="R30" s="7" t="s">
        <v>45</v>
      </c>
      <c r="S30" s="7" t="s">
        <v>27</v>
      </c>
      <c r="T30" s="7">
        <v>10</v>
      </c>
      <c r="U30" s="7">
        <v>0</v>
      </c>
      <c r="V30" s="7">
        <v>10</v>
      </c>
      <c r="W30" s="9">
        <f>T30*L30*0.25%</f>
        <v>1727350000</v>
      </c>
      <c r="X30" s="72"/>
      <c r="Y30" s="72"/>
      <c r="Z30" s="72"/>
      <c r="AA30" s="7" t="s">
        <v>148</v>
      </c>
      <c r="AB30" s="7" t="s">
        <v>51</v>
      </c>
      <c r="AC30" s="8"/>
      <c r="AD30" s="37"/>
      <c r="AE30" s="6"/>
      <c r="AF30" s="6"/>
      <c r="AG30" s="6"/>
      <c r="AH30" s="6"/>
      <c r="AI30" s="6"/>
    </row>
    <row r="31" spans="1:35" s="16" customFormat="1" ht="23.25" x14ac:dyDescent="0.25">
      <c r="A31" s="36" t="s">
        <v>44</v>
      </c>
      <c r="B31" s="8" t="s">
        <v>140</v>
      </c>
      <c r="C31" s="72"/>
      <c r="D31" s="72"/>
      <c r="E31" s="7" t="s">
        <v>36</v>
      </c>
      <c r="F31" s="7">
        <v>1400195233001</v>
      </c>
      <c r="G31" s="7" t="s">
        <v>135</v>
      </c>
      <c r="H31" s="8">
        <v>1000000</v>
      </c>
      <c r="I31" s="8" t="s">
        <v>31</v>
      </c>
      <c r="J31" s="10" t="s">
        <v>149</v>
      </c>
      <c r="K31" s="9">
        <v>77999</v>
      </c>
      <c r="L31" s="8">
        <v>77999000000</v>
      </c>
      <c r="M31" s="7" t="s">
        <v>137</v>
      </c>
      <c r="N31" s="7" t="s">
        <v>138</v>
      </c>
      <c r="O31" s="7" t="s">
        <v>82</v>
      </c>
      <c r="P31" s="7">
        <v>547</v>
      </c>
      <c r="Q31" s="7" t="s">
        <v>54</v>
      </c>
      <c r="R31" s="7" t="s">
        <v>45</v>
      </c>
      <c r="S31" s="7" t="s">
        <v>77</v>
      </c>
      <c r="T31" s="7">
        <v>8</v>
      </c>
      <c r="U31" s="7">
        <v>0</v>
      </c>
      <c r="V31" s="7">
        <v>8</v>
      </c>
      <c r="W31" s="9">
        <f>T31*L31*0.25%</f>
        <v>1559980000</v>
      </c>
      <c r="X31" s="72"/>
      <c r="Y31" s="76"/>
      <c r="Z31" s="76"/>
      <c r="AA31" s="7" t="s">
        <v>150</v>
      </c>
      <c r="AB31" s="7" t="s">
        <v>151</v>
      </c>
      <c r="AC31" s="8"/>
      <c r="AD31" s="37"/>
      <c r="AE31" s="6"/>
      <c r="AF31" s="6"/>
      <c r="AG31" s="6"/>
      <c r="AH31" s="6"/>
      <c r="AI31" s="6"/>
    </row>
    <row r="32" spans="1:35" s="16" customFormat="1" ht="23.25" x14ac:dyDescent="0.25">
      <c r="A32" s="36" t="s">
        <v>25</v>
      </c>
      <c r="B32" s="8" t="s">
        <v>140</v>
      </c>
      <c r="C32" s="72"/>
      <c r="D32" s="72"/>
      <c r="E32" s="7" t="s">
        <v>36</v>
      </c>
      <c r="F32" s="7">
        <v>1400113340001</v>
      </c>
      <c r="G32" s="7" t="s">
        <v>37</v>
      </c>
      <c r="H32" s="8">
        <v>500000</v>
      </c>
      <c r="I32" s="8" t="s">
        <v>152</v>
      </c>
      <c r="J32" s="10" t="s">
        <v>32</v>
      </c>
      <c r="K32" s="9">
        <v>84709</v>
      </c>
      <c r="L32" s="8">
        <v>42354500000</v>
      </c>
      <c r="M32" s="7" t="s">
        <v>41</v>
      </c>
      <c r="N32" s="7" t="s">
        <v>42</v>
      </c>
      <c r="O32" s="7" t="s">
        <v>85</v>
      </c>
      <c r="P32" s="19">
        <v>514</v>
      </c>
      <c r="Q32" s="7" t="s">
        <v>26</v>
      </c>
      <c r="R32" s="7" t="s">
        <v>26</v>
      </c>
      <c r="S32" s="7" t="s">
        <v>27</v>
      </c>
      <c r="T32" s="7">
        <v>9</v>
      </c>
      <c r="U32" s="7">
        <v>9</v>
      </c>
      <c r="V32" s="7">
        <v>0</v>
      </c>
      <c r="W32" s="9">
        <f>T32*L32*0.25%</f>
        <v>952976250</v>
      </c>
      <c r="X32" s="72"/>
      <c r="Y32" s="75">
        <v>0</v>
      </c>
      <c r="Z32" s="75">
        <f>SUM(W32:W33)</f>
        <v>2477738250</v>
      </c>
      <c r="AA32" s="7" t="s">
        <v>153</v>
      </c>
      <c r="AB32" s="7" t="s">
        <v>85</v>
      </c>
      <c r="AC32" s="8" t="s">
        <v>154</v>
      </c>
      <c r="AD32" s="52" t="s">
        <v>26</v>
      </c>
      <c r="AE32" s="6"/>
      <c r="AF32" s="6"/>
      <c r="AG32" s="6"/>
      <c r="AH32" s="6"/>
      <c r="AI32" s="6"/>
    </row>
    <row r="33" spans="1:35" s="16" customFormat="1" ht="70.5" thickBot="1" x14ac:dyDescent="0.3">
      <c r="A33" s="38" t="s">
        <v>25</v>
      </c>
      <c r="B33" s="41" t="s">
        <v>140</v>
      </c>
      <c r="C33" s="71"/>
      <c r="D33" s="71"/>
      <c r="E33" s="39" t="s">
        <v>36</v>
      </c>
      <c r="F33" s="39">
        <v>1400113341001</v>
      </c>
      <c r="G33" s="39" t="s">
        <v>37</v>
      </c>
      <c r="H33" s="41">
        <v>800000</v>
      </c>
      <c r="I33" s="41" t="s">
        <v>152</v>
      </c>
      <c r="J33" s="42" t="s">
        <v>32</v>
      </c>
      <c r="K33" s="40">
        <v>84709</v>
      </c>
      <c r="L33" s="41">
        <v>67767200000</v>
      </c>
      <c r="M33" s="39" t="s">
        <v>41</v>
      </c>
      <c r="N33" s="39" t="s">
        <v>42</v>
      </c>
      <c r="O33" s="39" t="s">
        <v>155</v>
      </c>
      <c r="P33" s="63">
        <v>514</v>
      </c>
      <c r="Q33" s="39" t="s">
        <v>26</v>
      </c>
      <c r="R33" s="39" t="s">
        <v>26</v>
      </c>
      <c r="S33" s="39" t="s">
        <v>27</v>
      </c>
      <c r="T33" s="39">
        <v>9</v>
      </c>
      <c r="U33" s="39">
        <v>9</v>
      </c>
      <c r="V33" s="39">
        <v>0</v>
      </c>
      <c r="W33" s="40">
        <f>T33*L33*0.25%</f>
        <v>1524762000</v>
      </c>
      <c r="X33" s="71"/>
      <c r="Y33" s="71"/>
      <c r="Z33" s="71"/>
      <c r="AA33" s="39" t="s">
        <v>156</v>
      </c>
      <c r="AB33" s="39" t="s">
        <v>155</v>
      </c>
      <c r="AC33" s="41" t="s">
        <v>157</v>
      </c>
      <c r="AD33" s="64" t="s">
        <v>26</v>
      </c>
      <c r="AE33" s="6"/>
      <c r="AF33" s="6"/>
      <c r="AG33" s="6"/>
      <c r="AH33" s="6"/>
      <c r="AI33" s="6"/>
    </row>
    <row r="34" spans="1:35" ht="24" thickBot="1" x14ac:dyDescent="0.3">
      <c r="A34" s="53" t="s">
        <v>44</v>
      </c>
      <c r="B34" s="57" t="s">
        <v>158</v>
      </c>
      <c r="C34" s="56">
        <v>1000000</v>
      </c>
      <c r="D34" s="56">
        <v>999800</v>
      </c>
      <c r="E34" s="55" t="s">
        <v>36</v>
      </c>
      <c r="F34" s="55">
        <v>1400020860001</v>
      </c>
      <c r="G34" s="55" t="s">
        <v>139</v>
      </c>
      <c r="H34" s="57">
        <v>1000000</v>
      </c>
      <c r="I34" s="57" t="s">
        <v>39</v>
      </c>
      <c r="J34" s="58" t="s">
        <v>32</v>
      </c>
      <c r="K34" s="56">
        <v>62400</v>
      </c>
      <c r="L34" s="57">
        <f>K34*H34</f>
        <v>62400000000</v>
      </c>
      <c r="M34" s="55" t="s">
        <v>142</v>
      </c>
      <c r="N34" s="55" t="s">
        <v>143</v>
      </c>
      <c r="O34" s="55" t="s">
        <v>159</v>
      </c>
      <c r="P34" s="55">
        <v>482</v>
      </c>
      <c r="Q34" s="55" t="s">
        <v>26</v>
      </c>
      <c r="R34" s="55" t="s">
        <v>45</v>
      </c>
      <c r="S34" s="55" t="s">
        <v>27</v>
      </c>
      <c r="T34" s="55">
        <v>9</v>
      </c>
      <c r="U34" s="55">
        <v>0</v>
      </c>
      <c r="V34" s="55">
        <v>9</v>
      </c>
      <c r="W34" s="56">
        <f>T34*L34*0.25%</f>
        <v>1404000000</v>
      </c>
      <c r="X34" s="56">
        <f>W34</f>
        <v>1404000000</v>
      </c>
      <c r="Y34" s="56">
        <f>W34</f>
        <v>1404000000</v>
      </c>
      <c r="Z34" s="56">
        <v>0</v>
      </c>
      <c r="AA34" s="55" t="s">
        <v>160</v>
      </c>
      <c r="AB34" s="55" t="s">
        <v>159</v>
      </c>
      <c r="AC34" s="57"/>
      <c r="AD34" s="60"/>
    </row>
    <row r="35" spans="1:35" s="16" customFormat="1" ht="23.25" x14ac:dyDescent="0.25">
      <c r="A35" s="30" t="s">
        <v>44</v>
      </c>
      <c r="B35" s="31" t="s">
        <v>162</v>
      </c>
      <c r="C35" s="70">
        <v>7000000</v>
      </c>
      <c r="D35" s="70">
        <v>5997114</v>
      </c>
      <c r="E35" s="32" t="s">
        <v>36</v>
      </c>
      <c r="F35" s="32">
        <v>1400011902001</v>
      </c>
      <c r="G35" s="32" t="s">
        <v>161</v>
      </c>
      <c r="H35" s="31">
        <v>1000000</v>
      </c>
      <c r="I35" s="31" t="s">
        <v>39</v>
      </c>
      <c r="J35" s="34" t="s">
        <v>32</v>
      </c>
      <c r="K35" s="33">
        <v>66819</v>
      </c>
      <c r="L35" s="31">
        <f>K35*H35</f>
        <v>66819000000</v>
      </c>
      <c r="M35" s="32" t="s">
        <v>164</v>
      </c>
      <c r="N35" s="32" t="s">
        <v>139</v>
      </c>
      <c r="O35" s="32" t="s">
        <v>165</v>
      </c>
      <c r="P35" s="32">
        <v>476</v>
      </c>
      <c r="Q35" s="32" t="s">
        <v>26</v>
      </c>
      <c r="R35" s="32" t="s">
        <v>45</v>
      </c>
      <c r="S35" s="32" t="s">
        <v>27</v>
      </c>
      <c r="T35" s="32">
        <v>8</v>
      </c>
      <c r="U35" s="32">
        <v>0</v>
      </c>
      <c r="V35" s="32">
        <v>8</v>
      </c>
      <c r="W35" s="33">
        <f>T35*L35*0.25%</f>
        <v>1336380000</v>
      </c>
      <c r="X35" s="70">
        <f>SUM(W35:W37)</f>
        <v>4724880000</v>
      </c>
      <c r="Y35" s="70">
        <f>SUM(W35:W37)</f>
        <v>4724880000</v>
      </c>
      <c r="Z35" s="70">
        <v>0</v>
      </c>
      <c r="AA35" s="31" t="s">
        <v>166</v>
      </c>
      <c r="AB35" s="31" t="s">
        <v>165</v>
      </c>
      <c r="AC35" s="31"/>
      <c r="AD35" s="44"/>
      <c r="AE35" s="6"/>
      <c r="AF35" s="6"/>
      <c r="AG35" s="6"/>
      <c r="AH35" s="6"/>
      <c r="AI35" s="6"/>
    </row>
    <row r="36" spans="1:35" ht="23.25" x14ac:dyDescent="0.25">
      <c r="A36" s="65" t="s">
        <v>44</v>
      </c>
      <c r="B36" s="22" t="s">
        <v>162</v>
      </c>
      <c r="C36" s="72"/>
      <c r="D36" s="72"/>
      <c r="E36" s="20" t="s">
        <v>36</v>
      </c>
      <c r="F36" s="20">
        <v>1400020854001</v>
      </c>
      <c r="G36" s="20" t="s">
        <v>139</v>
      </c>
      <c r="H36" s="22">
        <v>1000000</v>
      </c>
      <c r="I36" s="22" t="s">
        <v>48</v>
      </c>
      <c r="J36" s="23" t="s">
        <v>32</v>
      </c>
      <c r="K36" s="21">
        <v>75300</v>
      </c>
      <c r="L36" s="22">
        <f>K36*H36</f>
        <v>75300000000</v>
      </c>
      <c r="M36" s="20" t="s">
        <v>142</v>
      </c>
      <c r="N36" s="20" t="s">
        <v>143</v>
      </c>
      <c r="O36" s="20" t="s">
        <v>159</v>
      </c>
      <c r="P36" s="20">
        <v>482</v>
      </c>
      <c r="Q36" s="20">
        <v>320</v>
      </c>
      <c r="R36" s="20" t="s">
        <v>45</v>
      </c>
      <c r="S36" s="20" t="s">
        <v>27</v>
      </c>
      <c r="T36" s="20">
        <v>9</v>
      </c>
      <c r="U36" s="20">
        <v>0</v>
      </c>
      <c r="V36" s="20">
        <v>9</v>
      </c>
      <c r="W36" s="21">
        <f>T36*L36*0.25%</f>
        <v>1694250000</v>
      </c>
      <c r="X36" s="72"/>
      <c r="Y36" s="72"/>
      <c r="Z36" s="72"/>
      <c r="AA36" s="20" t="s">
        <v>167</v>
      </c>
      <c r="AB36" s="20" t="s">
        <v>159</v>
      </c>
      <c r="AC36" s="22"/>
      <c r="AD36" s="37"/>
    </row>
    <row r="37" spans="1:35" ht="24" thickBot="1" x14ac:dyDescent="0.3">
      <c r="A37" s="38" t="s">
        <v>44</v>
      </c>
      <c r="B37" s="41" t="s">
        <v>162</v>
      </c>
      <c r="C37" s="71"/>
      <c r="D37" s="71"/>
      <c r="E37" s="39" t="s">
        <v>36</v>
      </c>
      <c r="F37" s="39">
        <v>1400020855001</v>
      </c>
      <c r="G37" s="39" t="s">
        <v>139</v>
      </c>
      <c r="H37" s="41">
        <v>1000000</v>
      </c>
      <c r="I37" s="41" t="s">
        <v>48</v>
      </c>
      <c r="J37" s="42" t="s">
        <v>32</v>
      </c>
      <c r="K37" s="40">
        <v>75300</v>
      </c>
      <c r="L37" s="41">
        <f>K37*H37</f>
        <v>75300000000</v>
      </c>
      <c r="M37" s="39" t="s">
        <v>142</v>
      </c>
      <c r="N37" s="39" t="s">
        <v>143</v>
      </c>
      <c r="O37" s="39" t="s">
        <v>159</v>
      </c>
      <c r="P37" s="39">
        <v>482</v>
      </c>
      <c r="Q37" s="39">
        <v>320</v>
      </c>
      <c r="R37" s="66" t="s">
        <v>45</v>
      </c>
      <c r="S37" s="39" t="s">
        <v>27</v>
      </c>
      <c r="T37" s="39">
        <v>9</v>
      </c>
      <c r="U37" s="39">
        <v>0</v>
      </c>
      <c r="V37" s="39">
        <v>9</v>
      </c>
      <c r="W37" s="40">
        <f>T37*L37*0.25%</f>
        <v>1694250000</v>
      </c>
      <c r="X37" s="71"/>
      <c r="Y37" s="71"/>
      <c r="Z37" s="71"/>
      <c r="AA37" s="39" t="s">
        <v>167</v>
      </c>
      <c r="AB37" s="39" t="s">
        <v>159</v>
      </c>
      <c r="AC37" s="41"/>
      <c r="AD37" s="43"/>
    </row>
    <row r="38" spans="1:35" ht="23.25" x14ac:dyDescent="0.25">
      <c r="A38" s="30" t="s">
        <v>44</v>
      </c>
      <c r="B38" s="31" t="s">
        <v>168</v>
      </c>
      <c r="C38" s="70">
        <v>4000000</v>
      </c>
      <c r="D38" s="70">
        <v>1347460</v>
      </c>
      <c r="E38" s="32" t="s">
        <v>36</v>
      </c>
      <c r="F38" s="32">
        <v>1400137478001</v>
      </c>
      <c r="G38" s="32" t="s">
        <v>85</v>
      </c>
      <c r="H38" s="31">
        <v>1000000</v>
      </c>
      <c r="I38" s="31" t="s">
        <v>39</v>
      </c>
      <c r="J38" s="34" t="s">
        <v>32</v>
      </c>
      <c r="K38" s="33">
        <v>113189</v>
      </c>
      <c r="L38" s="31">
        <v>113189000000</v>
      </c>
      <c r="M38" s="32" t="s">
        <v>170</v>
      </c>
      <c r="N38" s="32" t="s">
        <v>171</v>
      </c>
      <c r="O38" s="32" t="s">
        <v>109</v>
      </c>
      <c r="P38" s="67" t="s">
        <v>218</v>
      </c>
      <c r="Q38" s="32" t="s">
        <v>54</v>
      </c>
      <c r="R38" s="32" t="s">
        <v>26</v>
      </c>
      <c r="S38" s="32" t="s">
        <v>109</v>
      </c>
      <c r="T38" s="32">
        <v>10</v>
      </c>
      <c r="U38" s="32">
        <v>0</v>
      </c>
      <c r="V38" s="32">
        <v>10</v>
      </c>
      <c r="W38" s="33">
        <f>T38*L38*0.25%</f>
        <v>2829725000</v>
      </c>
      <c r="X38" s="70">
        <f>SUM(W38:W39)</f>
        <v>4244587500</v>
      </c>
      <c r="Y38" s="70">
        <f>W38:W39</f>
        <v>2829725000</v>
      </c>
      <c r="Z38" s="70">
        <v>0</v>
      </c>
      <c r="AA38" s="32"/>
      <c r="AB38" s="32"/>
      <c r="AC38" s="31"/>
      <c r="AD38" s="35"/>
    </row>
    <row r="39" spans="1:35" ht="24" thickBot="1" x14ac:dyDescent="0.3">
      <c r="A39" s="38" t="s">
        <v>44</v>
      </c>
      <c r="B39" s="41" t="s">
        <v>168</v>
      </c>
      <c r="C39" s="71"/>
      <c r="D39" s="71"/>
      <c r="E39" s="39" t="s">
        <v>36</v>
      </c>
      <c r="F39" s="39">
        <v>1400137479001</v>
      </c>
      <c r="G39" s="39" t="s">
        <v>85</v>
      </c>
      <c r="H39" s="41">
        <v>500000</v>
      </c>
      <c r="I39" s="41" t="s">
        <v>39</v>
      </c>
      <c r="J39" s="42" t="s">
        <v>32</v>
      </c>
      <c r="K39" s="40">
        <v>113189</v>
      </c>
      <c r="L39" s="41">
        <v>56594500000</v>
      </c>
      <c r="M39" s="39" t="s">
        <v>170</v>
      </c>
      <c r="N39" s="39" t="s">
        <v>171</v>
      </c>
      <c r="O39" s="39" t="s">
        <v>109</v>
      </c>
      <c r="P39" s="68" t="s">
        <v>218</v>
      </c>
      <c r="Q39" s="39" t="s">
        <v>54</v>
      </c>
      <c r="R39" s="66" t="s">
        <v>26</v>
      </c>
      <c r="S39" s="39" t="s">
        <v>109</v>
      </c>
      <c r="T39" s="39">
        <v>10</v>
      </c>
      <c r="U39" s="39">
        <v>0</v>
      </c>
      <c r="V39" s="39">
        <v>10</v>
      </c>
      <c r="W39" s="40">
        <f>T39*L39*0.25%</f>
        <v>1414862500</v>
      </c>
      <c r="X39" s="71"/>
      <c r="Y39" s="71"/>
      <c r="Z39" s="71"/>
      <c r="AA39" s="39"/>
      <c r="AB39" s="39"/>
      <c r="AC39" s="41"/>
      <c r="AD39" s="64"/>
    </row>
    <row r="40" spans="1:35" ht="23.25" x14ac:dyDescent="0.25">
      <c r="A40" s="30" t="s">
        <v>44</v>
      </c>
      <c r="B40" s="31" t="s">
        <v>172</v>
      </c>
      <c r="C40" s="70">
        <v>312650000</v>
      </c>
      <c r="D40" s="70">
        <v>277806415</v>
      </c>
      <c r="E40" s="32" t="s">
        <v>28</v>
      </c>
      <c r="F40" s="32">
        <v>1400031443001</v>
      </c>
      <c r="G40" s="32" t="s">
        <v>144</v>
      </c>
      <c r="H40" s="31">
        <v>3000000</v>
      </c>
      <c r="I40" s="31" t="s">
        <v>90</v>
      </c>
      <c r="J40" s="34" t="s">
        <v>32</v>
      </c>
      <c r="K40" s="33">
        <v>62438</v>
      </c>
      <c r="L40" s="31">
        <f>K40*H40</f>
        <v>187314000000</v>
      </c>
      <c r="M40" s="32" t="s">
        <v>33</v>
      </c>
      <c r="N40" s="32" t="s">
        <v>173</v>
      </c>
      <c r="O40" s="32" t="s">
        <v>174</v>
      </c>
      <c r="P40" s="32">
        <v>488</v>
      </c>
      <c r="Q40" s="32" t="s">
        <v>26</v>
      </c>
      <c r="R40" s="32" t="s">
        <v>45</v>
      </c>
      <c r="S40" s="32" t="s">
        <v>27</v>
      </c>
      <c r="T40" s="32">
        <v>3</v>
      </c>
      <c r="U40" s="32">
        <v>0</v>
      </c>
      <c r="V40" s="32">
        <v>3</v>
      </c>
      <c r="W40" s="33">
        <f>T40*L40*0.25%</f>
        <v>1404855000</v>
      </c>
      <c r="X40" s="70">
        <f>SUM(W40:W56)</f>
        <v>137213961250</v>
      </c>
      <c r="Y40" s="70">
        <f>SUM(W40:W43)</f>
        <v>14596787500</v>
      </c>
      <c r="Z40" s="70">
        <v>0</v>
      </c>
      <c r="AA40" s="32" t="s">
        <v>175</v>
      </c>
      <c r="AB40" s="32" t="s">
        <v>176</v>
      </c>
      <c r="AC40" s="31"/>
      <c r="AD40" s="44"/>
    </row>
    <row r="41" spans="1:35" ht="23.25" x14ac:dyDescent="0.25">
      <c r="A41" s="36" t="s">
        <v>44</v>
      </c>
      <c r="B41" s="8" t="s">
        <v>172</v>
      </c>
      <c r="C41" s="72"/>
      <c r="D41" s="72"/>
      <c r="E41" s="7" t="s">
        <v>36</v>
      </c>
      <c r="F41" s="7">
        <v>1400108625001</v>
      </c>
      <c r="G41" s="7" t="s">
        <v>51</v>
      </c>
      <c r="H41" s="8">
        <v>4500000</v>
      </c>
      <c r="I41" s="8" t="s">
        <v>39</v>
      </c>
      <c r="J41" s="10" t="s">
        <v>32</v>
      </c>
      <c r="K41" s="9">
        <v>80266</v>
      </c>
      <c r="L41" s="8">
        <f>K41*H41</f>
        <v>361197000000</v>
      </c>
      <c r="M41" s="7" t="s">
        <v>84</v>
      </c>
      <c r="N41" s="7" t="s">
        <v>85</v>
      </c>
      <c r="O41" s="7" t="s">
        <v>86</v>
      </c>
      <c r="P41" s="7">
        <v>511</v>
      </c>
      <c r="Q41" s="7">
        <v>325</v>
      </c>
      <c r="R41" s="20" t="s">
        <v>45</v>
      </c>
      <c r="S41" s="7" t="s">
        <v>27</v>
      </c>
      <c r="T41" s="7">
        <v>1</v>
      </c>
      <c r="U41" s="7">
        <v>0</v>
      </c>
      <c r="V41" s="7">
        <v>1</v>
      </c>
      <c r="W41" s="9">
        <f>T41*L41*0.25%</f>
        <v>902992500</v>
      </c>
      <c r="X41" s="72"/>
      <c r="Y41" s="72"/>
      <c r="Z41" s="72"/>
      <c r="AA41" s="7" t="s">
        <v>177</v>
      </c>
      <c r="AB41" s="7" t="s">
        <v>86</v>
      </c>
      <c r="AC41" s="8"/>
      <c r="AD41" s="37"/>
    </row>
    <row r="42" spans="1:35" ht="23.25" x14ac:dyDescent="0.25">
      <c r="A42" s="36" t="s">
        <v>44</v>
      </c>
      <c r="B42" s="8" t="s">
        <v>172</v>
      </c>
      <c r="C42" s="72"/>
      <c r="D42" s="72"/>
      <c r="E42" s="7" t="s">
        <v>36</v>
      </c>
      <c r="F42" s="7">
        <v>1400124407001</v>
      </c>
      <c r="G42" s="7" t="s">
        <v>84</v>
      </c>
      <c r="H42" s="8">
        <v>2000000</v>
      </c>
      <c r="I42" s="8" t="s">
        <v>48</v>
      </c>
      <c r="J42" s="10" t="s">
        <v>32</v>
      </c>
      <c r="K42" s="9">
        <v>110900</v>
      </c>
      <c r="L42" s="8">
        <f>K42*H42</f>
        <v>221800000000</v>
      </c>
      <c r="M42" s="7" t="s">
        <v>93</v>
      </c>
      <c r="N42" s="7" t="s">
        <v>98</v>
      </c>
      <c r="O42" s="7" t="s">
        <v>98</v>
      </c>
      <c r="P42" s="7">
        <v>518</v>
      </c>
      <c r="Q42" s="7">
        <v>324</v>
      </c>
      <c r="R42" s="20" t="s">
        <v>45</v>
      </c>
      <c r="S42" s="7" t="s">
        <v>27</v>
      </c>
      <c r="T42" s="7">
        <v>10</v>
      </c>
      <c r="U42" s="7">
        <v>0</v>
      </c>
      <c r="V42" s="7">
        <v>10</v>
      </c>
      <c r="W42" s="9">
        <f>T42*L42*0.25%</f>
        <v>5545000000</v>
      </c>
      <c r="X42" s="72"/>
      <c r="Y42" s="72"/>
      <c r="Z42" s="72"/>
      <c r="AA42" s="7" t="s">
        <v>178</v>
      </c>
      <c r="AB42" s="7" t="s">
        <v>98</v>
      </c>
      <c r="AC42" s="24" t="s">
        <v>179</v>
      </c>
      <c r="AD42" s="37"/>
    </row>
    <row r="43" spans="1:35" ht="23.25" x14ac:dyDescent="0.25">
      <c r="A43" s="36" t="s">
        <v>44</v>
      </c>
      <c r="B43" s="8" t="s">
        <v>172</v>
      </c>
      <c r="C43" s="72"/>
      <c r="D43" s="72"/>
      <c r="E43" s="7" t="s">
        <v>36</v>
      </c>
      <c r="F43" s="7">
        <v>1400129268001</v>
      </c>
      <c r="G43" s="7" t="s">
        <v>41</v>
      </c>
      <c r="H43" s="8">
        <v>3000000</v>
      </c>
      <c r="I43" s="8" t="s">
        <v>48</v>
      </c>
      <c r="J43" s="10" t="s">
        <v>180</v>
      </c>
      <c r="K43" s="9">
        <v>112399</v>
      </c>
      <c r="L43" s="8">
        <f>K43*H43</f>
        <v>337197000000</v>
      </c>
      <c r="M43" s="7" t="s">
        <v>169</v>
      </c>
      <c r="N43" s="7" t="s">
        <v>181</v>
      </c>
      <c r="O43" s="7" t="s">
        <v>98</v>
      </c>
      <c r="P43" s="7">
        <v>518</v>
      </c>
      <c r="Q43" s="7">
        <v>324</v>
      </c>
      <c r="R43" s="20" t="s">
        <v>45</v>
      </c>
      <c r="S43" s="7" t="s">
        <v>27</v>
      </c>
      <c r="T43" s="7">
        <v>8</v>
      </c>
      <c r="U43" s="7">
        <v>0</v>
      </c>
      <c r="V43" s="7">
        <v>8</v>
      </c>
      <c r="W43" s="9">
        <f>T43*L43*0.25%</f>
        <v>6743940000</v>
      </c>
      <c r="X43" s="72"/>
      <c r="Y43" s="76"/>
      <c r="Z43" s="76"/>
      <c r="AA43" s="7" t="s">
        <v>182</v>
      </c>
      <c r="AB43" s="7" t="s">
        <v>98</v>
      </c>
      <c r="AC43" s="24" t="s">
        <v>179</v>
      </c>
      <c r="AD43" s="37"/>
    </row>
    <row r="44" spans="1:35" ht="23.25" x14ac:dyDescent="0.25">
      <c r="A44" s="61" t="s">
        <v>76</v>
      </c>
      <c r="B44" s="13" t="s">
        <v>172</v>
      </c>
      <c r="C44" s="72"/>
      <c r="D44" s="72"/>
      <c r="E44" s="11" t="s">
        <v>36</v>
      </c>
      <c r="F44" s="11">
        <v>1400143025001</v>
      </c>
      <c r="G44" s="11" t="s">
        <v>93</v>
      </c>
      <c r="H44" s="13">
        <v>4150000</v>
      </c>
      <c r="I44" s="13" t="s">
        <v>39</v>
      </c>
      <c r="J44" s="14" t="s">
        <v>32</v>
      </c>
      <c r="K44" s="12">
        <v>111111</v>
      </c>
      <c r="L44" s="13">
        <v>461110650000</v>
      </c>
      <c r="M44" s="11" t="s">
        <v>111</v>
      </c>
      <c r="N44" s="11" t="s">
        <v>112</v>
      </c>
      <c r="O44" s="11" t="s">
        <v>112</v>
      </c>
      <c r="P44" s="11" t="s">
        <v>54</v>
      </c>
      <c r="Q44" s="11" t="s">
        <v>54</v>
      </c>
      <c r="R44" s="25" t="s">
        <v>45</v>
      </c>
      <c r="S44" s="11" t="s">
        <v>27</v>
      </c>
      <c r="T44" s="11">
        <v>10</v>
      </c>
      <c r="U44" s="11" t="s">
        <v>54</v>
      </c>
      <c r="V44" s="11" t="s">
        <v>54</v>
      </c>
      <c r="W44" s="12">
        <f>T44*L44*0.25%</f>
        <v>11527766250</v>
      </c>
      <c r="X44" s="72"/>
      <c r="Y44" s="77"/>
      <c r="Z44" s="77"/>
      <c r="AA44" s="11" t="s">
        <v>183</v>
      </c>
      <c r="AB44" s="11" t="s">
        <v>112</v>
      </c>
      <c r="AC44" s="15" t="s">
        <v>108</v>
      </c>
      <c r="AD44" s="62"/>
      <c r="AE44" s="16"/>
      <c r="AF44" s="16"/>
      <c r="AG44" s="16"/>
      <c r="AH44" s="16"/>
      <c r="AI44" s="16"/>
    </row>
    <row r="45" spans="1:35" ht="23.25" x14ac:dyDescent="0.25">
      <c r="A45" s="61" t="s">
        <v>76</v>
      </c>
      <c r="B45" s="13" t="s">
        <v>172</v>
      </c>
      <c r="C45" s="72"/>
      <c r="D45" s="72"/>
      <c r="E45" s="11" t="s">
        <v>36</v>
      </c>
      <c r="F45" s="11">
        <v>1400146379001</v>
      </c>
      <c r="G45" s="11" t="s">
        <v>97</v>
      </c>
      <c r="H45" s="13">
        <v>5000000</v>
      </c>
      <c r="I45" s="13" t="s">
        <v>48</v>
      </c>
      <c r="J45" s="14" t="s">
        <v>32</v>
      </c>
      <c r="K45" s="12">
        <v>125777</v>
      </c>
      <c r="L45" s="13">
        <f>K45*H45</f>
        <v>628885000000</v>
      </c>
      <c r="M45" s="11" t="s">
        <v>95</v>
      </c>
      <c r="N45" s="11" t="s">
        <v>99</v>
      </c>
      <c r="O45" s="11" t="s">
        <v>99</v>
      </c>
      <c r="P45" s="11" t="s">
        <v>54</v>
      </c>
      <c r="Q45" s="11" t="s">
        <v>54</v>
      </c>
      <c r="R45" s="25" t="s">
        <v>45</v>
      </c>
      <c r="S45" s="11" t="s">
        <v>27</v>
      </c>
      <c r="T45" s="11">
        <v>10</v>
      </c>
      <c r="U45" s="11" t="s">
        <v>54</v>
      </c>
      <c r="V45" s="11" t="s">
        <v>54</v>
      </c>
      <c r="W45" s="12">
        <f>T45*L45*0.25%</f>
        <v>15722125000</v>
      </c>
      <c r="X45" s="72"/>
      <c r="Y45" s="78"/>
      <c r="Z45" s="78"/>
      <c r="AA45" s="11" t="s">
        <v>184</v>
      </c>
      <c r="AB45" s="11" t="s">
        <v>99</v>
      </c>
      <c r="AC45" s="15" t="s">
        <v>108</v>
      </c>
      <c r="AD45" s="62"/>
      <c r="AE45" s="16"/>
      <c r="AF45" s="16"/>
      <c r="AG45" s="16"/>
      <c r="AH45" s="16"/>
      <c r="AI45" s="16"/>
    </row>
    <row r="46" spans="1:35" ht="23.25" x14ac:dyDescent="0.25">
      <c r="A46" s="61" t="s">
        <v>76</v>
      </c>
      <c r="B46" s="13" t="s">
        <v>172</v>
      </c>
      <c r="C46" s="72"/>
      <c r="D46" s="72"/>
      <c r="E46" s="11" t="s">
        <v>36</v>
      </c>
      <c r="F46" s="11">
        <v>1400158879001</v>
      </c>
      <c r="G46" s="11" t="s">
        <v>185</v>
      </c>
      <c r="H46" s="13">
        <v>2000000</v>
      </c>
      <c r="I46" s="13" t="s">
        <v>39</v>
      </c>
      <c r="J46" s="14" t="s">
        <v>32</v>
      </c>
      <c r="K46" s="12">
        <v>99285</v>
      </c>
      <c r="L46" s="13">
        <f>K46*H46</f>
        <v>198570000000</v>
      </c>
      <c r="M46" s="11" t="s">
        <v>187</v>
      </c>
      <c r="N46" s="11" t="s">
        <v>188</v>
      </c>
      <c r="O46" s="11" t="s">
        <v>189</v>
      </c>
      <c r="P46" s="11">
        <v>531</v>
      </c>
      <c r="Q46" s="11" t="s">
        <v>54</v>
      </c>
      <c r="R46" s="25" t="s">
        <v>45</v>
      </c>
      <c r="S46" s="11" t="s">
        <v>27</v>
      </c>
      <c r="T46" s="11">
        <v>9</v>
      </c>
      <c r="U46" s="11" t="s">
        <v>54</v>
      </c>
      <c r="V46" s="11" t="s">
        <v>54</v>
      </c>
      <c r="W46" s="12">
        <f>T46*L46*0.25%</f>
        <v>4467825000</v>
      </c>
      <c r="X46" s="72"/>
      <c r="Y46" s="78"/>
      <c r="Z46" s="78"/>
      <c r="AA46" s="11" t="s">
        <v>190</v>
      </c>
      <c r="AB46" s="11" t="s">
        <v>189</v>
      </c>
      <c r="AC46" s="15" t="s">
        <v>108</v>
      </c>
      <c r="AD46" s="62"/>
      <c r="AE46" s="16"/>
      <c r="AF46" s="16"/>
      <c r="AG46" s="16"/>
      <c r="AH46" s="16"/>
      <c r="AI46" s="16"/>
    </row>
    <row r="47" spans="1:35" ht="23.25" x14ac:dyDescent="0.25">
      <c r="A47" s="61" t="s">
        <v>76</v>
      </c>
      <c r="B47" s="13" t="s">
        <v>172</v>
      </c>
      <c r="C47" s="72"/>
      <c r="D47" s="72"/>
      <c r="E47" s="11" t="s">
        <v>36</v>
      </c>
      <c r="F47" s="11">
        <v>1400161005001</v>
      </c>
      <c r="G47" s="11" t="s">
        <v>95</v>
      </c>
      <c r="H47" s="13">
        <v>1000000</v>
      </c>
      <c r="I47" s="13" t="s">
        <v>48</v>
      </c>
      <c r="J47" s="14" t="s">
        <v>32</v>
      </c>
      <c r="K47" s="12">
        <v>119009</v>
      </c>
      <c r="L47" s="13">
        <v>198570000000</v>
      </c>
      <c r="M47" s="11" t="s">
        <v>191</v>
      </c>
      <c r="N47" s="11" t="s">
        <v>192</v>
      </c>
      <c r="O47" s="11" t="s">
        <v>192</v>
      </c>
      <c r="P47" s="11" t="s">
        <v>54</v>
      </c>
      <c r="Q47" s="11" t="s">
        <v>54</v>
      </c>
      <c r="R47" s="25" t="s">
        <v>45</v>
      </c>
      <c r="S47" s="11" t="s">
        <v>27</v>
      </c>
      <c r="T47" s="11">
        <v>10</v>
      </c>
      <c r="U47" s="11" t="s">
        <v>54</v>
      </c>
      <c r="V47" s="11" t="s">
        <v>54</v>
      </c>
      <c r="W47" s="12">
        <f>T47*L47*0.25%</f>
        <v>4964250000</v>
      </c>
      <c r="X47" s="72"/>
      <c r="Y47" s="78"/>
      <c r="Z47" s="78"/>
      <c r="AA47" s="11" t="s">
        <v>193</v>
      </c>
      <c r="AB47" s="11" t="s">
        <v>192</v>
      </c>
      <c r="AC47" s="15" t="s">
        <v>108</v>
      </c>
      <c r="AD47" s="62"/>
      <c r="AE47" s="16"/>
      <c r="AF47" s="16"/>
      <c r="AG47" s="16"/>
      <c r="AH47" s="16"/>
      <c r="AI47" s="16"/>
    </row>
    <row r="48" spans="1:35" ht="23.25" x14ac:dyDescent="0.25">
      <c r="A48" s="61" t="s">
        <v>76</v>
      </c>
      <c r="B48" s="13" t="s">
        <v>172</v>
      </c>
      <c r="C48" s="72"/>
      <c r="D48" s="72"/>
      <c r="E48" s="11" t="s">
        <v>36</v>
      </c>
      <c r="F48" s="11">
        <v>1400168608001</v>
      </c>
      <c r="G48" s="11" t="s">
        <v>99</v>
      </c>
      <c r="H48" s="13">
        <v>15000000</v>
      </c>
      <c r="I48" s="13" t="s">
        <v>90</v>
      </c>
      <c r="J48" s="14" t="s">
        <v>32</v>
      </c>
      <c r="K48" s="12">
        <v>108626</v>
      </c>
      <c r="L48" s="13">
        <f>K48*H48</f>
        <v>1629390000000</v>
      </c>
      <c r="M48" s="11" t="s">
        <v>192</v>
      </c>
      <c r="N48" s="11" t="s">
        <v>195</v>
      </c>
      <c r="O48" s="11" t="s">
        <v>195</v>
      </c>
      <c r="P48" s="11" t="s">
        <v>54</v>
      </c>
      <c r="Q48" s="11" t="s">
        <v>54</v>
      </c>
      <c r="R48" s="25" t="s">
        <v>45</v>
      </c>
      <c r="S48" s="11" t="s">
        <v>27</v>
      </c>
      <c r="T48" s="11">
        <v>10</v>
      </c>
      <c r="U48" s="11" t="s">
        <v>54</v>
      </c>
      <c r="V48" s="11" t="s">
        <v>54</v>
      </c>
      <c r="W48" s="12">
        <f>T48*L48*0.25%</f>
        <v>40734750000</v>
      </c>
      <c r="X48" s="72"/>
      <c r="Y48" s="78"/>
      <c r="Z48" s="78"/>
      <c r="AA48" s="11" t="s">
        <v>196</v>
      </c>
      <c r="AB48" s="11" t="s">
        <v>195</v>
      </c>
      <c r="AC48" s="15" t="s">
        <v>197</v>
      </c>
      <c r="AD48" s="62"/>
      <c r="AE48" s="16"/>
      <c r="AF48" s="16"/>
      <c r="AG48" s="16"/>
      <c r="AH48" s="16"/>
      <c r="AI48" s="16"/>
    </row>
    <row r="49" spans="1:35" ht="23.25" x14ac:dyDescent="0.25">
      <c r="A49" s="61" t="s">
        <v>76</v>
      </c>
      <c r="B49" s="13" t="s">
        <v>172</v>
      </c>
      <c r="C49" s="72"/>
      <c r="D49" s="72"/>
      <c r="E49" s="11" t="s">
        <v>36</v>
      </c>
      <c r="F49" s="11">
        <v>1400175559001</v>
      </c>
      <c r="G49" s="11" t="s">
        <v>191</v>
      </c>
      <c r="H49" s="13">
        <v>5000000</v>
      </c>
      <c r="I49" s="13" t="s">
        <v>90</v>
      </c>
      <c r="J49" s="14" t="s">
        <v>32</v>
      </c>
      <c r="K49" s="12">
        <v>101109</v>
      </c>
      <c r="L49" s="13">
        <f>K49*H49</f>
        <v>505545000000</v>
      </c>
      <c r="M49" s="11" t="s">
        <v>130</v>
      </c>
      <c r="N49" s="11" t="s">
        <v>80</v>
      </c>
      <c r="O49" s="11" t="s">
        <v>80</v>
      </c>
      <c r="P49" s="11" t="s">
        <v>54</v>
      </c>
      <c r="Q49" s="11" t="s">
        <v>54</v>
      </c>
      <c r="R49" s="25" t="s">
        <v>45</v>
      </c>
      <c r="S49" s="11" t="s">
        <v>27</v>
      </c>
      <c r="T49" s="11">
        <v>10</v>
      </c>
      <c r="U49" s="11" t="s">
        <v>54</v>
      </c>
      <c r="V49" s="11" t="s">
        <v>54</v>
      </c>
      <c r="W49" s="12">
        <f>T49*L49*0.25%</f>
        <v>12638625000</v>
      </c>
      <c r="X49" s="72"/>
      <c r="Y49" s="80"/>
      <c r="Z49" s="80"/>
      <c r="AA49" s="11" t="s">
        <v>198</v>
      </c>
      <c r="AB49" s="11" t="s">
        <v>80</v>
      </c>
      <c r="AC49" s="15" t="s">
        <v>197</v>
      </c>
      <c r="AD49" s="62"/>
      <c r="AE49" s="16"/>
      <c r="AF49" s="16"/>
      <c r="AG49" s="16"/>
      <c r="AH49" s="16"/>
      <c r="AI49" s="16"/>
    </row>
    <row r="50" spans="1:35" ht="23.25" x14ac:dyDescent="0.25">
      <c r="A50" s="36" t="s">
        <v>25</v>
      </c>
      <c r="B50" s="8" t="s">
        <v>200</v>
      </c>
      <c r="C50" s="72"/>
      <c r="D50" s="72"/>
      <c r="E50" s="7" t="s">
        <v>28</v>
      </c>
      <c r="F50" s="7">
        <v>1400041196001</v>
      </c>
      <c r="G50" s="7" t="s">
        <v>199</v>
      </c>
      <c r="H50" s="8">
        <v>8000000</v>
      </c>
      <c r="I50" s="8" t="s">
        <v>90</v>
      </c>
      <c r="J50" s="10" t="s">
        <v>32</v>
      </c>
      <c r="K50" s="9">
        <v>65560</v>
      </c>
      <c r="L50" s="8">
        <v>524480000000</v>
      </c>
      <c r="M50" s="7" t="s">
        <v>125</v>
      </c>
      <c r="N50" s="7" t="s">
        <v>201</v>
      </c>
      <c r="O50" s="7" t="s">
        <v>202</v>
      </c>
      <c r="P50" s="8" t="s">
        <v>26</v>
      </c>
      <c r="Q50" s="7" t="s">
        <v>26</v>
      </c>
      <c r="R50" s="20" t="s">
        <v>26</v>
      </c>
      <c r="S50" s="7" t="s">
        <v>27</v>
      </c>
      <c r="T50" s="7">
        <v>9</v>
      </c>
      <c r="U50" s="7">
        <v>9</v>
      </c>
      <c r="V50" s="7">
        <v>0</v>
      </c>
      <c r="W50" s="9">
        <f>T50*L50*0.25%</f>
        <v>11800800000</v>
      </c>
      <c r="X50" s="72"/>
      <c r="Y50" s="75">
        <v>0</v>
      </c>
      <c r="Z50" s="75">
        <f>SUM(W50:W56)</f>
        <v>32561832500</v>
      </c>
      <c r="AA50" s="7"/>
      <c r="AB50" s="7"/>
      <c r="AC50" s="8"/>
      <c r="AD50" s="52"/>
    </row>
    <row r="51" spans="1:35" ht="23.25" x14ac:dyDescent="0.25">
      <c r="A51" s="36" t="s">
        <v>25</v>
      </c>
      <c r="B51" s="8" t="s">
        <v>200</v>
      </c>
      <c r="C51" s="72"/>
      <c r="D51" s="72"/>
      <c r="E51" s="7" t="s">
        <v>36</v>
      </c>
      <c r="F51" s="7">
        <v>1400101797001</v>
      </c>
      <c r="G51" s="7" t="s">
        <v>55</v>
      </c>
      <c r="H51" s="8">
        <v>5000000</v>
      </c>
      <c r="I51" s="8" t="s">
        <v>48</v>
      </c>
      <c r="J51" s="10" t="s">
        <v>32</v>
      </c>
      <c r="K51" s="9">
        <v>91630</v>
      </c>
      <c r="L51" s="8">
        <v>458150000000</v>
      </c>
      <c r="M51" s="7" t="s">
        <v>56</v>
      </c>
      <c r="N51" s="7" t="s">
        <v>57</v>
      </c>
      <c r="O51" s="7" t="s">
        <v>64</v>
      </c>
      <c r="P51" s="8" t="s">
        <v>26</v>
      </c>
      <c r="Q51" s="7" t="s">
        <v>26</v>
      </c>
      <c r="R51" s="20" t="s">
        <v>26</v>
      </c>
      <c r="S51" s="7" t="s">
        <v>27</v>
      </c>
      <c r="T51" s="7">
        <v>4</v>
      </c>
      <c r="U51" s="7">
        <v>4</v>
      </c>
      <c r="V51" s="7">
        <v>0</v>
      </c>
      <c r="W51" s="9">
        <f>T51*L51*0.25%</f>
        <v>4581500000</v>
      </c>
      <c r="X51" s="72"/>
      <c r="Y51" s="72"/>
      <c r="Z51" s="72"/>
      <c r="AA51" s="7"/>
      <c r="AB51" s="7"/>
      <c r="AC51" s="8"/>
      <c r="AD51" s="52"/>
    </row>
    <row r="52" spans="1:35" ht="23.25" x14ac:dyDescent="0.25">
      <c r="A52" s="36" t="s">
        <v>25</v>
      </c>
      <c r="B52" s="8" t="s">
        <v>200</v>
      </c>
      <c r="C52" s="72"/>
      <c r="D52" s="72"/>
      <c r="E52" s="7" t="s">
        <v>36</v>
      </c>
      <c r="F52" s="7">
        <v>1400108625001</v>
      </c>
      <c r="G52" s="7" t="s">
        <v>51</v>
      </c>
      <c r="H52" s="8">
        <v>4500000</v>
      </c>
      <c r="I52" s="8" t="s">
        <v>39</v>
      </c>
      <c r="J52" s="10" t="s">
        <v>32</v>
      </c>
      <c r="K52" s="9">
        <v>80266</v>
      </c>
      <c r="L52" s="8">
        <v>361197000000</v>
      </c>
      <c r="M52" s="7" t="s">
        <v>84</v>
      </c>
      <c r="N52" s="7" t="s">
        <v>85</v>
      </c>
      <c r="O52" s="7" t="s">
        <v>43</v>
      </c>
      <c r="P52" s="8" t="s">
        <v>26</v>
      </c>
      <c r="Q52" s="7" t="s">
        <v>26</v>
      </c>
      <c r="R52" s="20" t="s">
        <v>26</v>
      </c>
      <c r="S52" s="7" t="s">
        <v>27</v>
      </c>
      <c r="T52" s="7">
        <v>4</v>
      </c>
      <c r="U52" s="7">
        <v>3</v>
      </c>
      <c r="V52" s="7">
        <v>1</v>
      </c>
      <c r="W52" s="9">
        <f>T52*L52*0.25%</f>
        <v>3611970000</v>
      </c>
      <c r="X52" s="72"/>
      <c r="Y52" s="72"/>
      <c r="Z52" s="72"/>
      <c r="AA52" s="7"/>
      <c r="AB52" s="7"/>
      <c r="AC52" s="8" t="s">
        <v>203</v>
      </c>
      <c r="AD52" s="52"/>
    </row>
    <row r="53" spans="1:35" ht="23.25" x14ac:dyDescent="0.25">
      <c r="A53" s="36" t="s">
        <v>25</v>
      </c>
      <c r="B53" s="8" t="s">
        <v>200</v>
      </c>
      <c r="C53" s="72"/>
      <c r="D53" s="72"/>
      <c r="E53" s="7" t="s">
        <v>36</v>
      </c>
      <c r="F53" s="7">
        <v>1400132609001</v>
      </c>
      <c r="G53" s="7" t="s">
        <v>92</v>
      </c>
      <c r="H53" s="8">
        <v>3000000</v>
      </c>
      <c r="I53" s="8" t="s">
        <v>39</v>
      </c>
      <c r="J53" s="10" t="s">
        <v>32</v>
      </c>
      <c r="K53" s="9">
        <v>103299</v>
      </c>
      <c r="L53" s="8">
        <v>309897000000</v>
      </c>
      <c r="M53" s="7" t="s">
        <v>94</v>
      </c>
      <c r="N53" s="7" t="s">
        <v>95</v>
      </c>
      <c r="O53" s="7" t="s">
        <v>95</v>
      </c>
      <c r="P53" s="17">
        <v>521</v>
      </c>
      <c r="Q53" s="7" t="s">
        <v>26</v>
      </c>
      <c r="R53" s="20" t="s">
        <v>26</v>
      </c>
      <c r="S53" s="7" t="s">
        <v>27</v>
      </c>
      <c r="T53" s="7">
        <v>10</v>
      </c>
      <c r="U53" s="7">
        <v>10</v>
      </c>
      <c r="V53" s="7">
        <v>0</v>
      </c>
      <c r="W53" s="9">
        <f>T53*L53*0.25%</f>
        <v>7747425000</v>
      </c>
      <c r="X53" s="72"/>
      <c r="Y53" s="72"/>
      <c r="Z53" s="72"/>
      <c r="AA53" s="7" t="s">
        <v>204</v>
      </c>
      <c r="AB53" s="7" t="s">
        <v>95</v>
      </c>
      <c r="AC53" s="8" t="s">
        <v>24</v>
      </c>
      <c r="AD53" s="52" t="s">
        <v>26</v>
      </c>
    </row>
    <row r="54" spans="1:35" ht="43.5" x14ac:dyDescent="0.25">
      <c r="A54" s="36" t="s">
        <v>25</v>
      </c>
      <c r="B54" s="8" t="s">
        <v>200</v>
      </c>
      <c r="C54" s="72"/>
      <c r="D54" s="72"/>
      <c r="E54" s="7" t="s">
        <v>36</v>
      </c>
      <c r="F54" s="7">
        <v>1400209218001</v>
      </c>
      <c r="G54" s="7" t="s">
        <v>101</v>
      </c>
      <c r="H54" s="8">
        <v>1000000</v>
      </c>
      <c r="I54" s="8" t="s">
        <v>31</v>
      </c>
      <c r="J54" s="10" t="s">
        <v>32</v>
      </c>
      <c r="K54" s="9">
        <v>87299</v>
      </c>
      <c r="L54" s="8">
        <v>87299000000</v>
      </c>
      <c r="M54" s="7" t="s">
        <v>102</v>
      </c>
      <c r="N54" s="7" t="s">
        <v>103</v>
      </c>
      <c r="O54" s="7" t="s">
        <v>104</v>
      </c>
      <c r="P54" s="8" t="s">
        <v>26</v>
      </c>
      <c r="Q54" s="7" t="s">
        <v>26</v>
      </c>
      <c r="R54" s="20" t="s">
        <v>26</v>
      </c>
      <c r="S54" s="7" t="s">
        <v>27</v>
      </c>
      <c r="T54" s="7">
        <v>8</v>
      </c>
      <c r="U54" s="7">
        <v>8</v>
      </c>
      <c r="V54" s="7">
        <v>0</v>
      </c>
      <c r="W54" s="9">
        <f>T54*L54*0.25%</f>
        <v>1745980000</v>
      </c>
      <c r="X54" s="72"/>
      <c r="Y54" s="72"/>
      <c r="Z54" s="72"/>
      <c r="AA54" s="7"/>
      <c r="AB54" s="7"/>
      <c r="AC54" s="18" t="s">
        <v>105</v>
      </c>
      <c r="AD54" s="52"/>
    </row>
    <row r="55" spans="1:35" ht="23.25" x14ac:dyDescent="0.25">
      <c r="A55" s="36" t="s">
        <v>25</v>
      </c>
      <c r="B55" s="8" t="s">
        <v>200</v>
      </c>
      <c r="C55" s="72"/>
      <c r="D55" s="72"/>
      <c r="E55" s="7" t="s">
        <v>36</v>
      </c>
      <c r="F55" s="7">
        <v>1400213990001</v>
      </c>
      <c r="G55" s="7" t="s">
        <v>205</v>
      </c>
      <c r="H55" s="8">
        <v>1000000</v>
      </c>
      <c r="I55" s="8" t="s">
        <v>31</v>
      </c>
      <c r="J55" s="10" t="s">
        <v>32</v>
      </c>
      <c r="K55" s="9">
        <v>87809</v>
      </c>
      <c r="L55" s="8">
        <v>87809000000</v>
      </c>
      <c r="M55" s="7" t="s">
        <v>207</v>
      </c>
      <c r="N55" s="7" t="s">
        <v>208</v>
      </c>
      <c r="O55" s="7" t="s">
        <v>209</v>
      </c>
      <c r="P55" s="8" t="s">
        <v>26</v>
      </c>
      <c r="Q55" s="7" t="s">
        <v>26</v>
      </c>
      <c r="R55" s="20" t="s">
        <v>26</v>
      </c>
      <c r="S55" s="7" t="s">
        <v>27</v>
      </c>
      <c r="T55" s="7">
        <v>7</v>
      </c>
      <c r="U55" s="7">
        <v>7</v>
      </c>
      <c r="V55" s="7">
        <v>0</v>
      </c>
      <c r="W55" s="9">
        <f>T55*L55*0.25%</f>
        <v>1536657500</v>
      </c>
      <c r="X55" s="72"/>
      <c r="Y55" s="72"/>
      <c r="Z55" s="72"/>
      <c r="AA55" s="7"/>
      <c r="AB55" s="7"/>
      <c r="AC55" s="18"/>
      <c r="AD55" s="52"/>
    </row>
    <row r="56" spans="1:35" ht="24" thickBot="1" x14ac:dyDescent="0.3">
      <c r="A56" s="38" t="s">
        <v>25</v>
      </c>
      <c r="B56" s="41" t="s">
        <v>200</v>
      </c>
      <c r="C56" s="71"/>
      <c r="D56" s="71"/>
      <c r="E56" s="39" t="s">
        <v>36</v>
      </c>
      <c r="F56" s="39">
        <v>1400214825001</v>
      </c>
      <c r="G56" s="39" t="s">
        <v>210</v>
      </c>
      <c r="H56" s="41">
        <v>1000000</v>
      </c>
      <c r="I56" s="41" t="s">
        <v>48</v>
      </c>
      <c r="J56" s="42" t="s">
        <v>32</v>
      </c>
      <c r="K56" s="40">
        <v>102500</v>
      </c>
      <c r="L56" s="41">
        <v>102500000000</v>
      </c>
      <c r="M56" s="39" t="s">
        <v>212</v>
      </c>
      <c r="N56" s="39" t="s">
        <v>213</v>
      </c>
      <c r="O56" s="39" t="s">
        <v>209</v>
      </c>
      <c r="P56" s="41" t="s">
        <v>26</v>
      </c>
      <c r="Q56" s="39" t="s">
        <v>26</v>
      </c>
      <c r="R56" s="66" t="s">
        <v>26</v>
      </c>
      <c r="S56" s="39" t="s">
        <v>27</v>
      </c>
      <c r="T56" s="39">
        <v>6</v>
      </c>
      <c r="U56" s="39">
        <v>6</v>
      </c>
      <c r="V56" s="39">
        <v>0</v>
      </c>
      <c r="W56" s="40">
        <f>T56*L56*0.25%</f>
        <v>1537500000</v>
      </c>
      <c r="X56" s="71"/>
      <c r="Y56" s="71"/>
      <c r="Z56" s="71"/>
      <c r="AA56" s="39"/>
      <c r="AB56" s="39"/>
      <c r="AC56" s="69"/>
      <c r="AD56" s="64"/>
    </row>
    <row r="57" spans="1:35" ht="24" thickBot="1" x14ac:dyDescent="0.3">
      <c r="A57" s="38"/>
      <c r="B57" s="41"/>
      <c r="C57" s="40">
        <f>SUM(C2:C56)</f>
        <v>628790000</v>
      </c>
      <c r="D57" s="40">
        <f>SUM(D2:D56)</f>
        <v>548130747</v>
      </c>
      <c r="E57" s="39"/>
      <c r="F57" s="39"/>
      <c r="G57" s="39"/>
      <c r="H57" s="41"/>
      <c r="I57" s="41"/>
      <c r="J57" s="42"/>
      <c r="K57" s="40"/>
      <c r="L57" s="41"/>
      <c r="M57" s="39"/>
      <c r="N57" s="39"/>
      <c r="O57" s="39"/>
      <c r="P57" s="41"/>
      <c r="Q57" s="39"/>
      <c r="R57" s="66"/>
      <c r="S57" s="39"/>
      <c r="T57" s="39"/>
      <c r="U57" s="39"/>
      <c r="V57" s="39"/>
      <c r="W57" s="40">
        <f>SUM(W2:W56)</f>
        <v>215378111000</v>
      </c>
      <c r="X57" s="40">
        <f t="shared" ref="X57:Z57" si="0">SUM(X2:X56)</f>
        <v>215378111000</v>
      </c>
      <c r="Y57" s="40">
        <f t="shared" si="0"/>
        <v>41156718750</v>
      </c>
      <c r="Z57" s="40">
        <f t="shared" si="0"/>
        <v>68509500750</v>
      </c>
      <c r="AA57" s="39"/>
      <c r="AB57" s="39"/>
      <c r="AC57" s="69"/>
      <c r="AD57" s="64"/>
    </row>
  </sheetData>
  <autoFilter ref="A1:AH56" xr:uid="{4C123060-EDE8-4167-8D4E-1D8E3468CF38}"/>
  <mergeCells count="46">
    <mergeCell ref="C40:C56"/>
    <mergeCell ref="D3:D11"/>
    <mergeCell ref="D12:D13"/>
    <mergeCell ref="D14:D20"/>
    <mergeCell ref="D24:D27"/>
    <mergeCell ref="D28:D33"/>
    <mergeCell ref="D35:D37"/>
    <mergeCell ref="D38:D39"/>
    <mergeCell ref="D40:D56"/>
    <mergeCell ref="X35:X37"/>
    <mergeCell ref="X38:X39"/>
    <mergeCell ref="X40:X56"/>
    <mergeCell ref="C3:C11"/>
    <mergeCell ref="C12:C13"/>
    <mergeCell ref="C14:C20"/>
    <mergeCell ref="C24:C27"/>
    <mergeCell ref="C28:C33"/>
    <mergeCell ref="C35:C37"/>
    <mergeCell ref="C38:C39"/>
    <mergeCell ref="Y44:Y49"/>
    <mergeCell ref="Y50:Y56"/>
    <mergeCell ref="Y3:Y5"/>
    <mergeCell ref="Z3:Z5"/>
    <mergeCell ref="X3:X11"/>
    <mergeCell ref="X12:X13"/>
    <mergeCell ref="X14:X20"/>
    <mergeCell ref="X24:X27"/>
    <mergeCell ref="X28:X33"/>
    <mergeCell ref="Z44:Z49"/>
    <mergeCell ref="Z50:Z56"/>
    <mergeCell ref="Y6:Y11"/>
    <mergeCell ref="Y14:Y18"/>
    <mergeCell ref="Y25:Y27"/>
    <mergeCell ref="Y28:Y31"/>
    <mergeCell ref="Y32:Y33"/>
    <mergeCell ref="Y35:Y37"/>
    <mergeCell ref="Y38:Y39"/>
    <mergeCell ref="Y40:Y43"/>
    <mergeCell ref="Z25:Z27"/>
    <mergeCell ref="Z28:Z31"/>
    <mergeCell ref="Z32:Z33"/>
    <mergeCell ref="Z35:Z37"/>
    <mergeCell ref="Z38:Z39"/>
    <mergeCell ref="Z40:Z43"/>
    <mergeCell ref="Z6:Z11"/>
    <mergeCell ref="Z14:Z18"/>
  </mergeCells>
  <printOptions horizontalCentered="1" verticalCentered="1"/>
  <pageMargins left="0" right="0" top="0" bottom="0" header="0" footer="0.3"/>
  <pageSetup paperSize="9" scale="28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ریز نهایی</vt:lpstr>
      <vt:lpstr>گزارش اصلی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2022-03-07T11:13:22Z</dcterms:created>
  <dcterms:modified xsi:type="dcterms:W3CDTF">2022-03-08T14:20:35Z</dcterms:modified>
</cp:coreProperties>
</file>