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tabollahi\Desktop\"/>
    </mc:Choice>
  </mc:AlternateContent>
  <xr:revisionPtr revIDLastSave="0" documentId="13_ncr:1_{74A697B9-9D1F-4D3F-80A8-0CF66454DFB9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گزارش مالی" sheetId="12" r:id="rId1"/>
    <sheet name="گزارش نهایی بودجه 1402-1" sheetId="8" r:id="rId2"/>
    <sheet name="نامه های وکیوم" sheetId="11" r:id="rId3"/>
    <sheet name="گزارش نهایی بودجه 1402" sheetId="7" state="hidden" r:id="rId4"/>
    <sheet name="گزارش نهایی" sheetId="4" state="hidden" r:id="rId5"/>
    <sheet name="گزارش حواله 1402" sheetId="2" r:id="rId6"/>
    <sheet name="وکیوم" sheetId="6" r:id="rId7"/>
    <sheet name="سبا" sheetId="10" r:id="rId8"/>
    <sheet name="گزارش شریف" sheetId="3" state="hidden" r:id="rId9"/>
  </sheets>
  <definedNames>
    <definedName name="_xlnm._FilterDatabase" localSheetId="7" hidden="1">سبا!$A$1:$P$789</definedName>
    <definedName name="_xlnm._FilterDatabase" localSheetId="5" hidden="1">'گزارش حواله 1402'!$A$1:$AB$805</definedName>
    <definedName name="_xlnm._FilterDatabase" localSheetId="8" hidden="1">'گزارش شریف'!$A$1:$AA$805</definedName>
  </definedNames>
  <calcPr calcId="191029"/>
</workbook>
</file>

<file path=xl/calcChain.xml><?xml version="1.0" encoding="utf-8"?>
<calcChain xmlns="http://schemas.openxmlformats.org/spreadsheetml/2006/main">
  <c r="I44" i="11" l="1"/>
  <c r="I43" i="11"/>
  <c r="H37" i="11"/>
  <c r="D28" i="8" l="1"/>
  <c r="G38" i="11"/>
  <c r="G43" i="11" s="1"/>
  <c r="G30" i="11"/>
  <c r="G7" i="11"/>
  <c r="G24" i="6"/>
  <c r="AD7" i="8" l="1"/>
  <c r="AD8" i="8"/>
  <c r="AD9" i="8"/>
  <c r="AD11" i="8"/>
  <c r="AC7" i="8"/>
  <c r="AH7" i="8" s="1"/>
  <c r="AC8" i="8"/>
  <c r="AG8" i="8" s="1"/>
  <c r="AC6" i="8"/>
  <c r="AH6" i="8" s="1"/>
  <c r="AB6" i="8"/>
  <c r="AA6" i="8"/>
  <c r="AE6" i="8" s="1"/>
  <c r="AF6" i="8" s="1"/>
  <c r="Q12" i="8"/>
  <c r="R12" i="8"/>
  <c r="S12" i="8"/>
  <c r="T12" i="8"/>
  <c r="R783" i="2"/>
  <c r="S783" i="2" s="1"/>
  <c r="W9" i="8"/>
  <c r="V9" i="8" s="1"/>
  <c r="AA9" i="8" s="1"/>
  <c r="AE9" i="8" s="1"/>
  <c r="L7" i="8"/>
  <c r="L8" i="8"/>
  <c r="L9" i="8"/>
  <c r="L10" i="8"/>
  <c r="L11" i="8"/>
  <c r="L6" i="8"/>
  <c r="O7" i="8"/>
  <c r="O8" i="8"/>
  <c r="O9" i="8"/>
  <c r="O10" i="8"/>
  <c r="O11" i="8"/>
  <c r="O6" i="8"/>
  <c r="K12" i="8"/>
  <c r="O781" i="2"/>
  <c r="P781" i="2" s="1"/>
  <c r="R781" i="2" s="1"/>
  <c r="S781" i="2" s="1"/>
  <c r="C12" i="8"/>
  <c r="Y6" i="8"/>
  <c r="AD6" i="8" s="1"/>
  <c r="X9" i="8"/>
  <c r="AC9" i="8" s="1"/>
  <c r="AG9" i="8" s="1"/>
  <c r="X11" i="8"/>
  <c r="AC11" i="8" s="1"/>
  <c r="AG11" i="8" s="1"/>
  <c r="N12" i="8"/>
  <c r="M12" i="8"/>
  <c r="I12" i="8"/>
  <c r="H12" i="8"/>
  <c r="G12" i="8"/>
  <c r="F12" i="8"/>
  <c r="E12" i="8"/>
  <c r="D12" i="8"/>
  <c r="U9" i="7"/>
  <c r="T9" i="7" s="1"/>
  <c r="Y9" i="7" s="1"/>
  <c r="U11" i="7"/>
  <c r="T11" i="7" s="1"/>
  <c r="Y11" i="7" s="1"/>
  <c r="AB11" i="7"/>
  <c r="Z10" i="7"/>
  <c r="AB9" i="7"/>
  <c r="AB8" i="7"/>
  <c r="AB7" i="7"/>
  <c r="AB6" i="7"/>
  <c r="Z6" i="7"/>
  <c r="V11" i="7"/>
  <c r="AA11" i="7" s="1"/>
  <c r="V9" i="7"/>
  <c r="AA9" i="7" s="1"/>
  <c r="AA8" i="7"/>
  <c r="T10" i="7"/>
  <c r="Y10" i="7" s="1"/>
  <c r="AA7" i="7"/>
  <c r="AA6" i="7"/>
  <c r="Y6" i="7"/>
  <c r="O12" i="7"/>
  <c r="P12" i="7"/>
  <c r="Q12" i="7"/>
  <c r="R12" i="7"/>
  <c r="G12" i="7"/>
  <c r="E12" i="7"/>
  <c r="AH12" i="8" l="1"/>
  <c r="AF9" i="8"/>
  <c r="AG12" i="8"/>
  <c r="AB9" i="8"/>
  <c r="L12" i="8"/>
  <c r="O12" i="8"/>
  <c r="Z9" i="7"/>
  <c r="Z11" i="7"/>
  <c r="F12" i="7"/>
  <c r="D12" i="7"/>
  <c r="L12" i="7" l="1"/>
  <c r="K12" i="7"/>
  <c r="J12" i="7"/>
  <c r="I12" i="7"/>
  <c r="C12" i="7"/>
  <c r="B12" i="7"/>
  <c r="M11" i="7"/>
  <c r="M10" i="7"/>
  <c r="M9" i="7"/>
  <c r="M8" i="7"/>
  <c r="M7" i="7"/>
  <c r="M6" i="7"/>
  <c r="M12" i="7" l="1"/>
  <c r="G105" i="6" l="1"/>
  <c r="K15" i="4" s="1"/>
  <c r="G106" i="6"/>
  <c r="F108" i="6"/>
  <c r="H108" i="6"/>
  <c r="G109" i="6"/>
  <c r="G110" i="6" s="1"/>
  <c r="F110" i="6"/>
  <c r="G111" i="6"/>
  <c r="F112" i="6"/>
  <c r="G112" i="6" l="1"/>
  <c r="W11" i="8"/>
  <c r="L15" i="4"/>
  <c r="G108" i="6"/>
  <c r="M14" i="4"/>
  <c r="N14" i="4" s="1"/>
  <c r="K14" i="4"/>
  <c r="L14" i="4" s="1"/>
  <c r="K11" i="4"/>
  <c r="L11" i="4" s="1"/>
  <c r="K9" i="4"/>
  <c r="L9" i="4" s="1"/>
  <c r="F104" i="6"/>
  <c r="G103" i="6"/>
  <c r="H100" i="6"/>
  <c r="H99" i="6"/>
  <c r="H98" i="6"/>
  <c r="H102" i="6"/>
  <c r="H101" i="6"/>
  <c r="M13" i="4" s="1"/>
  <c r="G97" i="6"/>
  <c r="G96" i="6"/>
  <c r="G95" i="6"/>
  <c r="G94" i="6"/>
  <c r="G93" i="6"/>
  <c r="G92" i="6"/>
  <c r="G91" i="6"/>
  <c r="G90" i="6"/>
  <c r="G89" i="6"/>
  <c r="G88" i="6"/>
  <c r="G87" i="6"/>
  <c r="G86" i="6"/>
  <c r="G85" i="6"/>
  <c r="H84" i="6"/>
  <c r="H83" i="6"/>
  <c r="H82" i="6"/>
  <c r="H81" i="6"/>
  <c r="H80" i="6"/>
  <c r="H79" i="6"/>
  <c r="G78" i="6"/>
  <c r="G77" i="6"/>
  <c r="G76" i="6"/>
  <c r="G75" i="6"/>
  <c r="G74" i="6"/>
  <c r="G73" i="6"/>
  <c r="G72" i="6"/>
  <c r="G71" i="6"/>
  <c r="G70" i="6"/>
  <c r="F69" i="6"/>
  <c r="G68" i="6"/>
  <c r="H67" i="6"/>
  <c r="G66" i="6"/>
  <c r="G65" i="6"/>
  <c r="G64" i="6"/>
  <c r="G63" i="6"/>
  <c r="G62" i="6"/>
  <c r="F61" i="6"/>
  <c r="G60" i="6"/>
  <c r="G59" i="6"/>
  <c r="G58" i="6"/>
  <c r="G57" i="6"/>
  <c r="G56" i="6"/>
  <c r="G55" i="6"/>
  <c r="G54" i="6"/>
  <c r="G53" i="6"/>
  <c r="G52" i="6"/>
  <c r="G51" i="6"/>
  <c r="G50" i="6"/>
  <c r="G49" i="6"/>
  <c r="G48" i="6"/>
  <c r="G47" i="6"/>
  <c r="G46" i="6"/>
  <c r="G45" i="6"/>
  <c r="G44" i="6"/>
  <c r="G43" i="6"/>
  <c r="H42" i="6"/>
  <c r="H61" i="6" s="1"/>
  <c r="G41" i="6"/>
  <c r="G40" i="6"/>
  <c r="G39" i="6"/>
  <c r="G38" i="6"/>
  <c r="G37" i="6"/>
  <c r="F36" i="6"/>
  <c r="G35" i="6"/>
  <c r="G34" i="6"/>
  <c r="G33" i="6"/>
  <c r="G32" i="6"/>
  <c r="G31" i="6"/>
  <c r="F30" i="6"/>
  <c r="G29" i="6"/>
  <c r="G28" i="6"/>
  <c r="G27" i="6"/>
  <c r="G26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H7" i="6"/>
  <c r="F7" i="6"/>
  <c r="G6" i="6"/>
  <c r="G5" i="6"/>
  <c r="G4" i="6"/>
  <c r="G3" i="6"/>
  <c r="W7" i="8" l="1"/>
  <c r="U7" i="7"/>
  <c r="W10" i="8"/>
  <c r="V10" i="8" s="1"/>
  <c r="AB11" i="8"/>
  <c r="V11" i="8"/>
  <c r="AA11" i="8" s="1"/>
  <c r="K8" i="4"/>
  <c r="L8" i="4" s="1"/>
  <c r="U8" i="7"/>
  <c r="H69" i="6"/>
  <c r="W10" i="7"/>
  <c r="Y10" i="8"/>
  <c r="M10" i="4"/>
  <c r="N10" i="4" s="1"/>
  <c r="K13" i="4"/>
  <c r="L13" i="4" s="1"/>
  <c r="M12" i="4"/>
  <c r="N12" i="4" s="1"/>
  <c r="K12" i="4"/>
  <c r="L12" i="4" s="1"/>
  <c r="N13" i="4"/>
  <c r="K10" i="4"/>
  <c r="L10" i="4" s="1"/>
  <c r="K7" i="4"/>
  <c r="L7" i="4" s="1"/>
  <c r="F113" i="6"/>
  <c r="G61" i="6"/>
  <c r="G30" i="6"/>
  <c r="W8" i="8" s="1"/>
  <c r="G69" i="6"/>
  <c r="G7" i="6"/>
  <c r="G36" i="6"/>
  <c r="G104" i="6"/>
  <c r="H104" i="6"/>
  <c r="K104" i="6" s="1"/>
  <c r="AB10" i="8" l="1"/>
  <c r="W12" i="8"/>
  <c r="T7" i="7"/>
  <c r="Y7" i="7" s="1"/>
  <c r="Z7" i="7"/>
  <c r="AB7" i="8"/>
  <c r="V7" i="8"/>
  <c r="AA7" i="8" s="1"/>
  <c r="AF7" i="8" s="1"/>
  <c r="AE11" i="8"/>
  <c r="AF11" i="8" s="1"/>
  <c r="AB8" i="8"/>
  <c r="AB12" i="8" s="1"/>
  <c r="V8" i="8"/>
  <c r="T8" i="7"/>
  <c r="U12" i="7"/>
  <c r="Z8" i="7"/>
  <c r="Z12" i="7" s="1"/>
  <c r="AA10" i="8"/>
  <c r="AD10" i="8"/>
  <c r="AD12" i="8" s="1"/>
  <c r="Y12" i="8"/>
  <c r="X10" i="8"/>
  <c r="V10" i="7"/>
  <c r="W12" i="7"/>
  <c r="AB10" i="7"/>
  <c r="AB12" i="7" s="1"/>
  <c r="K16" i="4"/>
  <c r="L16" i="4"/>
  <c r="M16" i="4"/>
  <c r="N16" i="4"/>
  <c r="H113" i="6"/>
  <c r="G113" i="6"/>
  <c r="AA8" i="8" l="1"/>
  <c r="V12" i="8"/>
  <c r="AA12" i="8"/>
  <c r="T12" i="7"/>
  <c r="Y8" i="7"/>
  <c r="Y12" i="7" s="1"/>
  <c r="AE8" i="8"/>
  <c r="AE12" i="8" s="1"/>
  <c r="AA10" i="7"/>
  <c r="AA12" i="7" s="1"/>
  <c r="V12" i="7"/>
  <c r="AC10" i="8"/>
  <c r="AC12" i="8" s="1"/>
  <c r="X12" i="8"/>
  <c r="I7" i="4"/>
  <c r="I8" i="4"/>
  <c r="I9" i="4"/>
  <c r="I10" i="4"/>
  <c r="I11" i="4"/>
  <c r="I6" i="4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2" i="3"/>
  <c r="P16" i="4"/>
  <c r="F16" i="4"/>
  <c r="E16" i="4"/>
  <c r="O16" i="4"/>
  <c r="H16" i="4"/>
  <c r="G16" i="4"/>
  <c r="C16" i="4"/>
  <c r="B16" i="4"/>
  <c r="AF8" i="8" l="1"/>
  <c r="AF12" i="8" s="1"/>
  <c r="I16" i="4"/>
  <c r="N805" i="3" l="1"/>
  <c r="O805" i="3" s="1"/>
  <c r="P805" i="3" s="1"/>
  <c r="N804" i="3"/>
  <c r="O804" i="3" s="1"/>
  <c r="P804" i="3" s="1"/>
  <c r="N803" i="3"/>
  <c r="O803" i="3" s="1"/>
  <c r="P803" i="3" s="1"/>
  <c r="N802" i="3"/>
  <c r="O802" i="3" s="1"/>
  <c r="P802" i="3" s="1"/>
  <c r="N801" i="3"/>
  <c r="O801" i="3" s="1"/>
  <c r="P801" i="3" s="1"/>
  <c r="N800" i="3"/>
  <c r="O800" i="3" s="1"/>
  <c r="P800" i="3" s="1"/>
  <c r="N799" i="3"/>
  <c r="O799" i="3" s="1"/>
  <c r="P799" i="3" s="1"/>
  <c r="N798" i="3"/>
  <c r="O798" i="3" s="1"/>
  <c r="P798" i="3" s="1"/>
  <c r="N797" i="3"/>
  <c r="O797" i="3" s="1"/>
  <c r="P797" i="3" s="1"/>
  <c r="N796" i="3"/>
  <c r="O796" i="3" s="1"/>
  <c r="P796" i="3" s="1"/>
  <c r="N795" i="3"/>
  <c r="O795" i="3" s="1"/>
  <c r="P795" i="3" s="1"/>
  <c r="N794" i="3"/>
  <c r="O794" i="3" s="1"/>
  <c r="P794" i="3" s="1"/>
  <c r="N793" i="3"/>
  <c r="O793" i="3" s="1"/>
  <c r="P793" i="3" s="1"/>
  <c r="N792" i="3"/>
  <c r="O792" i="3" s="1"/>
  <c r="P792" i="3" s="1"/>
  <c r="N791" i="3"/>
  <c r="O791" i="3" s="1"/>
  <c r="P791" i="3" s="1"/>
  <c r="N790" i="3"/>
  <c r="O790" i="3" s="1"/>
  <c r="P790" i="3" s="1"/>
  <c r="N789" i="3"/>
  <c r="O789" i="3" s="1"/>
  <c r="P789" i="3" s="1"/>
  <c r="N788" i="3"/>
  <c r="O788" i="3" s="1"/>
  <c r="P788" i="3" s="1"/>
  <c r="N787" i="3"/>
  <c r="O787" i="3" s="1"/>
  <c r="P787" i="3" s="1"/>
  <c r="N786" i="3"/>
  <c r="O786" i="3" s="1"/>
  <c r="P786" i="3" s="1"/>
  <c r="N785" i="3"/>
  <c r="O785" i="3" s="1"/>
  <c r="P785" i="3" s="1"/>
  <c r="N784" i="3"/>
  <c r="O784" i="3" s="1"/>
  <c r="P784" i="3" s="1"/>
  <c r="N783" i="3"/>
  <c r="O783" i="3" s="1"/>
  <c r="P783" i="3" s="1"/>
  <c r="N782" i="3"/>
  <c r="O782" i="3" s="1"/>
  <c r="P782" i="3" s="1"/>
  <c r="N781" i="3"/>
  <c r="O781" i="3" s="1"/>
  <c r="P781" i="3" s="1"/>
  <c r="N780" i="3"/>
  <c r="O780" i="3" s="1"/>
  <c r="P780" i="3" s="1"/>
  <c r="N779" i="3"/>
  <c r="O779" i="3" s="1"/>
  <c r="P779" i="3" s="1"/>
  <c r="N778" i="3"/>
  <c r="O778" i="3" s="1"/>
  <c r="P778" i="3" s="1"/>
  <c r="N777" i="3"/>
  <c r="O777" i="3" s="1"/>
  <c r="P777" i="3" s="1"/>
  <c r="N776" i="3"/>
  <c r="O776" i="3" s="1"/>
  <c r="P776" i="3" s="1"/>
  <c r="N775" i="3"/>
  <c r="O775" i="3" s="1"/>
  <c r="P775" i="3" s="1"/>
  <c r="N774" i="3"/>
  <c r="O774" i="3" s="1"/>
  <c r="P774" i="3" s="1"/>
  <c r="N773" i="3"/>
  <c r="O773" i="3" s="1"/>
  <c r="P773" i="3" s="1"/>
  <c r="N772" i="3"/>
  <c r="O772" i="3" s="1"/>
  <c r="P772" i="3" s="1"/>
  <c r="N771" i="3"/>
  <c r="O771" i="3" s="1"/>
  <c r="P771" i="3" s="1"/>
  <c r="N770" i="3"/>
  <c r="O770" i="3" s="1"/>
  <c r="P770" i="3" s="1"/>
  <c r="N769" i="3"/>
  <c r="O769" i="3" s="1"/>
  <c r="P769" i="3" s="1"/>
  <c r="N768" i="3"/>
  <c r="O768" i="3" s="1"/>
  <c r="P768" i="3" s="1"/>
  <c r="N767" i="3"/>
  <c r="O767" i="3" s="1"/>
  <c r="P767" i="3" s="1"/>
  <c r="N766" i="3"/>
  <c r="O766" i="3" s="1"/>
  <c r="P766" i="3" s="1"/>
  <c r="N765" i="3"/>
  <c r="O765" i="3" s="1"/>
  <c r="P765" i="3" s="1"/>
  <c r="N764" i="3"/>
  <c r="O764" i="3" s="1"/>
  <c r="P764" i="3" s="1"/>
  <c r="N763" i="3"/>
  <c r="O763" i="3" s="1"/>
  <c r="P763" i="3" s="1"/>
  <c r="N762" i="3"/>
  <c r="O762" i="3" s="1"/>
  <c r="P762" i="3" s="1"/>
  <c r="N761" i="3"/>
  <c r="O761" i="3" s="1"/>
  <c r="P761" i="3" s="1"/>
  <c r="N760" i="3"/>
  <c r="O760" i="3" s="1"/>
  <c r="P760" i="3" s="1"/>
  <c r="N759" i="3"/>
  <c r="O759" i="3" s="1"/>
  <c r="P759" i="3" s="1"/>
  <c r="N758" i="3"/>
  <c r="O758" i="3" s="1"/>
  <c r="P758" i="3" s="1"/>
  <c r="N757" i="3"/>
  <c r="O757" i="3" s="1"/>
  <c r="P757" i="3" s="1"/>
  <c r="N756" i="3"/>
  <c r="O756" i="3" s="1"/>
  <c r="P756" i="3" s="1"/>
  <c r="N755" i="3"/>
  <c r="O755" i="3" s="1"/>
  <c r="P755" i="3" s="1"/>
  <c r="N754" i="3"/>
  <c r="O754" i="3" s="1"/>
  <c r="P754" i="3" s="1"/>
  <c r="N753" i="3"/>
  <c r="O753" i="3" s="1"/>
  <c r="P753" i="3" s="1"/>
  <c r="N752" i="3"/>
  <c r="O752" i="3" s="1"/>
  <c r="P752" i="3" s="1"/>
  <c r="N751" i="3"/>
  <c r="O751" i="3" s="1"/>
  <c r="P751" i="3" s="1"/>
  <c r="N750" i="3"/>
  <c r="O750" i="3" s="1"/>
  <c r="P750" i="3" s="1"/>
  <c r="N749" i="3"/>
  <c r="O749" i="3" s="1"/>
  <c r="P749" i="3" s="1"/>
  <c r="N748" i="3"/>
  <c r="O748" i="3" s="1"/>
  <c r="P748" i="3" s="1"/>
  <c r="N747" i="3"/>
  <c r="O747" i="3" s="1"/>
  <c r="P747" i="3" s="1"/>
  <c r="N746" i="3"/>
  <c r="O746" i="3" s="1"/>
  <c r="P746" i="3" s="1"/>
  <c r="N745" i="3"/>
  <c r="O745" i="3" s="1"/>
  <c r="P745" i="3" s="1"/>
  <c r="N744" i="3"/>
  <c r="O744" i="3" s="1"/>
  <c r="P744" i="3" s="1"/>
  <c r="N743" i="3"/>
  <c r="O743" i="3" s="1"/>
  <c r="P743" i="3" s="1"/>
  <c r="N742" i="3"/>
  <c r="O742" i="3" s="1"/>
  <c r="P742" i="3" s="1"/>
  <c r="N741" i="3"/>
  <c r="O741" i="3" s="1"/>
  <c r="P741" i="3" s="1"/>
  <c r="N740" i="3"/>
  <c r="O740" i="3" s="1"/>
  <c r="P740" i="3" s="1"/>
  <c r="N739" i="3"/>
  <c r="O739" i="3" s="1"/>
  <c r="P739" i="3" s="1"/>
  <c r="N738" i="3"/>
  <c r="O738" i="3" s="1"/>
  <c r="P738" i="3" s="1"/>
  <c r="N737" i="3"/>
  <c r="O737" i="3" s="1"/>
  <c r="P737" i="3" s="1"/>
  <c r="N736" i="3"/>
  <c r="O736" i="3" s="1"/>
  <c r="P736" i="3" s="1"/>
  <c r="N735" i="3"/>
  <c r="O735" i="3" s="1"/>
  <c r="P735" i="3" s="1"/>
  <c r="N734" i="3"/>
  <c r="O734" i="3" s="1"/>
  <c r="P734" i="3" s="1"/>
  <c r="N733" i="3"/>
  <c r="O733" i="3" s="1"/>
  <c r="P733" i="3" s="1"/>
  <c r="N732" i="3"/>
  <c r="O732" i="3" s="1"/>
  <c r="P732" i="3" s="1"/>
  <c r="N731" i="3"/>
  <c r="O731" i="3" s="1"/>
  <c r="P731" i="3" s="1"/>
  <c r="N730" i="3"/>
  <c r="O730" i="3" s="1"/>
  <c r="P730" i="3" s="1"/>
  <c r="N729" i="3"/>
  <c r="O729" i="3" s="1"/>
  <c r="P729" i="3" s="1"/>
  <c r="N728" i="3"/>
  <c r="O728" i="3" s="1"/>
  <c r="P728" i="3" s="1"/>
  <c r="N727" i="3"/>
  <c r="O727" i="3" s="1"/>
  <c r="P727" i="3" s="1"/>
  <c r="N726" i="3"/>
  <c r="O726" i="3" s="1"/>
  <c r="P726" i="3" s="1"/>
  <c r="N725" i="3"/>
  <c r="O725" i="3" s="1"/>
  <c r="P725" i="3" s="1"/>
  <c r="N724" i="3"/>
  <c r="O724" i="3" s="1"/>
  <c r="P724" i="3" s="1"/>
  <c r="N723" i="3"/>
  <c r="O723" i="3" s="1"/>
  <c r="P723" i="3" s="1"/>
  <c r="N722" i="3"/>
  <c r="O722" i="3" s="1"/>
  <c r="P722" i="3" s="1"/>
  <c r="N721" i="3"/>
  <c r="O721" i="3" s="1"/>
  <c r="P721" i="3" s="1"/>
  <c r="N720" i="3"/>
  <c r="O720" i="3" s="1"/>
  <c r="P720" i="3" s="1"/>
  <c r="N719" i="3"/>
  <c r="O719" i="3" s="1"/>
  <c r="P719" i="3" s="1"/>
  <c r="N718" i="3"/>
  <c r="O718" i="3" s="1"/>
  <c r="P718" i="3" s="1"/>
  <c r="N717" i="3"/>
  <c r="O717" i="3" s="1"/>
  <c r="P717" i="3" s="1"/>
  <c r="N716" i="3"/>
  <c r="O716" i="3" s="1"/>
  <c r="P716" i="3" s="1"/>
  <c r="N715" i="3"/>
  <c r="O715" i="3" s="1"/>
  <c r="P715" i="3" s="1"/>
  <c r="N714" i="3"/>
  <c r="O714" i="3" s="1"/>
  <c r="P714" i="3" s="1"/>
  <c r="N713" i="3"/>
  <c r="O713" i="3" s="1"/>
  <c r="P713" i="3" s="1"/>
  <c r="N712" i="3"/>
  <c r="O712" i="3" s="1"/>
  <c r="P712" i="3" s="1"/>
  <c r="N711" i="3"/>
  <c r="O711" i="3" s="1"/>
  <c r="P711" i="3" s="1"/>
  <c r="N710" i="3"/>
  <c r="O710" i="3" s="1"/>
  <c r="P710" i="3" s="1"/>
  <c r="N709" i="3"/>
  <c r="O709" i="3" s="1"/>
  <c r="P709" i="3" s="1"/>
  <c r="N708" i="3"/>
  <c r="O708" i="3" s="1"/>
  <c r="P708" i="3" s="1"/>
  <c r="N707" i="3"/>
  <c r="O707" i="3" s="1"/>
  <c r="P707" i="3" s="1"/>
  <c r="N706" i="3"/>
  <c r="O706" i="3" s="1"/>
  <c r="P706" i="3" s="1"/>
  <c r="N705" i="3"/>
  <c r="O705" i="3" s="1"/>
  <c r="P705" i="3" s="1"/>
  <c r="N704" i="3"/>
  <c r="O704" i="3" s="1"/>
  <c r="P704" i="3" s="1"/>
  <c r="N703" i="3"/>
  <c r="O703" i="3" s="1"/>
  <c r="P703" i="3" s="1"/>
  <c r="N702" i="3"/>
  <c r="O702" i="3" s="1"/>
  <c r="P702" i="3" s="1"/>
  <c r="N701" i="3"/>
  <c r="O701" i="3" s="1"/>
  <c r="P701" i="3" s="1"/>
  <c r="N700" i="3"/>
  <c r="O700" i="3" s="1"/>
  <c r="P700" i="3" s="1"/>
  <c r="N699" i="3"/>
  <c r="O699" i="3" s="1"/>
  <c r="P699" i="3" s="1"/>
  <c r="N698" i="3"/>
  <c r="O698" i="3" s="1"/>
  <c r="P698" i="3" s="1"/>
  <c r="N697" i="3"/>
  <c r="O697" i="3" s="1"/>
  <c r="P697" i="3" s="1"/>
  <c r="N696" i="3"/>
  <c r="O696" i="3" s="1"/>
  <c r="P696" i="3" s="1"/>
  <c r="N695" i="3"/>
  <c r="O695" i="3" s="1"/>
  <c r="P695" i="3" s="1"/>
  <c r="N694" i="3"/>
  <c r="O694" i="3" s="1"/>
  <c r="P694" i="3" s="1"/>
  <c r="N693" i="3"/>
  <c r="O693" i="3" s="1"/>
  <c r="P693" i="3" s="1"/>
  <c r="N692" i="3"/>
  <c r="O692" i="3" s="1"/>
  <c r="P692" i="3" s="1"/>
  <c r="N691" i="3"/>
  <c r="O691" i="3" s="1"/>
  <c r="P691" i="3" s="1"/>
  <c r="N690" i="3"/>
  <c r="O690" i="3" s="1"/>
  <c r="P690" i="3" s="1"/>
  <c r="N689" i="3"/>
  <c r="O689" i="3" s="1"/>
  <c r="P689" i="3" s="1"/>
  <c r="N688" i="3"/>
  <c r="O688" i="3" s="1"/>
  <c r="P688" i="3" s="1"/>
  <c r="N687" i="3"/>
  <c r="O687" i="3" s="1"/>
  <c r="P687" i="3" s="1"/>
  <c r="N686" i="3"/>
  <c r="O686" i="3" s="1"/>
  <c r="P686" i="3" s="1"/>
  <c r="N685" i="3"/>
  <c r="O685" i="3" s="1"/>
  <c r="P685" i="3" s="1"/>
  <c r="N684" i="3"/>
  <c r="O684" i="3" s="1"/>
  <c r="P684" i="3" s="1"/>
  <c r="N683" i="3"/>
  <c r="O683" i="3" s="1"/>
  <c r="P683" i="3" s="1"/>
  <c r="N682" i="3"/>
  <c r="O682" i="3" s="1"/>
  <c r="P682" i="3" s="1"/>
  <c r="N681" i="3"/>
  <c r="O681" i="3" s="1"/>
  <c r="P681" i="3" s="1"/>
  <c r="N680" i="3"/>
  <c r="O680" i="3" s="1"/>
  <c r="P680" i="3" s="1"/>
  <c r="N679" i="3"/>
  <c r="O679" i="3" s="1"/>
  <c r="P679" i="3" s="1"/>
  <c r="N678" i="3"/>
  <c r="O678" i="3" s="1"/>
  <c r="P678" i="3" s="1"/>
  <c r="N677" i="3"/>
  <c r="O677" i="3" s="1"/>
  <c r="P677" i="3" s="1"/>
  <c r="N676" i="3"/>
  <c r="O676" i="3" s="1"/>
  <c r="P676" i="3" s="1"/>
  <c r="N675" i="3"/>
  <c r="O675" i="3" s="1"/>
  <c r="P675" i="3" s="1"/>
  <c r="N674" i="3"/>
  <c r="O674" i="3" s="1"/>
  <c r="P674" i="3" s="1"/>
  <c r="N673" i="3"/>
  <c r="O673" i="3" s="1"/>
  <c r="P673" i="3" s="1"/>
  <c r="N672" i="3"/>
  <c r="O672" i="3" s="1"/>
  <c r="P672" i="3" s="1"/>
  <c r="N671" i="3"/>
  <c r="O671" i="3" s="1"/>
  <c r="P671" i="3" s="1"/>
  <c r="N670" i="3"/>
  <c r="O670" i="3" s="1"/>
  <c r="P670" i="3" s="1"/>
  <c r="N669" i="3"/>
  <c r="O669" i="3" s="1"/>
  <c r="P669" i="3" s="1"/>
  <c r="N668" i="3"/>
  <c r="O668" i="3" s="1"/>
  <c r="P668" i="3" s="1"/>
  <c r="N667" i="3"/>
  <c r="O667" i="3" s="1"/>
  <c r="P667" i="3" s="1"/>
  <c r="N666" i="3"/>
  <c r="O666" i="3" s="1"/>
  <c r="P666" i="3" s="1"/>
  <c r="N665" i="3"/>
  <c r="O665" i="3" s="1"/>
  <c r="P665" i="3" s="1"/>
  <c r="N664" i="3"/>
  <c r="O664" i="3" s="1"/>
  <c r="P664" i="3" s="1"/>
  <c r="N663" i="3"/>
  <c r="O663" i="3" s="1"/>
  <c r="P663" i="3" s="1"/>
  <c r="N662" i="3"/>
  <c r="O662" i="3" s="1"/>
  <c r="P662" i="3" s="1"/>
  <c r="N661" i="3"/>
  <c r="O661" i="3" s="1"/>
  <c r="P661" i="3" s="1"/>
  <c r="N660" i="3"/>
  <c r="O660" i="3" s="1"/>
  <c r="P660" i="3" s="1"/>
  <c r="N659" i="3"/>
  <c r="O659" i="3" s="1"/>
  <c r="P659" i="3" s="1"/>
  <c r="N658" i="3"/>
  <c r="O658" i="3" s="1"/>
  <c r="P658" i="3" s="1"/>
  <c r="N657" i="3"/>
  <c r="O657" i="3" s="1"/>
  <c r="P657" i="3" s="1"/>
  <c r="N656" i="3"/>
  <c r="O656" i="3" s="1"/>
  <c r="P656" i="3" s="1"/>
  <c r="N655" i="3"/>
  <c r="O655" i="3" s="1"/>
  <c r="P655" i="3" s="1"/>
  <c r="N654" i="3"/>
  <c r="O654" i="3" s="1"/>
  <c r="P654" i="3" s="1"/>
  <c r="N653" i="3"/>
  <c r="O653" i="3" s="1"/>
  <c r="P653" i="3" s="1"/>
  <c r="N652" i="3"/>
  <c r="O652" i="3" s="1"/>
  <c r="P652" i="3" s="1"/>
  <c r="N651" i="3"/>
  <c r="O651" i="3" s="1"/>
  <c r="P651" i="3" s="1"/>
  <c r="N650" i="3"/>
  <c r="O650" i="3" s="1"/>
  <c r="P650" i="3" s="1"/>
  <c r="N649" i="3"/>
  <c r="O649" i="3" s="1"/>
  <c r="P649" i="3" s="1"/>
  <c r="N648" i="3"/>
  <c r="O648" i="3" s="1"/>
  <c r="P648" i="3" s="1"/>
  <c r="N647" i="3"/>
  <c r="O647" i="3" s="1"/>
  <c r="P647" i="3" s="1"/>
  <c r="N646" i="3"/>
  <c r="O646" i="3" s="1"/>
  <c r="P646" i="3" s="1"/>
  <c r="N645" i="3"/>
  <c r="O645" i="3" s="1"/>
  <c r="P645" i="3" s="1"/>
  <c r="N644" i="3"/>
  <c r="O644" i="3" s="1"/>
  <c r="P644" i="3" s="1"/>
  <c r="N643" i="3"/>
  <c r="O643" i="3" s="1"/>
  <c r="P643" i="3" s="1"/>
  <c r="N642" i="3"/>
  <c r="O642" i="3" s="1"/>
  <c r="P642" i="3" s="1"/>
  <c r="N641" i="3"/>
  <c r="O641" i="3" s="1"/>
  <c r="P641" i="3" s="1"/>
  <c r="N640" i="3"/>
  <c r="O640" i="3" s="1"/>
  <c r="P640" i="3" s="1"/>
  <c r="N639" i="3"/>
  <c r="O639" i="3" s="1"/>
  <c r="P639" i="3" s="1"/>
  <c r="N638" i="3"/>
  <c r="O638" i="3" s="1"/>
  <c r="P638" i="3" s="1"/>
  <c r="N637" i="3"/>
  <c r="O637" i="3" s="1"/>
  <c r="P637" i="3" s="1"/>
  <c r="N636" i="3"/>
  <c r="O636" i="3" s="1"/>
  <c r="P636" i="3" s="1"/>
  <c r="N635" i="3"/>
  <c r="O635" i="3" s="1"/>
  <c r="P635" i="3" s="1"/>
  <c r="N634" i="3"/>
  <c r="O634" i="3" s="1"/>
  <c r="P634" i="3" s="1"/>
  <c r="N633" i="3"/>
  <c r="O633" i="3" s="1"/>
  <c r="P633" i="3" s="1"/>
  <c r="N632" i="3"/>
  <c r="O632" i="3" s="1"/>
  <c r="P632" i="3" s="1"/>
  <c r="N631" i="3"/>
  <c r="O631" i="3" s="1"/>
  <c r="P631" i="3" s="1"/>
  <c r="N630" i="3"/>
  <c r="O630" i="3" s="1"/>
  <c r="P630" i="3" s="1"/>
  <c r="N629" i="3"/>
  <c r="O629" i="3" s="1"/>
  <c r="P629" i="3" s="1"/>
  <c r="N628" i="3"/>
  <c r="O628" i="3" s="1"/>
  <c r="P628" i="3" s="1"/>
  <c r="N627" i="3"/>
  <c r="O627" i="3" s="1"/>
  <c r="P627" i="3" s="1"/>
  <c r="N626" i="3"/>
  <c r="O626" i="3" s="1"/>
  <c r="P626" i="3" s="1"/>
  <c r="N625" i="3"/>
  <c r="O625" i="3" s="1"/>
  <c r="P625" i="3" s="1"/>
  <c r="N624" i="3"/>
  <c r="O624" i="3" s="1"/>
  <c r="P624" i="3" s="1"/>
  <c r="N623" i="3"/>
  <c r="O623" i="3" s="1"/>
  <c r="P623" i="3" s="1"/>
  <c r="N622" i="3"/>
  <c r="O622" i="3" s="1"/>
  <c r="P622" i="3" s="1"/>
  <c r="N621" i="3"/>
  <c r="O621" i="3" s="1"/>
  <c r="P621" i="3" s="1"/>
  <c r="N620" i="3"/>
  <c r="O620" i="3" s="1"/>
  <c r="P620" i="3" s="1"/>
  <c r="N619" i="3"/>
  <c r="O619" i="3" s="1"/>
  <c r="P619" i="3" s="1"/>
  <c r="N618" i="3"/>
  <c r="O618" i="3" s="1"/>
  <c r="P618" i="3" s="1"/>
  <c r="N617" i="3"/>
  <c r="O617" i="3" s="1"/>
  <c r="P617" i="3" s="1"/>
  <c r="N616" i="3"/>
  <c r="O616" i="3" s="1"/>
  <c r="P616" i="3" s="1"/>
  <c r="N615" i="3"/>
  <c r="O615" i="3" s="1"/>
  <c r="P615" i="3" s="1"/>
  <c r="N614" i="3"/>
  <c r="O614" i="3" s="1"/>
  <c r="P614" i="3" s="1"/>
  <c r="N613" i="3"/>
  <c r="O613" i="3" s="1"/>
  <c r="P613" i="3" s="1"/>
  <c r="N612" i="3"/>
  <c r="O612" i="3" s="1"/>
  <c r="P612" i="3" s="1"/>
  <c r="N611" i="3"/>
  <c r="O611" i="3" s="1"/>
  <c r="P611" i="3" s="1"/>
  <c r="N610" i="3"/>
  <c r="O610" i="3" s="1"/>
  <c r="P610" i="3" s="1"/>
  <c r="N609" i="3"/>
  <c r="O609" i="3" s="1"/>
  <c r="P609" i="3" s="1"/>
  <c r="N608" i="3"/>
  <c r="O608" i="3" s="1"/>
  <c r="P608" i="3" s="1"/>
  <c r="N607" i="3"/>
  <c r="O607" i="3" s="1"/>
  <c r="P607" i="3" s="1"/>
  <c r="N606" i="3"/>
  <c r="O606" i="3" s="1"/>
  <c r="P606" i="3" s="1"/>
  <c r="N605" i="3"/>
  <c r="O605" i="3" s="1"/>
  <c r="P605" i="3" s="1"/>
  <c r="N604" i="3"/>
  <c r="O604" i="3" s="1"/>
  <c r="P604" i="3" s="1"/>
  <c r="N603" i="3"/>
  <c r="O603" i="3" s="1"/>
  <c r="P603" i="3" s="1"/>
  <c r="N602" i="3"/>
  <c r="O602" i="3" s="1"/>
  <c r="P602" i="3" s="1"/>
  <c r="N601" i="3"/>
  <c r="O601" i="3" s="1"/>
  <c r="P601" i="3" s="1"/>
  <c r="N600" i="3"/>
  <c r="O600" i="3" s="1"/>
  <c r="P600" i="3" s="1"/>
  <c r="N599" i="3"/>
  <c r="O599" i="3" s="1"/>
  <c r="P599" i="3" s="1"/>
  <c r="N598" i="3"/>
  <c r="O598" i="3" s="1"/>
  <c r="P598" i="3" s="1"/>
  <c r="N597" i="3"/>
  <c r="O597" i="3" s="1"/>
  <c r="P597" i="3" s="1"/>
  <c r="N596" i="3"/>
  <c r="O596" i="3" s="1"/>
  <c r="P596" i="3" s="1"/>
  <c r="N595" i="3"/>
  <c r="O595" i="3" s="1"/>
  <c r="P595" i="3" s="1"/>
  <c r="N594" i="3"/>
  <c r="O594" i="3" s="1"/>
  <c r="P594" i="3" s="1"/>
  <c r="N593" i="3"/>
  <c r="O593" i="3" s="1"/>
  <c r="P593" i="3" s="1"/>
  <c r="N592" i="3"/>
  <c r="O592" i="3" s="1"/>
  <c r="P592" i="3" s="1"/>
  <c r="N591" i="3"/>
  <c r="O591" i="3" s="1"/>
  <c r="P591" i="3" s="1"/>
  <c r="N590" i="3"/>
  <c r="O590" i="3" s="1"/>
  <c r="P590" i="3" s="1"/>
  <c r="N589" i="3"/>
  <c r="O589" i="3" s="1"/>
  <c r="P589" i="3" s="1"/>
  <c r="N588" i="3"/>
  <c r="O588" i="3" s="1"/>
  <c r="P588" i="3" s="1"/>
  <c r="N587" i="3"/>
  <c r="O587" i="3" s="1"/>
  <c r="P587" i="3" s="1"/>
  <c r="N586" i="3"/>
  <c r="O586" i="3" s="1"/>
  <c r="P586" i="3" s="1"/>
  <c r="N585" i="3"/>
  <c r="O585" i="3" s="1"/>
  <c r="P585" i="3" s="1"/>
  <c r="N584" i="3"/>
  <c r="O584" i="3" s="1"/>
  <c r="P584" i="3" s="1"/>
  <c r="N583" i="3"/>
  <c r="O583" i="3" s="1"/>
  <c r="P583" i="3" s="1"/>
  <c r="N582" i="3"/>
  <c r="O582" i="3" s="1"/>
  <c r="P582" i="3" s="1"/>
  <c r="N581" i="3"/>
  <c r="O581" i="3" s="1"/>
  <c r="P581" i="3" s="1"/>
  <c r="N580" i="3"/>
  <c r="O580" i="3" s="1"/>
  <c r="P580" i="3" s="1"/>
  <c r="N579" i="3"/>
  <c r="O579" i="3" s="1"/>
  <c r="P579" i="3" s="1"/>
  <c r="N578" i="3"/>
  <c r="O578" i="3" s="1"/>
  <c r="P578" i="3" s="1"/>
  <c r="N577" i="3"/>
  <c r="O577" i="3" s="1"/>
  <c r="P577" i="3" s="1"/>
  <c r="N576" i="3"/>
  <c r="O576" i="3" s="1"/>
  <c r="P576" i="3" s="1"/>
  <c r="N575" i="3"/>
  <c r="O575" i="3" s="1"/>
  <c r="P575" i="3" s="1"/>
  <c r="N574" i="3"/>
  <c r="O574" i="3" s="1"/>
  <c r="P574" i="3" s="1"/>
  <c r="N573" i="3"/>
  <c r="O573" i="3" s="1"/>
  <c r="P573" i="3" s="1"/>
  <c r="N572" i="3"/>
  <c r="O572" i="3" s="1"/>
  <c r="P572" i="3" s="1"/>
  <c r="N571" i="3"/>
  <c r="O571" i="3" s="1"/>
  <c r="P571" i="3" s="1"/>
  <c r="N570" i="3"/>
  <c r="O570" i="3" s="1"/>
  <c r="P570" i="3" s="1"/>
  <c r="N569" i="3"/>
  <c r="O569" i="3" s="1"/>
  <c r="P569" i="3" s="1"/>
  <c r="N568" i="3"/>
  <c r="O568" i="3" s="1"/>
  <c r="P568" i="3" s="1"/>
  <c r="N567" i="3"/>
  <c r="O567" i="3" s="1"/>
  <c r="P567" i="3" s="1"/>
  <c r="N566" i="3"/>
  <c r="O566" i="3" s="1"/>
  <c r="P566" i="3" s="1"/>
  <c r="N565" i="3"/>
  <c r="O565" i="3" s="1"/>
  <c r="P565" i="3" s="1"/>
  <c r="N564" i="3"/>
  <c r="O564" i="3" s="1"/>
  <c r="P564" i="3" s="1"/>
  <c r="N563" i="3"/>
  <c r="O563" i="3" s="1"/>
  <c r="P563" i="3" s="1"/>
  <c r="N562" i="3"/>
  <c r="O562" i="3" s="1"/>
  <c r="P562" i="3" s="1"/>
  <c r="N561" i="3"/>
  <c r="O561" i="3" s="1"/>
  <c r="P561" i="3" s="1"/>
  <c r="N560" i="3"/>
  <c r="O560" i="3" s="1"/>
  <c r="P560" i="3" s="1"/>
  <c r="N559" i="3"/>
  <c r="O559" i="3" s="1"/>
  <c r="P559" i="3" s="1"/>
  <c r="N558" i="3"/>
  <c r="O558" i="3" s="1"/>
  <c r="P558" i="3" s="1"/>
  <c r="N557" i="3"/>
  <c r="O557" i="3" s="1"/>
  <c r="P557" i="3" s="1"/>
  <c r="N556" i="3"/>
  <c r="O556" i="3" s="1"/>
  <c r="P556" i="3" s="1"/>
  <c r="N555" i="3"/>
  <c r="O555" i="3" s="1"/>
  <c r="P555" i="3" s="1"/>
  <c r="N554" i="3"/>
  <c r="O554" i="3" s="1"/>
  <c r="P554" i="3" s="1"/>
  <c r="N553" i="3"/>
  <c r="O553" i="3" s="1"/>
  <c r="P553" i="3" s="1"/>
  <c r="N552" i="3"/>
  <c r="O552" i="3" s="1"/>
  <c r="P552" i="3" s="1"/>
  <c r="N551" i="3"/>
  <c r="O551" i="3" s="1"/>
  <c r="P551" i="3" s="1"/>
  <c r="N550" i="3"/>
  <c r="O550" i="3" s="1"/>
  <c r="P550" i="3" s="1"/>
  <c r="N549" i="3"/>
  <c r="O549" i="3" s="1"/>
  <c r="P549" i="3" s="1"/>
  <c r="N548" i="3"/>
  <c r="O548" i="3" s="1"/>
  <c r="P548" i="3" s="1"/>
  <c r="N547" i="3"/>
  <c r="O547" i="3" s="1"/>
  <c r="P547" i="3" s="1"/>
  <c r="N546" i="3"/>
  <c r="O546" i="3" s="1"/>
  <c r="P546" i="3" s="1"/>
  <c r="N545" i="3"/>
  <c r="O545" i="3" s="1"/>
  <c r="P545" i="3" s="1"/>
  <c r="N544" i="3"/>
  <c r="O544" i="3" s="1"/>
  <c r="P544" i="3" s="1"/>
  <c r="N543" i="3"/>
  <c r="O543" i="3" s="1"/>
  <c r="P543" i="3" s="1"/>
  <c r="N542" i="3"/>
  <c r="O542" i="3" s="1"/>
  <c r="P542" i="3" s="1"/>
  <c r="N541" i="3"/>
  <c r="O541" i="3" s="1"/>
  <c r="P541" i="3" s="1"/>
  <c r="N540" i="3"/>
  <c r="O540" i="3" s="1"/>
  <c r="P540" i="3" s="1"/>
  <c r="N539" i="3"/>
  <c r="O539" i="3" s="1"/>
  <c r="P539" i="3" s="1"/>
  <c r="N538" i="3"/>
  <c r="O538" i="3" s="1"/>
  <c r="P538" i="3" s="1"/>
  <c r="N537" i="3"/>
  <c r="O537" i="3" s="1"/>
  <c r="P537" i="3" s="1"/>
  <c r="N536" i="3"/>
  <c r="O536" i="3" s="1"/>
  <c r="P536" i="3" s="1"/>
  <c r="N535" i="3"/>
  <c r="O535" i="3" s="1"/>
  <c r="P535" i="3" s="1"/>
  <c r="N534" i="3"/>
  <c r="O534" i="3" s="1"/>
  <c r="P534" i="3" s="1"/>
  <c r="N533" i="3"/>
  <c r="O533" i="3" s="1"/>
  <c r="P533" i="3" s="1"/>
  <c r="N532" i="3"/>
  <c r="O532" i="3" s="1"/>
  <c r="P532" i="3" s="1"/>
  <c r="N531" i="3"/>
  <c r="O531" i="3" s="1"/>
  <c r="P531" i="3" s="1"/>
  <c r="N530" i="3"/>
  <c r="O530" i="3" s="1"/>
  <c r="P530" i="3" s="1"/>
  <c r="N529" i="3"/>
  <c r="O529" i="3" s="1"/>
  <c r="P529" i="3" s="1"/>
  <c r="N528" i="3"/>
  <c r="O528" i="3" s="1"/>
  <c r="P528" i="3" s="1"/>
  <c r="N527" i="3"/>
  <c r="O527" i="3" s="1"/>
  <c r="P527" i="3" s="1"/>
  <c r="N526" i="3"/>
  <c r="O526" i="3" s="1"/>
  <c r="P526" i="3" s="1"/>
  <c r="N525" i="3"/>
  <c r="O525" i="3" s="1"/>
  <c r="P525" i="3" s="1"/>
  <c r="N524" i="3"/>
  <c r="O524" i="3" s="1"/>
  <c r="P524" i="3" s="1"/>
  <c r="N523" i="3"/>
  <c r="O523" i="3" s="1"/>
  <c r="P523" i="3" s="1"/>
  <c r="N522" i="3"/>
  <c r="O522" i="3" s="1"/>
  <c r="P522" i="3" s="1"/>
  <c r="N521" i="3"/>
  <c r="O521" i="3" s="1"/>
  <c r="P521" i="3" s="1"/>
  <c r="N520" i="3"/>
  <c r="O520" i="3" s="1"/>
  <c r="P520" i="3" s="1"/>
  <c r="N519" i="3"/>
  <c r="O519" i="3" s="1"/>
  <c r="P519" i="3" s="1"/>
  <c r="N518" i="3"/>
  <c r="O518" i="3" s="1"/>
  <c r="P518" i="3" s="1"/>
  <c r="N517" i="3"/>
  <c r="O517" i="3" s="1"/>
  <c r="P517" i="3" s="1"/>
  <c r="N516" i="3"/>
  <c r="O516" i="3" s="1"/>
  <c r="P516" i="3" s="1"/>
  <c r="N515" i="3"/>
  <c r="O515" i="3" s="1"/>
  <c r="P515" i="3" s="1"/>
  <c r="N514" i="3"/>
  <c r="O514" i="3" s="1"/>
  <c r="P514" i="3" s="1"/>
  <c r="N513" i="3"/>
  <c r="O513" i="3" s="1"/>
  <c r="P513" i="3" s="1"/>
  <c r="N512" i="3"/>
  <c r="O512" i="3" s="1"/>
  <c r="P512" i="3" s="1"/>
  <c r="N511" i="3"/>
  <c r="O511" i="3" s="1"/>
  <c r="P511" i="3" s="1"/>
  <c r="N510" i="3"/>
  <c r="O510" i="3" s="1"/>
  <c r="P510" i="3" s="1"/>
  <c r="N509" i="3"/>
  <c r="O509" i="3" s="1"/>
  <c r="P509" i="3" s="1"/>
  <c r="N508" i="3"/>
  <c r="O508" i="3" s="1"/>
  <c r="P508" i="3" s="1"/>
  <c r="N507" i="3"/>
  <c r="O507" i="3" s="1"/>
  <c r="P507" i="3" s="1"/>
  <c r="N506" i="3"/>
  <c r="O506" i="3" s="1"/>
  <c r="P506" i="3" s="1"/>
  <c r="N505" i="3"/>
  <c r="O505" i="3" s="1"/>
  <c r="P505" i="3" s="1"/>
  <c r="N504" i="3"/>
  <c r="O504" i="3" s="1"/>
  <c r="P504" i="3" s="1"/>
  <c r="N503" i="3"/>
  <c r="O503" i="3" s="1"/>
  <c r="P503" i="3" s="1"/>
  <c r="N502" i="3"/>
  <c r="O502" i="3" s="1"/>
  <c r="P502" i="3" s="1"/>
  <c r="N501" i="3"/>
  <c r="O501" i="3" s="1"/>
  <c r="P501" i="3" s="1"/>
  <c r="N500" i="3"/>
  <c r="O500" i="3" s="1"/>
  <c r="P500" i="3" s="1"/>
  <c r="N499" i="3"/>
  <c r="O499" i="3" s="1"/>
  <c r="P499" i="3" s="1"/>
  <c r="N498" i="3"/>
  <c r="O498" i="3" s="1"/>
  <c r="P498" i="3" s="1"/>
  <c r="N497" i="3"/>
  <c r="O497" i="3" s="1"/>
  <c r="P497" i="3" s="1"/>
  <c r="N496" i="3"/>
  <c r="O496" i="3" s="1"/>
  <c r="P496" i="3" s="1"/>
  <c r="N495" i="3"/>
  <c r="O495" i="3" s="1"/>
  <c r="P495" i="3" s="1"/>
  <c r="N494" i="3"/>
  <c r="O494" i="3" s="1"/>
  <c r="P494" i="3" s="1"/>
  <c r="N493" i="3"/>
  <c r="O493" i="3" s="1"/>
  <c r="P493" i="3" s="1"/>
  <c r="N492" i="3"/>
  <c r="O492" i="3" s="1"/>
  <c r="P492" i="3" s="1"/>
  <c r="N491" i="3"/>
  <c r="O491" i="3" s="1"/>
  <c r="P491" i="3" s="1"/>
  <c r="N490" i="3"/>
  <c r="O490" i="3" s="1"/>
  <c r="P490" i="3" s="1"/>
  <c r="N489" i="3"/>
  <c r="O489" i="3" s="1"/>
  <c r="P489" i="3" s="1"/>
  <c r="N488" i="3"/>
  <c r="O488" i="3" s="1"/>
  <c r="P488" i="3" s="1"/>
  <c r="N487" i="3"/>
  <c r="O487" i="3" s="1"/>
  <c r="P487" i="3" s="1"/>
  <c r="N486" i="3"/>
  <c r="O486" i="3" s="1"/>
  <c r="P486" i="3" s="1"/>
  <c r="N485" i="3"/>
  <c r="O485" i="3" s="1"/>
  <c r="P485" i="3" s="1"/>
  <c r="N484" i="3"/>
  <c r="O484" i="3" s="1"/>
  <c r="P484" i="3" s="1"/>
  <c r="N483" i="3"/>
  <c r="O483" i="3" s="1"/>
  <c r="P483" i="3" s="1"/>
  <c r="N482" i="3"/>
  <c r="O482" i="3" s="1"/>
  <c r="P482" i="3" s="1"/>
  <c r="N481" i="3"/>
  <c r="O481" i="3" s="1"/>
  <c r="P481" i="3" s="1"/>
  <c r="N480" i="3"/>
  <c r="O480" i="3" s="1"/>
  <c r="P480" i="3" s="1"/>
  <c r="N479" i="3"/>
  <c r="O479" i="3" s="1"/>
  <c r="P479" i="3" s="1"/>
  <c r="N478" i="3"/>
  <c r="O478" i="3" s="1"/>
  <c r="P478" i="3" s="1"/>
  <c r="N477" i="3"/>
  <c r="O477" i="3" s="1"/>
  <c r="P477" i="3" s="1"/>
  <c r="N476" i="3"/>
  <c r="O476" i="3" s="1"/>
  <c r="P476" i="3" s="1"/>
  <c r="N475" i="3"/>
  <c r="O475" i="3" s="1"/>
  <c r="P475" i="3" s="1"/>
  <c r="N474" i="3"/>
  <c r="O474" i="3" s="1"/>
  <c r="P474" i="3" s="1"/>
  <c r="N473" i="3"/>
  <c r="O473" i="3" s="1"/>
  <c r="P473" i="3" s="1"/>
  <c r="N472" i="3"/>
  <c r="O472" i="3" s="1"/>
  <c r="P472" i="3" s="1"/>
  <c r="N471" i="3"/>
  <c r="O471" i="3" s="1"/>
  <c r="P471" i="3" s="1"/>
  <c r="N470" i="3"/>
  <c r="O470" i="3" s="1"/>
  <c r="P470" i="3" s="1"/>
  <c r="N469" i="3"/>
  <c r="O469" i="3" s="1"/>
  <c r="P469" i="3" s="1"/>
  <c r="N468" i="3"/>
  <c r="O468" i="3" s="1"/>
  <c r="P468" i="3" s="1"/>
  <c r="N467" i="3"/>
  <c r="O467" i="3" s="1"/>
  <c r="P467" i="3" s="1"/>
  <c r="N466" i="3"/>
  <c r="O466" i="3" s="1"/>
  <c r="P466" i="3" s="1"/>
  <c r="N465" i="3"/>
  <c r="O465" i="3" s="1"/>
  <c r="P465" i="3" s="1"/>
  <c r="N464" i="3"/>
  <c r="O464" i="3" s="1"/>
  <c r="P464" i="3" s="1"/>
  <c r="N463" i="3"/>
  <c r="O463" i="3" s="1"/>
  <c r="P463" i="3" s="1"/>
  <c r="N462" i="3"/>
  <c r="O462" i="3" s="1"/>
  <c r="P462" i="3" s="1"/>
  <c r="N461" i="3"/>
  <c r="O461" i="3" s="1"/>
  <c r="P461" i="3" s="1"/>
  <c r="N460" i="3"/>
  <c r="O460" i="3" s="1"/>
  <c r="P460" i="3" s="1"/>
  <c r="N459" i="3"/>
  <c r="O459" i="3" s="1"/>
  <c r="P459" i="3" s="1"/>
  <c r="N458" i="3"/>
  <c r="O458" i="3" s="1"/>
  <c r="P458" i="3" s="1"/>
  <c r="N457" i="3"/>
  <c r="O457" i="3" s="1"/>
  <c r="P457" i="3" s="1"/>
  <c r="N456" i="3"/>
  <c r="O456" i="3" s="1"/>
  <c r="P456" i="3" s="1"/>
  <c r="N455" i="3"/>
  <c r="O455" i="3" s="1"/>
  <c r="P455" i="3" s="1"/>
  <c r="N454" i="3"/>
  <c r="O454" i="3" s="1"/>
  <c r="P454" i="3" s="1"/>
  <c r="N453" i="3"/>
  <c r="O453" i="3" s="1"/>
  <c r="P453" i="3" s="1"/>
  <c r="N452" i="3"/>
  <c r="O452" i="3" s="1"/>
  <c r="P452" i="3" s="1"/>
  <c r="N451" i="3"/>
  <c r="O451" i="3" s="1"/>
  <c r="P451" i="3" s="1"/>
  <c r="N450" i="3"/>
  <c r="O450" i="3" s="1"/>
  <c r="P450" i="3" s="1"/>
  <c r="N449" i="3"/>
  <c r="O449" i="3" s="1"/>
  <c r="P449" i="3" s="1"/>
  <c r="N448" i="3"/>
  <c r="O448" i="3" s="1"/>
  <c r="P448" i="3" s="1"/>
  <c r="N447" i="3"/>
  <c r="O447" i="3" s="1"/>
  <c r="P447" i="3" s="1"/>
  <c r="N446" i="3"/>
  <c r="O446" i="3" s="1"/>
  <c r="P446" i="3" s="1"/>
  <c r="N445" i="3"/>
  <c r="O445" i="3" s="1"/>
  <c r="P445" i="3" s="1"/>
  <c r="N444" i="3"/>
  <c r="O444" i="3" s="1"/>
  <c r="P444" i="3" s="1"/>
  <c r="N443" i="3"/>
  <c r="O443" i="3" s="1"/>
  <c r="P443" i="3" s="1"/>
  <c r="N442" i="3"/>
  <c r="O442" i="3" s="1"/>
  <c r="P442" i="3" s="1"/>
  <c r="N441" i="3"/>
  <c r="O441" i="3" s="1"/>
  <c r="P441" i="3" s="1"/>
  <c r="N440" i="3"/>
  <c r="O440" i="3" s="1"/>
  <c r="P440" i="3" s="1"/>
  <c r="N439" i="3"/>
  <c r="O439" i="3" s="1"/>
  <c r="P439" i="3" s="1"/>
  <c r="N438" i="3"/>
  <c r="O438" i="3" s="1"/>
  <c r="P438" i="3" s="1"/>
  <c r="N437" i="3"/>
  <c r="O437" i="3" s="1"/>
  <c r="P437" i="3" s="1"/>
  <c r="N436" i="3"/>
  <c r="O436" i="3" s="1"/>
  <c r="P436" i="3" s="1"/>
  <c r="N435" i="3"/>
  <c r="O435" i="3" s="1"/>
  <c r="P435" i="3" s="1"/>
  <c r="N434" i="3"/>
  <c r="O434" i="3" s="1"/>
  <c r="P434" i="3" s="1"/>
  <c r="N433" i="3"/>
  <c r="O433" i="3" s="1"/>
  <c r="P433" i="3" s="1"/>
  <c r="N432" i="3"/>
  <c r="O432" i="3" s="1"/>
  <c r="P432" i="3" s="1"/>
  <c r="N431" i="3"/>
  <c r="O431" i="3" s="1"/>
  <c r="P431" i="3" s="1"/>
  <c r="N430" i="3"/>
  <c r="O430" i="3" s="1"/>
  <c r="P430" i="3" s="1"/>
  <c r="N429" i="3"/>
  <c r="O429" i="3" s="1"/>
  <c r="P429" i="3" s="1"/>
  <c r="N428" i="3"/>
  <c r="O428" i="3" s="1"/>
  <c r="P428" i="3" s="1"/>
  <c r="N427" i="3"/>
  <c r="O427" i="3" s="1"/>
  <c r="P427" i="3" s="1"/>
  <c r="N426" i="3"/>
  <c r="O426" i="3" s="1"/>
  <c r="P426" i="3" s="1"/>
  <c r="N425" i="3"/>
  <c r="O425" i="3" s="1"/>
  <c r="P425" i="3" s="1"/>
  <c r="N424" i="3"/>
  <c r="O424" i="3" s="1"/>
  <c r="P424" i="3" s="1"/>
  <c r="N423" i="3"/>
  <c r="O423" i="3" s="1"/>
  <c r="P423" i="3" s="1"/>
  <c r="N422" i="3"/>
  <c r="O422" i="3" s="1"/>
  <c r="P422" i="3" s="1"/>
  <c r="N421" i="3"/>
  <c r="O421" i="3" s="1"/>
  <c r="P421" i="3" s="1"/>
  <c r="N420" i="3"/>
  <c r="O420" i="3" s="1"/>
  <c r="P420" i="3" s="1"/>
  <c r="N419" i="3"/>
  <c r="O419" i="3" s="1"/>
  <c r="P419" i="3" s="1"/>
  <c r="N418" i="3"/>
  <c r="O418" i="3" s="1"/>
  <c r="P418" i="3" s="1"/>
  <c r="N417" i="3"/>
  <c r="O417" i="3" s="1"/>
  <c r="P417" i="3" s="1"/>
  <c r="N416" i="3"/>
  <c r="O416" i="3" s="1"/>
  <c r="P416" i="3" s="1"/>
  <c r="N415" i="3"/>
  <c r="O415" i="3" s="1"/>
  <c r="P415" i="3" s="1"/>
  <c r="N414" i="3"/>
  <c r="O414" i="3" s="1"/>
  <c r="P414" i="3" s="1"/>
  <c r="N413" i="3"/>
  <c r="O413" i="3" s="1"/>
  <c r="P413" i="3" s="1"/>
  <c r="N412" i="3"/>
  <c r="O412" i="3" s="1"/>
  <c r="P412" i="3" s="1"/>
  <c r="N411" i="3"/>
  <c r="O411" i="3" s="1"/>
  <c r="P411" i="3" s="1"/>
  <c r="N410" i="3"/>
  <c r="O410" i="3" s="1"/>
  <c r="P410" i="3" s="1"/>
  <c r="N409" i="3"/>
  <c r="O409" i="3" s="1"/>
  <c r="P409" i="3" s="1"/>
  <c r="N408" i="3"/>
  <c r="O408" i="3" s="1"/>
  <c r="P408" i="3" s="1"/>
  <c r="N407" i="3"/>
  <c r="O407" i="3" s="1"/>
  <c r="P407" i="3" s="1"/>
  <c r="N406" i="3"/>
  <c r="O406" i="3" s="1"/>
  <c r="P406" i="3" s="1"/>
  <c r="N405" i="3"/>
  <c r="O405" i="3" s="1"/>
  <c r="P405" i="3" s="1"/>
  <c r="N404" i="3"/>
  <c r="O404" i="3" s="1"/>
  <c r="P404" i="3" s="1"/>
  <c r="N403" i="3"/>
  <c r="O403" i="3" s="1"/>
  <c r="P403" i="3" s="1"/>
  <c r="N402" i="3"/>
  <c r="O402" i="3" s="1"/>
  <c r="P402" i="3" s="1"/>
  <c r="N401" i="3"/>
  <c r="O401" i="3" s="1"/>
  <c r="P401" i="3" s="1"/>
  <c r="N400" i="3"/>
  <c r="O400" i="3" s="1"/>
  <c r="P400" i="3" s="1"/>
  <c r="N399" i="3"/>
  <c r="O399" i="3" s="1"/>
  <c r="P399" i="3" s="1"/>
  <c r="N398" i="3"/>
  <c r="O398" i="3" s="1"/>
  <c r="P398" i="3" s="1"/>
  <c r="N397" i="3"/>
  <c r="O397" i="3" s="1"/>
  <c r="P397" i="3" s="1"/>
  <c r="N396" i="3"/>
  <c r="O396" i="3" s="1"/>
  <c r="P396" i="3" s="1"/>
  <c r="N395" i="3"/>
  <c r="O395" i="3" s="1"/>
  <c r="P395" i="3" s="1"/>
  <c r="N394" i="3"/>
  <c r="O394" i="3" s="1"/>
  <c r="P394" i="3" s="1"/>
  <c r="N393" i="3"/>
  <c r="O393" i="3" s="1"/>
  <c r="P393" i="3" s="1"/>
  <c r="N392" i="3"/>
  <c r="O392" i="3" s="1"/>
  <c r="P392" i="3" s="1"/>
  <c r="N391" i="3"/>
  <c r="O391" i="3" s="1"/>
  <c r="P391" i="3" s="1"/>
  <c r="N390" i="3"/>
  <c r="O390" i="3" s="1"/>
  <c r="P390" i="3" s="1"/>
  <c r="N389" i="3"/>
  <c r="O389" i="3" s="1"/>
  <c r="P389" i="3" s="1"/>
  <c r="N388" i="3"/>
  <c r="O388" i="3" s="1"/>
  <c r="P388" i="3" s="1"/>
  <c r="N387" i="3"/>
  <c r="O387" i="3" s="1"/>
  <c r="P387" i="3" s="1"/>
  <c r="N386" i="3"/>
  <c r="O386" i="3" s="1"/>
  <c r="P386" i="3" s="1"/>
  <c r="N385" i="3"/>
  <c r="O385" i="3" s="1"/>
  <c r="P385" i="3" s="1"/>
  <c r="N384" i="3"/>
  <c r="O384" i="3" s="1"/>
  <c r="P384" i="3" s="1"/>
  <c r="N383" i="3"/>
  <c r="O383" i="3" s="1"/>
  <c r="P383" i="3" s="1"/>
  <c r="N382" i="3"/>
  <c r="O382" i="3" s="1"/>
  <c r="P382" i="3" s="1"/>
  <c r="N381" i="3"/>
  <c r="O381" i="3" s="1"/>
  <c r="P381" i="3" s="1"/>
  <c r="N380" i="3"/>
  <c r="O380" i="3" s="1"/>
  <c r="P380" i="3" s="1"/>
  <c r="N379" i="3"/>
  <c r="O379" i="3" s="1"/>
  <c r="P379" i="3" s="1"/>
  <c r="N378" i="3"/>
  <c r="O378" i="3" s="1"/>
  <c r="P378" i="3" s="1"/>
  <c r="N377" i="3"/>
  <c r="O377" i="3" s="1"/>
  <c r="P377" i="3" s="1"/>
  <c r="N376" i="3"/>
  <c r="O376" i="3" s="1"/>
  <c r="P376" i="3" s="1"/>
  <c r="N375" i="3"/>
  <c r="O375" i="3" s="1"/>
  <c r="P375" i="3" s="1"/>
  <c r="N374" i="3"/>
  <c r="O374" i="3" s="1"/>
  <c r="P374" i="3" s="1"/>
  <c r="N373" i="3"/>
  <c r="O373" i="3" s="1"/>
  <c r="P373" i="3" s="1"/>
  <c r="N372" i="3"/>
  <c r="O372" i="3" s="1"/>
  <c r="P372" i="3" s="1"/>
  <c r="N371" i="3"/>
  <c r="O371" i="3" s="1"/>
  <c r="P371" i="3" s="1"/>
  <c r="N370" i="3"/>
  <c r="O370" i="3" s="1"/>
  <c r="P370" i="3" s="1"/>
  <c r="N369" i="3"/>
  <c r="O369" i="3" s="1"/>
  <c r="P369" i="3" s="1"/>
  <c r="N368" i="3"/>
  <c r="O368" i="3" s="1"/>
  <c r="P368" i="3" s="1"/>
  <c r="N367" i="3"/>
  <c r="O367" i="3" s="1"/>
  <c r="P367" i="3" s="1"/>
  <c r="N366" i="3"/>
  <c r="O366" i="3" s="1"/>
  <c r="P366" i="3" s="1"/>
  <c r="N365" i="3"/>
  <c r="O365" i="3" s="1"/>
  <c r="P365" i="3" s="1"/>
  <c r="N364" i="3"/>
  <c r="O364" i="3" s="1"/>
  <c r="P364" i="3" s="1"/>
  <c r="N363" i="3"/>
  <c r="O363" i="3" s="1"/>
  <c r="P363" i="3" s="1"/>
  <c r="N362" i="3"/>
  <c r="O362" i="3" s="1"/>
  <c r="P362" i="3" s="1"/>
  <c r="N361" i="3"/>
  <c r="O361" i="3" s="1"/>
  <c r="P361" i="3" s="1"/>
  <c r="N360" i="3"/>
  <c r="O360" i="3" s="1"/>
  <c r="P360" i="3" s="1"/>
  <c r="N359" i="3"/>
  <c r="O359" i="3" s="1"/>
  <c r="P359" i="3" s="1"/>
  <c r="N358" i="3"/>
  <c r="O358" i="3" s="1"/>
  <c r="P358" i="3" s="1"/>
  <c r="N357" i="3"/>
  <c r="O357" i="3" s="1"/>
  <c r="P357" i="3" s="1"/>
  <c r="N356" i="3"/>
  <c r="O356" i="3" s="1"/>
  <c r="P356" i="3" s="1"/>
  <c r="N355" i="3"/>
  <c r="O355" i="3" s="1"/>
  <c r="P355" i="3" s="1"/>
  <c r="N354" i="3"/>
  <c r="O354" i="3" s="1"/>
  <c r="P354" i="3" s="1"/>
  <c r="N353" i="3"/>
  <c r="O353" i="3" s="1"/>
  <c r="P353" i="3" s="1"/>
  <c r="N352" i="3"/>
  <c r="O352" i="3" s="1"/>
  <c r="P352" i="3" s="1"/>
  <c r="N351" i="3"/>
  <c r="O351" i="3" s="1"/>
  <c r="P351" i="3" s="1"/>
  <c r="N350" i="3"/>
  <c r="O350" i="3" s="1"/>
  <c r="P350" i="3" s="1"/>
  <c r="N349" i="3"/>
  <c r="O349" i="3" s="1"/>
  <c r="P349" i="3" s="1"/>
  <c r="N348" i="3"/>
  <c r="O348" i="3" s="1"/>
  <c r="P348" i="3" s="1"/>
  <c r="N347" i="3"/>
  <c r="O347" i="3" s="1"/>
  <c r="P347" i="3" s="1"/>
  <c r="N346" i="3"/>
  <c r="O346" i="3" s="1"/>
  <c r="P346" i="3" s="1"/>
  <c r="N345" i="3"/>
  <c r="O345" i="3" s="1"/>
  <c r="P345" i="3" s="1"/>
  <c r="N344" i="3"/>
  <c r="O344" i="3" s="1"/>
  <c r="P344" i="3" s="1"/>
  <c r="N343" i="3"/>
  <c r="O343" i="3" s="1"/>
  <c r="P343" i="3" s="1"/>
  <c r="N342" i="3"/>
  <c r="O342" i="3" s="1"/>
  <c r="P342" i="3" s="1"/>
  <c r="N341" i="3"/>
  <c r="O341" i="3" s="1"/>
  <c r="P341" i="3" s="1"/>
  <c r="N340" i="3"/>
  <c r="O340" i="3" s="1"/>
  <c r="P340" i="3" s="1"/>
  <c r="N339" i="3"/>
  <c r="O339" i="3" s="1"/>
  <c r="P339" i="3" s="1"/>
  <c r="N338" i="3"/>
  <c r="O338" i="3" s="1"/>
  <c r="P338" i="3" s="1"/>
  <c r="N337" i="3"/>
  <c r="O337" i="3" s="1"/>
  <c r="P337" i="3" s="1"/>
  <c r="N336" i="3"/>
  <c r="O336" i="3" s="1"/>
  <c r="P336" i="3" s="1"/>
  <c r="N335" i="3"/>
  <c r="O335" i="3" s="1"/>
  <c r="P335" i="3" s="1"/>
  <c r="N334" i="3"/>
  <c r="O334" i="3" s="1"/>
  <c r="P334" i="3" s="1"/>
  <c r="N333" i="3"/>
  <c r="O333" i="3" s="1"/>
  <c r="P333" i="3" s="1"/>
  <c r="N332" i="3"/>
  <c r="O332" i="3" s="1"/>
  <c r="P332" i="3" s="1"/>
  <c r="N331" i="3"/>
  <c r="O331" i="3" s="1"/>
  <c r="P331" i="3" s="1"/>
  <c r="N330" i="3"/>
  <c r="O330" i="3" s="1"/>
  <c r="P330" i="3" s="1"/>
  <c r="N329" i="3"/>
  <c r="O329" i="3" s="1"/>
  <c r="P329" i="3" s="1"/>
  <c r="N328" i="3"/>
  <c r="O328" i="3" s="1"/>
  <c r="P328" i="3" s="1"/>
  <c r="N327" i="3"/>
  <c r="O327" i="3" s="1"/>
  <c r="P327" i="3" s="1"/>
  <c r="N326" i="3"/>
  <c r="O326" i="3" s="1"/>
  <c r="P326" i="3" s="1"/>
  <c r="N325" i="3"/>
  <c r="O325" i="3" s="1"/>
  <c r="P325" i="3" s="1"/>
  <c r="N324" i="3"/>
  <c r="O324" i="3" s="1"/>
  <c r="P324" i="3" s="1"/>
  <c r="N323" i="3"/>
  <c r="O323" i="3" s="1"/>
  <c r="P323" i="3" s="1"/>
  <c r="N322" i="3"/>
  <c r="O322" i="3" s="1"/>
  <c r="P322" i="3" s="1"/>
  <c r="N321" i="3"/>
  <c r="O321" i="3" s="1"/>
  <c r="P321" i="3" s="1"/>
  <c r="N320" i="3"/>
  <c r="O320" i="3" s="1"/>
  <c r="P320" i="3" s="1"/>
  <c r="N319" i="3"/>
  <c r="O319" i="3" s="1"/>
  <c r="P319" i="3" s="1"/>
  <c r="N318" i="3"/>
  <c r="O318" i="3" s="1"/>
  <c r="P318" i="3" s="1"/>
  <c r="N317" i="3"/>
  <c r="O317" i="3" s="1"/>
  <c r="P317" i="3" s="1"/>
  <c r="N316" i="3"/>
  <c r="O316" i="3" s="1"/>
  <c r="P316" i="3" s="1"/>
  <c r="N315" i="3"/>
  <c r="O315" i="3" s="1"/>
  <c r="P315" i="3" s="1"/>
  <c r="N314" i="3"/>
  <c r="O314" i="3" s="1"/>
  <c r="P314" i="3" s="1"/>
  <c r="N313" i="3"/>
  <c r="O313" i="3" s="1"/>
  <c r="P313" i="3" s="1"/>
  <c r="N312" i="3"/>
  <c r="O312" i="3" s="1"/>
  <c r="P312" i="3" s="1"/>
  <c r="N311" i="3"/>
  <c r="O311" i="3" s="1"/>
  <c r="P311" i="3" s="1"/>
  <c r="N310" i="3"/>
  <c r="O310" i="3" s="1"/>
  <c r="P310" i="3" s="1"/>
  <c r="N309" i="3"/>
  <c r="O309" i="3" s="1"/>
  <c r="P309" i="3" s="1"/>
  <c r="N308" i="3"/>
  <c r="O308" i="3" s="1"/>
  <c r="P308" i="3" s="1"/>
  <c r="N307" i="3"/>
  <c r="O307" i="3" s="1"/>
  <c r="P307" i="3" s="1"/>
  <c r="N306" i="3"/>
  <c r="O306" i="3" s="1"/>
  <c r="P306" i="3" s="1"/>
  <c r="N305" i="3"/>
  <c r="O305" i="3" s="1"/>
  <c r="P305" i="3" s="1"/>
  <c r="N304" i="3"/>
  <c r="O304" i="3" s="1"/>
  <c r="P304" i="3" s="1"/>
  <c r="N303" i="3"/>
  <c r="O303" i="3" s="1"/>
  <c r="P303" i="3" s="1"/>
  <c r="N302" i="3"/>
  <c r="O302" i="3" s="1"/>
  <c r="P302" i="3" s="1"/>
  <c r="N301" i="3"/>
  <c r="O301" i="3" s="1"/>
  <c r="P301" i="3" s="1"/>
  <c r="N300" i="3"/>
  <c r="O300" i="3" s="1"/>
  <c r="P300" i="3" s="1"/>
  <c r="N299" i="3"/>
  <c r="O299" i="3" s="1"/>
  <c r="P299" i="3" s="1"/>
  <c r="N298" i="3"/>
  <c r="O298" i="3" s="1"/>
  <c r="P298" i="3" s="1"/>
  <c r="N297" i="3"/>
  <c r="O297" i="3" s="1"/>
  <c r="P297" i="3" s="1"/>
  <c r="N296" i="3"/>
  <c r="O296" i="3" s="1"/>
  <c r="P296" i="3" s="1"/>
  <c r="N295" i="3"/>
  <c r="O295" i="3" s="1"/>
  <c r="P295" i="3" s="1"/>
  <c r="N294" i="3"/>
  <c r="O294" i="3" s="1"/>
  <c r="P294" i="3" s="1"/>
  <c r="N293" i="3"/>
  <c r="O293" i="3" s="1"/>
  <c r="P293" i="3" s="1"/>
  <c r="N292" i="3"/>
  <c r="O292" i="3" s="1"/>
  <c r="P292" i="3" s="1"/>
  <c r="N291" i="3"/>
  <c r="O291" i="3" s="1"/>
  <c r="P291" i="3" s="1"/>
  <c r="N290" i="3"/>
  <c r="O290" i="3" s="1"/>
  <c r="P290" i="3" s="1"/>
  <c r="N289" i="3"/>
  <c r="O289" i="3" s="1"/>
  <c r="P289" i="3" s="1"/>
  <c r="N288" i="3"/>
  <c r="O288" i="3" s="1"/>
  <c r="P288" i="3" s="1"/>
  <c r="N287" i="3"/>
  <c r="O287" i="3" s="1"/>
  <c r="P287" i="3" s="1"/>
  <c r="N286" i="3"/>
  <c r="O286" i="3" s="1"/>
  <c r="P286" i="3" s="1"/>
  <c r="N285" i="3"/>
  <c r="O285" i="3" s="1"/>
  <c r="P285" i="3" s="1"/>
  <c r="N284" i="3"/>
  <c r="O284" i="3" s="1"/>
  <c r="P284" i="3" s="1"/>
  <c r="N283" i="3"/>
  <c r="O283" i="3" s="1"/>
  <c r="P283" i="3" s="1"/>
  <c r="N282" i="3"/>
  <c r="O282" i="3" s="1"/>
  <c r="P282" i="3" s="1"/>
  <c r="N281" i="3"/>
  <c r="O281" i="3" s="1"/>
  <c r="P281" i="3" s="1"/>
  <c r="N280" i="3"/>
  <c r="O280" i="3" s="1"/>
  <c r="P280" i="3" s="1"/>
  <c r="N279" i="3"/>
  <c r="O279" i="3" s="1"/>
  <c r="P279" i="3" s="1"/>
  <c r="N278" i="3"/>
  <c r="O278" i="3" s="1"/>
  <c r="P278" i="3" s="1"/>
  <c r="N277" i="3"/>
  <c r="O277" i="3" s="1"/>
  <c r="P277" i="3" s="1"/>
  <c r="N276" i="3"/>
  <c r="O276" i="3" s="1"/>
  <c r="P276" i="3" s="1"/>
  <c r="N275" i="3"/>
  <c r="O275" i="3" s="1"/>
  <c r="P275" i="3" s="1"/>
  <c r="N274" i="3"/>
  <c r="O274" i="3" s="1"/>
  <c r="P274" i="3" s="1"/>
  <c r="N273" i="3"/>
  <c r="O273" i="3" s="1"/>
  <c r="P273" i="3" s="1"/>
  <c r="N272" i="3"/>
  <c r="O272" i="3" s="1"/>
  <c r="P272" i="3" s="1"/>
  <c r="N271" i="3"/>
  <c r="O271" i="3" s="1"/>
  <c r="P271" i="3" s="1"/>
  <c r="N270" i="3"/>
  <c r="O270" i="3" s="1"/>
  <c r="P270" i="3" s="1"/>
  <c r="N269" i="3"/>
  <c r="O269" i="3" s="1"/>
  <c r="P269" i="3" s="1"/>
  <c r="N268" i="3"/>
  <c r="O268" i="3" s="1"/>
  <c r="P268" i="3" s="1"/>
  <c r="N267" i="3"/>
  <c r="O267" i="3" s="1"/>
  <c r="P267" i="3" s="1"/>
  <c r="N266" i="3"/>
  <c r="O266" i="3" s="1"/>
  <c r="P266" i="3" s="1"/>
  <c r="N265" i="3"/>
  <c r="O265" i="3" s="1"/>
  <c r="P265" i="3" s="1"/>
  <c r="N264" i="3"/>
  <c r="O264" i="3" s="1"/>
  <c r="P264" i="3" s="1"/>
  <c r="N263" i="3"/>
  <c r="O263" i="3" s="1"/>
  <c r="P263" i="3" s="1"/>
  <c r="N262" i="3"/>
  <c r="O262" i="3" s="1"/>
  <c r="P262" i="3" s="1"/>
  <c r="N261" i="3"/>
  <c r="O261" i="3" s="1"/>
  <c r="P261" i="3" s="1"/>
  <c r="N260" i="3"/>
  <c r="O260" i="3" s="1"/>
  <c r="P260" i="3" s="1"/>
  <c r="N259" i="3"/>
  <c r="O259" i="3" s="1"/>
  <c r="P259" i="3" s="1"/>
  <c r="N258" i="3"/>
  <c r="O258" i="3" s="1"/>
  <c r="P258" i="3" s="1"/>
  <c r="N257" i="3"/>
  <c r="O257" i="3" s="1"/>
  <c r="P257" i="3" s="1"/>
  <c r="N256" i="3"/>
  <c r="O256" i="3" s="1"/>
  <c r="P256" i="3" s="1"/>
  <c r="N255" i="3"/>
  <c r="O255" i="3" s="1"/>
  <c r="P255" i="3" s="1"/>
  <c r="N254" i="3"/>
  <c r="O254" i="3" s="1"/>
  <c r="P254" i="3" s="1"/>
  <c r="N253" i="3"/>
  <c r="O253" i="3" s="1"/>
  <c r="P253" i="3" s="1"/>
  <c r="N252" i="3"/>
  <c r="O252" i="3" s="1"/>
  <c r="P252" i="3" s="1"/>
  <c r="N251" i="3"/>
  <c r="O251" i="3" s="1"/>
  <c r="P251" i="3" s="1"/>
  <c r="N250" i="3"/>
  <c r="O250" i="3" s="1"/>
  <c r="P250" i="3" s="1"/>
  <c r="N249" i="3"/>
  <c r="O249" i="3" s="1"/>
  <c r="P249" i="3" s="1"/>
  <c r="N248" i="3"/>
  <c r="O248" i="3" s="1"/>
  <c r="P248" i="3" s="1"/>
  <c r="N247" i="3"/>
  <c r="O247" i="3" s="1"/>
  <c r="P247" i="3" s="1"/>
  <c r="N246" i="3"/>
  <c r="O246" i="3" s="1"/>
  <c r="P246" i="3" s="1"/>
  <c r="N245" i="3"/>
  <c r="O245" i="3" s="1"/>
  <c r="P245" i="3" s="1"/>
  <c r="N244" i="3"/>
  <c r="O244" i="3" s="1"/>
  <c r="P244" i="3" s="1"/>
  <c r="N243" i="3"/>
  <c r="O243" i="3" s="1"/>
  <c r="P243" i="3" s="1"/>
  <c r="N242" i="3"/>
  <c r="O242" i="3" s="1"/>
  <c r="P242" i="3" s="1"/>
  <c r="N241" i="3"/>
  <c r="O241" i="3" s="1"/>
  <c r="P241" i="3" s="1"/>
  <c r="N240" i="3"/>
  <c r="O240" i="3" s="1"/>
  <c r="P240" i="3" s="1"/>
  <c r="N239" i="3"/>
  <c r="O239" i="3" s="1"/>
  <c r="P239" i="3" s="1"/>
  <c r="N238" i="3"/>
  <c r="O238" i="3" s="1"/>
  <c r="P238" i="3" s="1"/>
  <c r="N237" i="3"/>
  <c r="O237" i="3" s="1"/>
  <c r="P237" i="3" s="1"/>
  <c r="N236" i="3"/>
  <c r="O236" i="3" s="1"/>
  <c r="P236" i="3" s="1"/>
  <c r="N235" i="3"/>
  <c r="O235" i="3" s="1"/>
  <c r="P235" i="3" s="1"/>
  <c r="N234" i="3"/>
  <c r="O234" i="3" s="1"/>
  <c r="P234" i="3" s="1"/>
  <c r="N233" i="3"/>
  <c r="O233" i="3" s="1"/>
  <c r="P233" i="3" s="1"/>
  <c r="N232" i="3"/>
  <c r="O232" i="3" s="1"/>
  <c r="P232" i="3" s="1"/>
  <c r="N231" i="3"/>
  <c r="O231" i="3" s="1"/>
  <c r="P231" i="3" s="1"/>
  <c r="N230" i="3"/>
  <c r="O230" i="3" s="1"/>
  <c r="P230" i="3" s="1"/>
  <c r="N229" i="3"/>
  <c r="O229" i="3" s="1"/>
  <c r="P229" i="3" s="1"/>
  <c r="N228" i="3"/>
  <c r="O228" i="3" s="1"/>
  <c r="P228" i="3" s="1"/>
  <c r="N227" i="3"/>
  <c r="O227" i="3" s="1"/>
  <c r="P227" i="3" s="1"/>
  <c r="N226" i="3"/>
  <c r="O226" i="3" s="1"/>
  <c r="P226" i="3" s="1"/>
  <c r="N225" i="3"/>
  <c r="O225" i="3" s="1"/>
  <c r="P225" i="3" s="1"/>
  <c r="N224" i="3"/>
  <c r="O224" i="3" s="1"/>
  <c r="P224" i="3" s="1"/>
  <c r="N223" i="3"/>
  <c r="O223" i="3" s="1"/>
  <c r="P223" i="3" s="1"/>
  <c r="N222" i="3"/>
  <c r="O222" i="3" s="1"/>
  <c r="P222" i="3" s="1"/>
  <c r="N221" i="3"/>
  <c r="O221" i="3" s="1"/>
  <c r="P221" i="3" s="1"/>
  <c r="N220" i="3"/>
  <c r="O220" i="3" s="1"/>
  <c r="P220" i="3" s="1"/>
  <c r="N219" i="3"/>
  <c r="O219" i="3" s="1"/>
  <c r="P219" i="3" s="1"/>
  <c r="N218" i="3"/>
  <c r="O218" i="3" s="1"/>
  <c r="P218" i="3" s="1"/>
  <c r="N217" i="3"/>
  <c r="O217" i="3" s="1"/>
  <c r="P217" i="3" s="1"/>
  <c r="N216" i="3"/>
  <c r="O216" i="3" s="1"/>
  <c r="P216" i="3" s="1"/>
  <c r="N215" i="3"/>
  <c r="O215" i="3" s="1"/>
  <c r="P215" i="3" s="1"/>
  <c r="N214" i="3"/>
  <c r="O214" i="3" s="1"/>
  <c r="P214" i="3" s="1"/>
  <c r="N213" i="3"/>
  <c r="O213" i="3" s="1"/>
  <c r="P213" i="3" s="1"/>
  <c r="N212" i="3"/>
  <c r="O212" i="3" s="1"/>
  <c r="P212" i="3" s="1"/>
  <c r="N211" i="3"/>
  <c r="O211" i="3" s="1"/>
  <c r="P211" i="3" s="1"/>
  <c r="N210" i="3"/>
  <c r="O210" i="3" s="1"/>
  <c r="P210" i="3" s="1"/>
  <c r="N209" i="3"/>
  <c r="O209" i="3" s="1"/>
  <c r="P209" i="3" s="1"/>
  <c r="N208" i="3"/>
  <c r="O208" i="3" s="1"/>
  <c r="P208" i="3" s="1"/>
  <c r="N207" i="3"/>
  <c r="O207" i="3" s="1"/>
  <c r="P207" i="3" s="1"/>
  <c r="N206" i="3"/>
  <c r="O206" i="3" s="1"/>
  <c r="P206" i="3" s="1"/>
  <c r="N205" i="3"/>
  <c r="O205" i="3" s="1"/>
  <c r="P205" i="3" s="1"/>
  <c r="N204" i="3"/>
  <c r="O204" i="3" s="1"/>
  <c r="P204" i="3" s="1"/>
  <c r="N203" i="3"/>
  <c r="O203" i="3" s="1"/>
  <c r="P203" i="3" s="1"/>
  <c r="N202" i="3"/>
  <c r="O202" i="3" s="1"/>
  <c r="P202" i="3" s="1"/>
  <c r="N201" i="3"/>
  <c r="O201" i="3" s="1"/>
  <c r="P201" i="3" s="1"/>
  <c r="N200" i="3"/>
  <c r="O200" i="3" s="1"/>
  <c r="P200" i="3" s="1"/>
  <c r="N199" i="3"/>
  <c r="O199" i="3" s="1"/>
  <c r="P199" i="3" s="1"/>
  <c r="N198" i="3"/>
  <c r="O198" i="3" s="1"/>
  <c r="P198" i="3" s="1"/>
  <c r="N197" i="3"/>
  <c r="O197" i="3" s="1"/>
  <c r="P197" i="3" s="1"/>
  <c r="N196" i="3"/>
  <c r="O196" i="3" s="1"/>
  <c r="P196" i="3" s="1"/>
  <c r="N195" i="3"/>
  <c r="O195" i="3" s="1"/>
  <c r="P195" i="3" s="1"/>
  <c r="N194" i="3"/>
  <c r="O194" i="3" s="1"/>
  <c r="P194" i="3" s="1"/>
  <c r="N193" i="3"/>
  <c r="O193" i="3" s="1"/>
  <c r="P193" i="3" s="1"/>
  <c r="N192" i="3"/>
  <c r="O192" i="3" s="1"/>
  <c r="P192" i="3" s="1"/>
  <c r="N191" i="3"/>
  <c r="O191" i="3" s="1"/>
  <c r="P191" i="3" s="1"/>
  <c r="N190" i="3"/>
  <c r="O190" i="3" s="1"/>
  <c r="P190" i="3" s="1"/>
  <c r="N189" i="3"/>
  <c r="O189" i="3" s="1"/>
  <c r="P189" i="3" s="1"/>
  <c r="N188" i="3"/>
  <c r="O188" i="3" s="1"/>
  <c r="P188" i="3" s="1"/>
  <c r="N187" i="3"/>
  <c r="O187" i="3" s="1"/>
  <c r="P187" i="3" s="1"/>
  <c r="N186" i="3"/>
  <c r="O186" i="3" s="1"/>
  <c r="P186" i="3" s="1"/>
  <c r="N185" i="3"/>
  <c r="O185" i="3" s="1"/>
  <c r="P185" i="3" s="1"/>
  <c r="N184" i="3"/>
  <c r="O184" i="3" s="1"/>
  <c r="P184" i="3" s="1"/>
  <c r="N183" i="3"/>
  <c r="O183" i="3" s="1"/>
  <c r="P183" i="3" s="1"/>
  <c r="N182" i="3"/>
  <c r="O182" i="3" s="1"/>
  <c r="P182" i="3" s="1"/>
  <c r="N181" i="3"/>
  <c r="O181" i="3" s="1"/>
  <c r="P181" i="3" s="1"/>
  <c r="N180" i="3"/>
  <c r="O180" i="3" s="1"/>
  <c r="P180" i="3" s="1"/>
  <c r="N179" i="3"/>
  <c r="O179" i="3" s="1"/>
  <c r="P179" i="3" s="1"/>
  <c r="N178" i="3"/>
  <c r="O178" i="3" s="1"/>
  <c r="P178" i="3" s="1"/>
  <c r="N177" i="3"/>
  <c r="O177" i="3" s="1"/>
  <c r="P177" i="3" s="1"/>
  <c r="N176" i="3"/>
  <c r="O176" i="3" s="1"/>
  <c r="P176" i="3" s="1"/>
  <c r="N175" i="3"/>
  <c r="O175" i="3" s="1"/>
  <c r="P175" i="3" s="1"/>
  <c r="N174" i="3"/>
  <c r="O174" i="3" s="1"/>
  <c r="P174" i="3" s="1"/>
  <c r="N173" i="3"/>
  <c r="O173" i="3" s="1"/>
  <c r="P173" i="3" s="1"/>
  <c r="N172" i="3"/>
  <c r="O172" i="3" s="1"/>
  <c r="P172" i="3" s="1"/>
  <c r="N171" i="3"/>
  <c r="O171" i="3" s="1"/>
  <c r="P171" i="3" s="1"/>
  <c r="N170" i="3"/>
  <c r="O170" i="3" s="1"/>
  <c r="P170" i="3" s="1"/>
  <c r="N169" i="3"/>
  <c r="O169" i="3" s="1"/>
  <c r="P169" i="3" s="1"/>
  <c r="N168" i="3"/>
  <c r="O168" i="3" s="1"/>
  <c r="P168" i="3" s="1"/>
  <c r="N167" i="3"/>
  <c r="O167" i="3" s="1"/>
  <c r="P167" i="3" s="1"/>
  <c r="N166" i="3"/>
  <c r="O166" i="3" s="1"/>
  <c r="P166" i="3" s="1"/>
  <c r="N165" i="3"/>
  <c r="O165" i="3" s="1"/>
  <c r="P165" i="3" s="1"/>
  <c r="N164" i="3"/>
  <c r="O164" i="3" s="1"/>
  <c r="P164" i="3" s="1"/>
  <c r="N163" i="3"/>
  <c r="O163" i="3" s="1"/>
  <c r="P163" i="3" s="1"/>
  <c r="N162" i="3"/>
  <c r="O162" i="3" s="1"/>
  <c r="P162" i="3" s="1"/>
  <c r="N161" i="3"/>
  <c r="O161" i="3" s="1"/>
  <c r="P161" i="3" s="1"/>
  <c r="N160" i="3"/>
  <c r="O160" i="3" s="1"/>
  <c r="P160" i="3" s="1"/>
  <c r="N159" i="3"/>
  <c r="O159" i="3" s="1"/>
  <c r="P159" i="3" s="1"/>
  <c r="N158" i="3"/>
  <c r="O158" i="3" s="1"/>
  <c r="P158" i="3" s="1"/>
  <c r="N157" i="3"/>
  <c r="O157" i="3" s="1"/>
  <c r="P157" i="3" s="1"/>
  <c r="N156" i="3"/>
  <c r="O156" i="3" s="1"/>
  <c r="P156" i="3" s="1"/>
  <c r="N155" i="3"/>
  <c r="O155" i="3" s="1"/>
  <c r="P155" i="3" s="1"/>
  <c r="N154" i="3"/>
  <c r="O154" i="3" s="1"/>
  <c r="P154" i="3" s="1"/>
  <c r="N153" i="3"/>
  <c r="O153" i="3" s="1"/>
  <c r="P153" i="3" s="1"/>
  <c r="N152" i="3"/>
  <c r="O152" i="3" s="1"/>
  <c r="P152" i="3" s="1"/>
  <c r="N151" i="3"/>
  <c r="O151" i="3" s="1"/>
  <c r="P151" i="3" s="1"/>
  <c r="N150" i="3"/>
  <c r="O150" i="3" s="1"/>
  <c r="P150" i="3" s="1"/>
  <c r="N149" i="3"/>
  <c r="O149" i="3" s="1"/>
  <c r="P149" i="3" s="1"/>
  <c r="N148" i="3"/>
  <c r="O148" i="3" s="1"/>
  <c r="P148" i="3" s="1"/>
  <c r="N147" i="3"/>
  <c r="O147" i="3" s="1"/>
  <c r="P147" i="3" s="1"/>
  <c r="N146" i="3"/>
  <c r="O146" i="3" s="1"/>
  <c r="P146" i="3" s="1"/>
  <c r="N145" i="3"/>
  <c r="O145" i="3" s="1"/>
  <c r="P145" i="3" s="1"/>
  <c r="N144" i="3"/>
  <c r="O144" i="3" s="1"/>
  <c r="P144" i="3" s="1"/>
  <c r="N143" i="3"/>
  <c r="O143" i="3" s="1"/>
  <c r="P143" i="3" s="1"/>
  <c r="N142" i="3"/>
  <c r="O142" i="3" s="1"/>
  <c r="P142" i="3" s="1"/>
  <c r="N141" i="3"/>
  <c r="O141" i="3" s="1"/>
  <c r="P141" i="3" s="1"/>
  <c r="N140" i="3"/>
  <c r="O140" i="3" s="1"/>
  <c r="P140" i="3" s="1"/>
  <c r="N139" i="3"/>
  <c r="O139" i="3" s="1"/>
  <c r="P139" i="3" s="1"/>
  <c r="N138" i="3"/>
  <c r="O138" i="3" s="1"/>
  <c r="P138" i="3" s="1"/>
  <c r="N137" i="3"/>
  <c r="O137" i="3" s="1"/>
  <c r="P137" i="3" s="1"/>
  <c r="N136" i="3"/>
  <c r="O136" i="3" s="1"/>
  <c r="P136" i="3" s="1"/>
  <c r="N135" i="3"/>
  <c r="O135" i="3" s="1"/>
  <c r="P135" i="3" s="1"/>
  <c r="N134" i="3"/>
  <c r="O134" i="3" s="1"/>
  <c r="P134" i="3" s="1"/>
  <c r="N133" i="3"/>
  <c r="O133" i="3" s="1"/>
  <c r="P133" i="3" s="1"/>
  <c r="N132" i="3"/>
  <c r="O132" i="3" s="1"/>
  <c r="P132" i="3" s="1"/>
  <c r="N131" i="3"/>
  <c r="O131" i="3" s="1"/>
  <c r="P131" i="3" s="1"/>
  <c r="N130" i="3"/>
  <c r="O130" i="3" s="1"/>
  <c r="P130" i="3" s="1"/>
  <c r="N129" i="3"/>
  <c r="O129" i="3" s="1"/>
  <c r="P129" i="3" s="1"/>
  <c r="N128" i="3"/>
  <c r="O128" i="3" s="1"/>
  <c r="P128" i="3" s="1"/>
  <c r="N127" i="3"/>
  <c r="O127" i="3" s="1"/>
  <c r="P127" i="3" s="1"/>
  <c r="N126" i="3"/>
  <c r="O126" i="3" s="1"/>
  <c r="P126" i="3" s="1"/>
  <c r="N125" i="3"/>
  <c r="O125" i="3" s="1"/>
  <c r="P125" i="3" s="1"/>
  <c r="N124" i="3"/>
  <c r="O124" i="3" s="1"/>
  <c r="P124" i="3" s="1"/>
  <c r="N123" i="3"/>
  <c r="O123" i="3" s="1"/>
  <c r="P123" i="3" s="1"/>
  <c r="N122" i="3"/>
  <c r="O122" i="3" s="1"/>
  <c r="P122" i="3" s="1"/>
  <c r="N121" i="3"/>
  <c r="O121" i="3" s="1"/>
  <c r="P121" i="3" s="1"/>
  <c r="N120" i="3"/>
  <c r="O120" i="3" s="1"/>
  <c r="P120" i="3" s="1"/>
  <c r="N119" i="3"/>
  <c r="O119" i="3" s="1"/>
  <c r="P119" i="3" s="1"/>
  <c r="N118" i="3"/>
  <c r="O118" i="3" s="1"/>
  <c r="P118" i="3" s="1"/>
  <c r="N117" i="3"/>
  <c r="O117" i="3" s="1"/>
  <c r="P117" i="3" s="1"/>
  <c r="N116" i="3"/>
  <c r="O116" i="3" s="1"/>
  <c r="P116" i="3" s="1"/>
  <c r="N115" i="3"/>
  <c r="O115" i="3" s="1"/>
  <c r="P115" i="3" s="1"/>
  <c r="N114" i="3"/>
  <c r="O114" i="3" s="1"/>
  <c r="P114" i="3" s="1"/>
  <c r="N113" i="3"/>
  <c r="O113" i="3" s="1"/>
  <c r="P113" i="3" s="1"/>
  <c r="N112" i="3"/>
  <c r="O112" i="3" s="1"/>
  <c r="P112" i="3" s="1"/>
  <c r="N111" i="3"/>
  <c r="O111" i="3" s="1"/>
  <c r="P111" i="3" s="1"/>
  <c r="N110" i="3"/>
  <c r="O110" i="3" s="1"/>
  <c r="P110" i="3" s="1"/>
  <c r="N109" i="3"/>
  <c r="O109" i="3" s="1"/>
  <c r="P109" i="3" s="1"/>
  <c r="N108" i="3"/>
  <c r="O108" i="3" s="1"/>
  <c r="P108" i="3" s="1"/>
  <c r="N107" i="3"/>
  <c r="O107" i="3" s="1"/>
  <c r="P107" i="3" s="1"/>
  <c r="N106" i="3"/>
  <c r="O106" i="3" s="1"/>
  <c r="P106" i="3" s="1"/>
  <c r="N105" i="3"/>
  <c r="O105" i="3" s="1"/>
  <c r="P105" i="3" s="1"/>
  <c r="N104" i="3"/>
  <c r="O104" i="3" s="1"/>
  <c r="P104" i="3" s="1"/>
  <c r="N103" i="3"/>
  <c r="O103" i="3" s="1"/>
  <c r="P103" i="3" s="1"/>
  <c r="N102" i="3"/>
  <c r="O102" i="3" s="1"/>
  <c r="P102" i="3" s="1"/>
  <c r="N101" i="3"/>
  <c r="O101" i="3" s="1"/>
  <c r="P101" i="3" s="1"/>
  <c r="N100" i="3"/>
  <c r="O100" i="3" s="1"/>
  <c r="P100" i="3" s="1"/>
  <c r="N99" i="3"/>
  <c r="O99" i="3" s="1"/>
  <c r="P99" i="3" s="1"/>
  <c r="N98" i="3"/>
  <c r="O98" i="3" s="1"/>
  <c r="P98" i="3" s="1"/>
  <c r="N97" i="3"/>
  <c r="O97" i="3" s="1"/>
  <c r="P97" i="3" s="1"/>
  <c r="N96" i="3"/>
  <c r="O96" i="3" s="1"/>
  <c r="P96" i="3" s="1"/>
  <c r="N95" i="3"/>
  <c r="O95" i="3" s="1"/>
  <c r="P95" i="3" s="1"/>
  <c r="N94" i="3"/>
  <c r="O94" i="3" s="1"/>
  <c r="P94" i="3" s="1"/>
  <c r="N93" i="3"/>
  <c r="O93" i="3" s="1"/>
  <c r="P93" i="3" s="1"/>
  <c r="N92" i="3"/>
  <c r="O92" i="3" s="1"/>
  <c r="P92" i="3" s="1"/>
  <c r="N91" i="3"/>
  <c r="O91" i="3" s="1"/>
  <c r="P91" i="3" s="1"/>
  <c r="N90" i="3"/>
  <c r="O90" i="3" s="1"/>
  <c r="P90" i="3" s="1"/>
  <c r="N89" i="3"/>
  <c r="O89" i="3" s="1"/>
  <c r="P89" i="3" s="1"/>
  <c r="N88" i="3"/>
  <c r="O88" i="3" s="1"/>
  <c r="P88" i="3" s="1"/>
  <c r="N87" i="3"/>
  <c r="O87" i="3" s="1"/>
  <c r="P87" i="3" s="1"/>
  <c r="N86" i="3"/>
  <c r="O86" i="3" s="1"/>
  <c r="P86" i="3" s="1"/>
  <c r="N85" i="3"/>
  <c r="O85" i="3" s="1"/>
  <c r="P85" i="3" s="1"/>
  <c r="N84" i="3"/>
  <c r="O84" i="3" s="1"/>
  <c r="P84" i="3" s="1"/>
  <c r="N83" i="3"/>
  <c r="O83" i="3" s="1"/>
  <c r="P83" i="3" s="1"/>
  <c r="N82" i="3"/>
  <c r="O82" i="3" s="1"/>
  <c r="P82" i="3" s="1"/>
  <c r="N81" i="3"/>
  <c r="O81" i="3" s="1"/>
  <c r="P81" i="3" s="1"/>
  <c r="N80" i="3"/>
  <c r="O80" i="3" s="1"/>
  <c r="P80" i="3" s="1"/>
  <c r="N79" i="3"/>
  <c r="O79" i="3" s="1"/>
  <c r="P79" i="3" s="1"/>
  <c r="N78" i="3"/>
  <c r="O78" i="3" s="1"/>
  <c r="P78" i="3" s="1"/>
  <c r="N77" i="3"/>
  <c r="O77" i="3" s="1"/>
  <c r="P77" i="3" s="1"/>
  <c r="N76" i="3"/>
  <c r="O76" i="3" s="1"/>
  <c r="P76" i="3" s="1"/>
  <c r="N75" i="3"/>
  <c r="O75" i="3" s="1"/>
  <c r="P75" i="3" s="1"/>
  <c r="N74" i="3"/>
  <c r="O74" i="3" s="1"/>
  <c r="P74" i="3" s="1"/>
  <c r="N73" i="3"/>
  <c r="O73" i="3" s="1"/>
  <c r="P73" i="3" s="1"/>
  <c r="N72" i="3"/>
  <c r="O72" i="3" s="1"/>
  <c r="P72" i="3" s="1"/>
  <c r="N71" i="3"/>
  <c r="O71" i="3" s="1"/>
  <c r="P71" i="3" s="1"/>
  <c r="N70" i="3"/>
  <c r="O70" i="3" s="1"/>
  <c r="P70" i="3" s="1"/>
  <c r="N69" i="3"/>
  <c r="O69" i="3" s="1"/>
  <c r="P69" i="3" s="1"/>
  <c r="N68" i="3"/>
  <c r="O68" i="3" s="1"/>
  <c r="P68" i="3" s="1"/>
  <c r="N67" i="3"/>
  <c r="O67" i="3" s="1"/>
  <c r="P67" i="3" s="1"/>
  <c r="N66" i="3"/>
  <c r="O66" i="3" s="1"/>
  <c r="P66" i="3" s="1"/>
  <c r="N65" i="3"/>
  <c r="O65" i="3" s="1"/>
  <c r="P65" i="3" s="1"/>
  <c r="N64" i="3"/>
  <c r="O64" i="3" s="1"/>
  <c r="P64" i="3" s="1"/>
  <c r="N63" i="3"/>
  <c r="O63" i="3" s="1"/>
  <c r="P63" i="3" s="1"/>
  <c r="N62" i="3"/>
  <c r="O62" i="3" s="1"/>
  <c r="P62" i="3" s="1"/>
  <c r="N61" i="3"/>
  <c r="O61" i="3" s="1"/>
  <c r="P61" i="3" s="1"/>
  <c r="N60" i="3"/>
  <c r="O60" i="3" s="1"/>
  <c r="P60" i="3" s="1"/>
  <c r="N59" i="3"/>
  <c r="O59" i="3" s="1"/>
  <c r="P59" i="3" s="1"/>
  <c r="N58" i="3"/>
  <c r="O58" i="3" s="1"/>
  <c r="P58" i="3" s="1"/>
  <c r="N57" i="3"/>
  <c r="O57" i="3" s="1"/>
  <c r="P57" i="3" s="1"/>
  <c r="N56" i="3"/>
  <c r="O56" i="3" s="1"/>
  <c r="P56" i="3" s="1"/>
  <c r="N55" i="3"/>
  <c r="O55" i="3" s="1"/>
  <c r="P55" i="3" s="1"/>
  <c r="N54" i="3"/>
  <c r="O54" i="3" s="1"/>
  <c r="P54" i="3" s="1"/>
  <c r="N53" i="3"/>
  <c r="O53" i="3" s="1"/>
  <c r="P53" i="3" s="1"/>
  <c r="N52" i="3"/>
  <c r="O52" i="3" s="1"/>
  <c r="P52" i="3" s="1"/>
  <c r="N51" i="3"/>
  <c r="O51" i="3" s="1"/>
  <c r="P51" i="3" s="1"/>
  <c r="N50" i="3"/>
  <c r="O50" i="3" s="1"/>
  <c r="P50" i="3" s="1"/>
  <c r="N49" i="3"/>
  <c r="O49" i="3" s="1"/>
  <c r="P49" i="3" s="1"/>
  <c r="N48" i="3"/>
  <c r="O48" i="3" s="1"/>
  <c r="P48" i="3" s="1"/>
  <c r="N47" i="3"/>
  <c r="O47" i="3" s="1"/>
  <c r="P47" i="3" s="1"/>
  <c r="N46" i="3"/>
  <c r="O46" i="3" s="1"/>
  <c r="P46" i="3" s="1"/>
  <c r="N45" i="3"/>
  <c r="O45" i="3" s="1"/>
  <c r="P45" i="3" s="1"/>
  <c r="N44" i="3"/>
  <c r="O44" i="3" s="1"/>
  <c r="P44" i="3" s="1"/>
  <c r="N43" i="3"/>
  <c r="O43" i="3" s="1"/>
  <c r="P43" i="3" s="1"/>
  <c r="N42" i="3"/>
  <c r="O42" i="3" s="1"/>
  <c r="P42" i="3" s="1"/>
  <c r="N41" i="3"/>
  <c r="O41" i="3" s="1"/>
  <c r="P41" i="3" s="1"/>
  <c r="N40" i="3"/>
  <c r="O40" i="3" s="1"/>
  <c r="P40" i="3" s="1"/>
  <c r="N39" i="3"/>
  <c r="O39" i="3" s="1"/>
  <c r="P39" i="3" s="1"/>
  <c r="N38" i="3"/>
  <c r="O38" i="3" s="1"/>
  <c r="P38" i="3" s="1"/>
  <c r="N37" i="3"/>
  <c r="O37" i="3" s="1"/>
  <c r="P37" i="3" s="1"/>
  <c r="N36" i="3"/>
  <c r="O36" i="3" s="1"/>
  <c r="P36" i="3" s="1"/>
  <c r="N35" i="3"/>
  <c r="O35" i="3" s="1"/>
  <c r="P35" i="3" s="1"/>
  <c r="N34" i="3"/>
  <c r="O34" i="3" s="1"/>
  <c r="P34" i="3" s="1"/>
  <c r="N33" i="3"/>
  <c r="O33" i="3" s="1"/>
  <c r="P33" i="3" s="1"/>
  <c r="N32" i="3"/>
  <c r="O32" i="3" s="1"/>
  <c r="P32" i="3" s="1"/>
  <c r="N31" i="3"/>
  <c r="O31" i="3" s="1"/>
  <c r="P31" i="3" s="1"/>
  <c r="N30" i="3"/>
  <c r="O30" i="3" s="1"/>
  <c r="P30" i="3" s="1"/>
  <c r="N29" i="3"/>
  <c r="O29" i="3" s="1"/>
  <c r="P29" i="3" s="1"/>
  <c r="N28" i="3"/>
  <c r="O28" i="3" s="1"/>
  <c r="P28" i="3" s="1"/>
  <c r="N27" i="3"/>
  <c r="O27" i="3" s="1"/>
  <c r="P27" i="3" s="1"/>
  <c r="N26" i="3"/>
  <c r="O26" i="3" s="1"/>
  <c r="P26" i="3" s="1"/>
  <c r="N25" i="3"/>
  <c r="O25" i="3" s="1"/>
  <c r="P25" i="3" s="1"/>
  <c r="N24" i="3"/>
  <c r="O24" i="3" s="1"/>
  <c r="P24" i="3" s="1"/>
  <c r="N23" i="3"/>
  <c r="O23" i="3" s="1"/>
  <c r="P23" i="3" s="1"/>
  <c r="N22" i="3"/>
  <c r="O22" i="3" s="1"/>
  <c r="P22" i="3" s="1"/>
  <c r="N21" i="3"/>
  <c r="O21" i="3" s="1"/>
  <c r="P21" i="3" s="1"/>
  <c r="N20" i="3"/>
  <c r="O20" i="3" s="1"/>
  <c r="P20" i="3" s="1"/>
  <c r="N19" i="3"/>
  <c r="O19" i="3" s="1"/>
  <c r="P19" i="3" s="1"/>
  <c r="N18" i="3"/>
  <c r="O18" i="3" s="1"/>
  <c r="P18" i="3" s="1"/>
  <c r="N17" i="3"/>
  <c r="O17" i="3" s="1"/>
  <c r="P17" i="3" s="1"/>
  <c r="N16" i="3"/>
  <c r="O16" i="3" s="1"/>
  <c r="P16" i="3" s="1"/>
  <c r="N15" i="3"/>
  <c r="O15" i="3" s="1"/>
  <c r="P15" i="3" s="1"/>
  <c r="N14" i="3"/>
  <c r="O14" i="3" s="1"/>
  <c r="P14" i="3" s="1"/>
  <c r="N13" i="3"/>
  <c r="O13" i="3" s="1"/>
  <c r="P13" i="3" s="1"/>
  <c r="N12" i="3"/>
  <c r="O12" i="3" s="1"/>
  <c r="P12" i="3" s="1"/>
  <c r="N11" i="3"/>
  <c r="O11" i="3" s="1"/>
  <c r="P11" i="3" s="1"/>
  <c r="N10" i="3"/>
  <c r="O10" i="3" s="1"/>
  <c r="P10" i="3" s="1"/>
  <c r="N9" i="3"/>
  <c r="O9" i="3" s="1"/>
  <c r="P9" i="3" s="1"/>
  <c r="N8" i="3"/>
  <c r="O8" i="3" s="1"/>
  <c r="P8" i="3" s="1"/>
  <c r="N7" i="3"/>
  <c r="O7" i="3" s="1"/>
  <c r="P7" i="3" s="1"/>
  <c r="N6" i="3"/>
  <c r="O6" i="3" s="1"/>
  <c r="P6" i="3" s="1"/>
  <c r="N5" i="3"/>
  <c r="O5" i="3" s="1"/>
  <c r="P5" i="3" s="1"/>
  <c r="N4" i="3"/>
  <c r="O4" i="3" s="1"/>
  <c r="P4" i="3" s="1"/>
  <c r="N3" i="3"/>
  <c r="O3" i="3" s="1"/>
  <c r="P3" i="3" s="1"/>
  <c r="N2" i="3"/>
  <c r="O2" i="3" s="1"/>
  <c r="P2" i="3" s="1"/>
  <c r="N3" i="2"/>
  <c r="O3" i="2" s="1"/>
  <c r="P3" i="2" s="1"/>
  <c r="R3" i="2" s="1"/>
  <c r="S3" i="2" s="1"/>
  <c r="N4" i="2"/>
  <c r="O4" i="2" s="1"/>
  <c r="P4" i="2" s="1"/>
  <c r="R4" i="2" s="1"/>
  <c r="S4" i="2" s="1"/>
  <c r="N5" i="2"/>
  <c r="O5" i="2" s="1"/>
  <c r="P5" i="2" s="1"/>
  <c r="R5" i="2" s="1"/>
  <c r="S5" i="2" s="1"/>
  <c r="N6" i="2"/>
  <c r="O6" i="2" s="1"/>
  <c r="P6" i="2" s="1"/>
  <c r="R6" i="2" s="1"/>
  <c r="S6" i="2" s="1"/>
  <c r="N7" i="2"/>
  <c r="O7" i="2" s="1"/>
  <c r="P7" i="2" s="1"/>
  <c r="R7" i="2" s="1"/>
  <c r="S7" i="2" s="1"/>
  <c r="N8" i="2"/>
  <c r="O8" i="2" s="1"/>
  <c r="P8" i="2" s="1"/>
  <c r="R8" i="2" s="1"/>
  <c r="S8" i="2" s="1"/>
  <c r="N9" i="2"/>
  <c r="O9" i="2" s="1"/>
  <c r="P9" i="2" s="1"/>
  <c r="R9" i="2" s="1"/>
  <c r="S9" i="2" s="1"/>
  <c r="N10" i="2"/>
  <c r="O10" i="2" s="1"/>
  <c r="P10" i="2" s="1"/>
  <c r="R10" i="2" s="1"/>
  <c r="S10" i="2" s="1"/>
  <c r="N11" i="2"/>
  <c r="O11" i="2" s="1"/>
  <c r="P11" i="2" s="1"/>
  <c r="R11" i="2" s="1"/>
  <c r="S11" i="2" s="1"/>
  <c r="N12" i="2"/>
  <c r="O12" i="2" s="1"/>
  <c r="P12" i="2" s="1"/>
  <c r="R12" i="2" s="1"/>
  <c r="S12" i="2" s="1"/>
  <c r="N13" i="2"/>
  <c r="O13" i="2" s="1"/>
  <c r="P13" i="2" s="1"/>
  <c r="R13" i="2" s="1"/>
  <c r="S13" i="2" s="1"/>
  <c r="N14" i="2"/>
  <c r="O14" i="2" s="1"/>
  <c r="P14" i="2" s="1"/>
  <c r="R14" i="2" s="1"/>
  <c r="S14" i="2" s="1"/>
  <c r="N15" i="2"/>
  <c r="O15" i="2" s="1"/>
  <c r="P15" i="2" s="1"/>
  <c r="R15" i="2" s="1"/>
  <c r="S15" i="2" s="1"/>
  <c r="N16" i="2"/>
  <c r="O16" i="2" s="1"/>
  <c r="P16" i="2" s="1"/>
  <c r="R16" i="2" s="1"/>
  <c r="S16" i="2" s="1"/>
  <c r="N17" i="2"/>
  <c r="O17" i="2" s="1"/>
  <c r="P17" i="2" s="1"/>
  <c r="R17" i="2" s="1"/>
  <c r="S17" i="2" s="1"/>
  <c r="N18" i="2"/>
  <c r="O18" i="2" s="1"/>
  <c r="P18" i="2" s="1"/>
  <c r="R18" i="2" s="1"/>
  <c r="S18" i="2" s="1"/>
  <c r="N19" i="2"/>
  <c r="O19" i="2" s="1"/>
  <c r="P19" i="2" s="1"/>
  <c r="R19" i="2" s="1"/>
  <c r="S19" i="2" s="1"/>
  <c r="N20" i="2"/>
  <c r="O20" i="2" s="1"/>
  <c r="P20" i="2" s="1"/>
  <c r="R20" i="2" s="1"/>
  <c r="S20" i="2" s="1"/>
  <c r="N21" i="2"/>
  <c r="O21" i="2" s="1"/>
  <c r="P21" i="2" s="1"/>
  <c r="R21" i="2" s="1"/>
  <c r="S21" i="2" s="1"/>
  <c r="N22" i="2"/>
  <c r="O22" i="2" s="1"/>
  <c r="P22" i="2" s="1"/>
  <c r="R22" i="2" s="1"/>
  <c r="S22" i="2" s="1"/>
  <c r="N23" i="2"/>
  <c r="O23" i="2" s="1"/>
  <c r="P23" i="2" s="1"/>
  <c r="R23" i="2" s="1"/>
  <c r="S23" i="2" s="1"/>
  <c r="N24" i="2"/>
  <c r="O24" i="2" s="1"/>
  <c r="P24" i="2" s="1"/>
  <c r="R24" i="2" s="1"/>
  <c r="S24" i="2" s="1"/>
  <c r="N25" i="2"/>
  <c r="O25" i="2" s="1"/>
  <c r="P25" i="2" s="1"/>
  <c r="R25" i="2" s="1"/>
  <c r="S25" i="2" s="1"/>
  <c r="N26" i="2"/>
  <c r="O26" i="2" s="1"/>
  <c r="P26" i="2" s="1"/>
  <c r="R26" i="2" s="1"/>
  <c r="S26" i="2" s="1"/>
  <c r="N27" i="2"/>
  <c r="O27" i="2" s="1"/>
  <c r="P27" i="2" s="1"/>
  <c r="R27" i="2" s="1"/>
  <c r="S27" i="2" s="1"/>
  <c r="N28" i="2"/>
  <c r="O28" i="2" s="1"/>
  <c r="P28" i="2" s="1"/>
  <c r="R28" i="2" s="1"/>
  <c r="S28" i="2" s="1"/>
  <c r="N29" i="2"/>
  <c r="O29" i="2" s="1"/>
  <c r="P29" i="2" s="1"/>
  <c r="R29" i="2" s="1"/>
  <c r="S29" i="2" s="1"/>
  <c r="N30" i="2"/>
  <c r="O30" i="2" s="1"/>
  <c r="P30" i="2" s="1"/>
  <c r="R30" i="2" s="1"/>
  <c r="S30" i="2" s="1"/>
  <c r="N31" i="2"/>
  <c r="O31" i="2" s="1"/>
  <c r="P31" i="2" s="1"/>
  <c r="R31" i="2" s="1"/>
  <c r="S31" i="2" s="1"/>
  <c r="N32" i="2"/>
  <c r="O32" i="2" s="1"/>
  <c r="P32" i="2" s="1"/>
  <c r="R32" i="2" s="1"/>
  <c r="S32" i="2" s="1"/>
  <c r="N33" i="2"/>
  <c r="O33" i="2" s="1"/>
  <c r="P33" i="2" s="1"/>
  <c r="R33" i="2" s="1"/>
  <c r="S33" i="2" s="1"/>
  <c r="N34" i="2"/>
  <c r="O34" i="2" s="1"/>
  <c r="P34" i="2" s="1"/>
  <c r="R34" i="2" s="1"/>
  <c r="S34" i="2" s="1"/>
  <c r="N35" i="2"/>
  <c r="O35" i="2" s="1"/>
  <c r="P35" i="2" s="1"/>
  <c r="R35" i="2" s="1"/>
  <c r="S35" i="2" s="1"/>
  <c r="N36" i="2"/>
  <c r="O36" i="2" s="1"/>
  <c r="P36" i="2" s="1"/>
  <c r="R36" i="2" s="1"/>
  <c r="S36" i="2" s="1"/>
  <c r="N37" i="2"/>
  <c r="O37" i="2" s="1"/>
  <c r="P37" i="2" s="1"/>
  <c r="R37" i="2" s="1"/>
  <c r="S37" i="2" s="1"/>
  <c r="N38" i="2"/>
  <c r="O38" i="2" s="1"/>
  <c r="P38" i="2" s="1"/>
  <c r="R38" i="2" s="1"/>
  <c r="S38" i="2" s="1"/>
  <c r="N39" i="2"/>
  <c r="O39" i="2" s="1"/>
  <c r="P39" i="2" s="1"/>
  <c r="R39" i="2" s="1"/>
  <c r="S39" i="2" s="1"/>
  <c r="N40" i="2"/>
  <c r="O40" i="2" s="1"/>
  <c r="P40" i="2" s="1"/>
  <c r="R40" i="2" s="1"/>
  <c r="S40" i="2" s="1"/>
  <c r="N41" i="2"/>
  <c r="O41" i="2" s="1"/>
  <c r="P41" i="2" s="1"/>
  <c r="R41" i="2" s="1"/>
  <c r="S41" i="2" s="1"/>
  <c r="N42" i="2"/>
  <c r="O42" i="2" s="1"/>
  <c r="P42" i="2" s="1"/>
  <c r="R42" i="2" s="1"/>
  <c r="S42" i="2" s="1"/>
  <c r="N43" i="2"/>
  <c r="O43" i="2" s="1"/>
  <c r="P43" i="2" s="1"/>
  <c r="R43" i="2" s="1"/>
  <c r="S43" i="2" s="1"/>
  <c r="N44" i="2"/>
  <c r="O44" i="2" s="1"/>
  <c r="P44" i="2" s="1"/>
  <c r="R44" i="2" s="1"/>
  <c r="S44" i="2" s="1"/>
  <c r="N45" i="2"/>
  <c r="O45" i="2" s="1"/>
  <c r="P45" i="2" s="1"/>
  <c r="R45" i="2" s="1"/>
  <c r="S45" i="2" s="1"/>
  <c r="N46" i="2"/>
  <c r="O46" i="2" s="1"/>
  <c r="P46" i="2" s="1"/>
  <c r="R46" i="2" s="1"/>
  <c r="S46" i="2" s="1"/>
  <c r="N47" i="2"/>
  <c r="O47" i="2" s="1"/>
  <c r="P47" i="2" s="1"/>
  <c r="R47" i="2" s="1"/>
  <c r="S47" i="2" s="1"/>
  <c r="N48" i="2"/>
  <c r="O48" i="2" s="1"/>
  <c r="P48" i="2" s="1"/>
  <c r="R48" i="2" s="1"/>
  <c r="S48" i="2" s="1"/>
  <c r="N49" i="2"/>
  <c r="O49" i="2" s="1"/>
  <c r="P49" i="2" s="1"/>
  <c r="R49" i="2" s="1"/>
  <c r="S49" i="2" s="1"/>
  <c r="N50" i="2"/>
  <c r="O50" i="2" s="1"/>
  <c r="P50" i="2" s="1"/>
  <c r="R50" i="2" s="1"/>
  <c r="S50" i="2" s="1"/>
  <c r="N51" i="2"/>
  <c r="O51" i="2" s="1"/>
  <c r="P51" i="2" s="1"/>
  <c r="R51" i="2" s="1"/>
  <c r="S51" i="2" s="1"/>
  <c r="N52" i="2"/>
  <c r="O52" i="2" s="1"/>
  <c r="P52" i="2" s="1"/>
  <c r="R52" i="2" s="1"/>
  <c r="S52" i="2" s="1"/>
  <c r="N53" i="2"/>
  <c r="O53" i="2" s="1"/>
  <c r="P53" i="2" s="1"/>
  <c r="R53" i="2" s="1"/>
  <c r="S53" i="2" s="1"/>
  <c r="N54" i="2"/>
  <c r="O54" i="2" s="1"/>
  <c r="P54" i="2" s="1"/>
  <c r="R54" i="2" s="1"/>
  <c r="S54" i="2" s="1"/>
  <c r="N55" i="2"/>
  <c r="O55" i="2" s="1"/>
  <c r="P55" i="2" s="1"/>
  <c r="R55" i="2" s="1"/>
  <c r="S55" i="2" s="1"/>
  <c r="N56" i="2"/>
  <c r="O56" i="2" s="1"/>
  <c r="P56" i="2" s="1"/>
  <c r="R56" i="2" s="1"/>
  <c r="S56" i="2" s="1"/>
  <c r="N57" i="2"/>
  <c r="O57" i="2" s="1"/>
  <c r="P57" i="2" s="1"/>
  <c r="R57" i="2" s="1"/>
  <c r="S57" i="2" s="1"/>
  <c r="N58" i="2"/>
  <c r="O58" i="2" s="1"/>
  <c r="P58" i="2" s="1"/>
  <c r="R58" i="2" s="1"/>
  <c r="S58" i="2" s="1"/>
  <c r="N59" i="2"/>
  <c r="O59" i="2" s="1"/>
  <c r="P59" i="2" s="1"/>
  <c r="R59" i="2" s="1"/>
  <c r="S59" i="2" s="1"/>
  <c r="N60" i="2"/>
  <c r="O60" i="2" s="1"/>
  <c r="P60" i="2" s="1"/>
  <c r="R60" i="2" s="1"/>
  <c r="S60" i="2" s="1"/>
  <c r="N61" i="2"/>
  <c r="O61" i="2" s="1"/>
  <c r="P61" i="2" s="1"/>
  <c r="R61" i="2" s="1"/>
  <c r="S61" i="2" s="1"/>
  <c r="N62" i="2"/>
  <c r="O62" i="2" s="1"/>
  <c r="P62" i="2" s="1"/>
  <c r="R62" i="2" s="1"/>
  <c r="S62" i="2" s="1"/>
  <c r="N63" i="2"/>
  <c r="O63" i="2" s="1"/>
  <c r="P63" i="2" s="1"/>
  <c r="R63" i="2" s="1"/>
  <c r="S63" i="2" s="1"/>
  <c r="N64" i="2"/>
  <c r="O64" i="2" s="1"/>
  <c r="P64" i="2" s="1"/>
  <c r="R64" i="2" s="1"/>
  <c r="S64" i="2" s="1"/>
  <c r="N65" i="2"/>
  <c r="O65" i="2" s="1"/>
  <c r="P65" i="2" s="1"/>
  <c r="R65" i="2" s="1"/>
  <c r="S65" i="2" s="1"/>
  <c r="N66" i="2"/>
  <c r="O66" i="2" s="1"/>
  <c r="P66" i="2" s="1"/>
  <c r="R66" i="2" s="1"/>
  <c r="S66" i="2" s="1"/>
  <c r="N67" i="2"/>
  <c r="O67" i="2" s="1"/>
  <c r="P67" i="2" s="1"/>
  <c r="R67" i="2" s="1"/>
  <c r="S67" i="2" s="1"/>
  <c r="N68" i="2"/>
  <c r="O68" i="2" s="1"/>
  <c r="P68" i="2" s="1"/>
  <c r="R68" i="2" s="1"/>
  <c r="S68" i="2" s="1"/>
  <c r="N69" i="2"/>
  <c r="O69" i="2" s="1"/>
  <c r="P69" i="2" s="1"/>
  <c r="R69" i="2" s="1"/>
  <c r="S69" i="2" s="1"/>
  <c r="N70" i="2"/>
  <c r="O70" i="2" s="1"/>
  <c r="P70" i="2" s="1"/>
  <c r="R70" i="2" s="1"/>
  <c r="S70" i="2" s="1"/>
  <c r="N71" i="2"/>
  <c r="O71" i="2" s="1"/>
  <c r="P71" i="2" s="1"/>
  <c r="R71" i="2" s="1"/>
  <c r="S71" i="2" s="1"/>
  <c r="N72" i="2"/>
  <c r="O72" i="2" s="1"/>
  <c r="P72" i="2" s="1"/>
  <c r="R72" i="2" s="1"/>
  <c r="S72" i="2" s="1"/>
  <c r="N73" i="2"/>
  <c r="O73" i="2" s="1"/>
  <c r="P73" i="2" s="1"/>
  <c r="R73" i="2" s="1"/>
  <c r="S73" i="2" s="1"/>
  <c r="N74" i="2"/>
  <c r="O74" i="2" s="1"/>
  <c r="P74" i="2" s="1"/>
  <c r="R74" i="2" s="1"/>
  <c r="S74" i="2" s="1"/>
  <c r="N75" i="2"/>
  <c r="O75" i="2" s="1"/>
  <c r="P75" i="2" s="1"/>
  <c r="R75" i="2" s="1"/>
  <c r="S75" i="2" s="1"/>
  <c r="N77" i="2"/>
  <c r="O77" i="2" s="1"/>
  <c r="P77" i="2" s="1"/>
  <c r="R77" i="2" s="1"/>
  <c r="S77" i="2" s="1"/>
  <c r="N78" i="2"/>
  <c r="O78" i="2" s="1"/>
  <c r="P78" i="2" s="1"/>
  <c r="R78" i="2" s="1"/>
  <c r="S78" i="2" s="1"/>
  <c r="N79" i="2"/>
  <c r="O79" i="2" s="1"/>
  <c r="P79" i="2" s="1"/>
  <c r="R79" i="2" s="1"/>
  <c r="S79" i="2" s="1"/>
  <c r="N80" i="2"/>
  <c r="O80" i="2" s="1"/>
  <c r="P80" i="2" s="1"/>
  <c r="R80" i="2" s="1"/>
  <c r="S80" i="2" s="1"/>
  <c r="N81" i="2"/>
  <c r="O81" i="2" s="1"/>
  <c r="P81" i="2" s="1"/>
  <c r="R81" i="2" s="1"/>
  <c r="S81" i="2" s="1"/>
  <c r="N82" i="2"/>
  <c r="O82" i="2" s="1"/>
  <c r="P82" i="2" s="1"/>
  <c r="R82" i="2" s="1"/>
  <c r="S82" i="2" s="1"/>
  <c r="N83" i="2"/>
  <c r="O83" i="2" s="1"/>
  <c r="P83" i="2" s="1"/>
  <c r="R83" i="2" s="1"/>
  <c r="S83" i="2" s="1"/>
  <c r="N86" i="2"/>
  <c r="O86" i="2" s="1"/>
  <c r="P86" i="2" s="1"/>
  <c r="R86" i="2" s="1"/>
  <c r="S86" i="2" s="1"/>
  <c r="N87" i="2"/>
  <c r="O87" i="2" s="1"/>
  <c r="P87" i="2" s="1"/>
  <c r="R87" i="2" s="1"/>
  <c r="S87" i="2" s="1"/>
  <c r="N88" i="2"/>
  <c r="O88" i="2" s="1"/>
  <c r="P88" i="2" s="1"/>
  <c r="R88" i="2" s="1"/>
  <c r="S88" i="2" s="1"/>
  <c r="N89" i="2"/>
  <c r="O89" i="2" s="1"/>
  <c r="P89" i="2" s="1"/>
  <c r="R89" i="2" s="1"/>
  <c r="S89" i="2" s="1"/>
  <c r="N90" i="2"/>
  <c r="O90" i="2" s="1"/>
  <c r="P90" i="2" s="1"/>
  <c r="R90" i="2" s="1"/>
  <c r="S90" i="2" s="1"/>
  <c r="N92" i="2"/>
  <c r="O92" i="2" s="1"/>
  <c r="P92" i="2" s="1"/>
  <c r="R92" i="2" s="1"/>
  <c r="S92" i="2" s="1"/>
  <c r="N93" i="2"/>
  <c r="O93" i="2" s="1"/>
  <c r="P93" i="2" s="1"/>
  <c r="R93" i="2" s="1"/>
  <c r="S93" i="2" s="1"/>
  <c r="N91" i="2"/>
  <c r="O91" i="2" s="1"/>
  <c r="P91" i="2" s="1"/>
  <c r="R91" i="2" s="1"/>
  <c r="S91" i="2" s="1"/>
  <c r="N84" i="2"/>
  <c r="O84" i="2" s="1"/>
  <c r="P84" i="2" s="1"/>
  <c r="R84" i="2" s="1"/>
  <c r="S84" i="2" s="1"/>
  <c r="N94" i="2"/>
  <c r="O94" i="2" s="1"/>
  <c r="P94" i="2" s="1"/>
  <c r="R94" i="2" s="1"/>
  <c r="S94" i="2" s="1"/>
  <c r="N95" i="2"/>
  <c r="O95" i="2" s="1"/>
  <c r="P95" i="2" s="1"/>
  <c r="R95" i="2" s="1"/>
  <c r="S95" i="2" s="1"/>
  <c r="N76" i="2"/>
  <c r="O76" i="2" s="1"/>
  <c r="P76" i="2" s="1"/>
  <c r="R76" i="2" s="1"/>
  <c r="S76" i="2" s="1"/>
  <c r="N96" i="2"/>
  <c r="O96" i="2" s="1"/>
  <c r="P96" i="2" s="1"/>
  <c r="R96" i="2" s="1"/>
  <c r="S96" i="2" s="1"/>
  <c r="N97" i="2"/>
  <c r="O97" i="2" s="1"/>
  <c r="P97" i="2" s="1"/>
  <c r="R97" i="2" s="1"/>
  <c r="S97" i="2" s="1"/>
  <c r="N98" i="2"/>
  <c r="O98" i="2" s="1"/>
  <c r="P98" i="2" s="1"/>
  <c r="R98" i="2" s="1"/>
  <c r="S98" i="2" s="1"/>
  <c r="N99" i="2"/>
  <c r="O99" i="2" s="1"/>
  <c r="P99" i="2" s="1"/>
  <c r="R99" i="2" s="1"/>
  <c r="S99" i="2" s="1"/>
  <c r="N100" i="2"/>
  <c r="O100" i="2" s="1"/>
  <c r="P100" i="2" s="1"/>
  <c r="R100" i="2" s="1"/>
  <c r="S100" i="2" s="1"/>
  <c r="N101" i="2"/>
  <c r="O101" i="2" s="1"/>
  <c r="P101" i="2" s="1"/>
  <c r="R101" i="2" s="1"/>
  <c r="S101" i="2" s="1"/>
  <c r="N102" i="2"/>
  <c r="O102" i="2" s="1"/>
  <c r="P102" i="2" s="1"/>
  <c r="R102" i="2" s="1"/>
  <c r="S102" i="2" s="1"/>
  <c r="N103" i="2"/>
  <c r="O103" i="2" s="1"/>
  <c r="P103" i="2" s="1"/>
  <c r="R103" i="2" s="1"/>
  <c r="S103" i="2" s="1"/>
  <c r="N104" i="2"/>
  <c r="O104" i="2" s="1"/>
  <c r="P104" i="2" s="1"/>
  <c r="R104" i="2" s="1"/>
  <c r="S104" i="2" s="1"/>
  <c r="N105" i="2"/>
  <c r="O105" i="2" s="1"/>
  <c r="P105" i="2" s="1"/>
  <c r="R105" i="2" s="1"/>
  <c r="S105" i="2" s="1"/>
  <c r="N106" i="2"/>
  <c r="O106" i="2" s="1"/>
  <c r="P106" i="2" s="1"/>
  <c r="R106" i="2" s="1"/>
  <c r="S106" i="2" s="1"/>
  <c r="N107" i="2"/>
  <c r="O107" i="2" s="1"/>
  <c r="P107" i="2" s="1"/>
  <c r="R107" i="2" s="1"/>
  <c r="S107" i="2" s="1"/>
  <c r="N108" i="2"/>
  <c r="O108" i="2" s="1"/>
  <c r="P108" i="2" s="1"/>
  <c r="R108" i="2" s="1"/>
  <c r="S108" i="2" s="1"/>
  <c r="N109" i="2"/>
  <c r="O109" i="2" s="1"/>
  <c r="P109" i="2" s="1"/>
  <c r="R109" i="2" s="1"/>
  <c r="S109" i="2" s="1"/>
  <c r="N110" i="2"/>
  <c r="O110" i="2" s="1"/>
  <c r="P110" i="2" s="1"/>
  <c r="R110" i="2" s="1"/>
  <c r="S110" i="2" s="1"/>
  <c r="N111" i="2"/>
  <c r="O111" i="2" s="1"/>
  <c r="P111" i="2" s="1"/>
  <c r="R111" i="2" s="1"/>
  <c r="S111" i="2" s="1"/>
  <c r="N112" i="2"/>
  <c r="O112" i="2" s="1"/>
  <c r="P112" i="2" s="1"/>
  <c r="R112" i="2" s="1"/>
  <c r="S112" i="2" s="1"/>
  <c r="N113" i="2"/>
  <c r="O113" i="2" s="1"/>
  <c r="P113" i="2" s="1"/>
  <c r="R113" i="2" s="1"/>
  <c r="S113" i="2" s="1"/>
  <c r="N114" i="2"/>
  <c r="O114" i="2" s="1"/>
  <c r="P114" i="2" s="1"/>
  <c r="R114" i="2" s="1"/>
  <c r="S114" i="2" s="1"/>
  <c r="N115" i="2"/>
  <c r="O115" i="2" s="1"/>
  <c r="P115" i="2" s="1"/>
  <c r="R115" i="2" s="1"/>
  <c r="S115" i="2" s="1"/>
  <c r="N116" i="2"/>
  <c r="O116" i="2" s="1"/>
  <c r="P116" i="2" s="1"/>
  <c r="R116" i="2" s="1"/>
  <c r="S116" i="2" s="1"/>
  <c r="N117" i="2"/>
  <c r="O117" i="2" s="1"/>
  <c r="P117" i="2" s="1"/>
  <c r="R117" i="2" s="1"/>
  <c r="S117" i="2" s="1"/>
  <c r="N118" i="2"/>
  <c r="O118" i="2" s="1"/>
  <c r="P118" i="2" s="1"/>
  <c r="R118" i="2" s="1"/>
  <c r="S118" i="2" s="1"/>
  <c r="N119" i="2"/>
  <c r="O119" i="2" s="1"/>
  <c r="P119" i="2" s="1"/>
  <c r="R119" i="2" s="1"/>
  <c r="S119" i="2" s="1"/>
  <c r="N120" i="2"/>
  <c r="O120" i="2" s="1"/>
  <c r="P120" i="2" s="1"/>
  <c r="R120" i="2" s="1"/>
  <c r="S120" i="2" s="1"/>
  <c r="N121" i="2"/>
  <c r="O121" i="2" s="1"/>
  <c r="P121" i="2" s="1"/>
  <c r="R121" i="2" s="1"/>
  <c r="S121" i="2" s="1"/>
  <c r="N122" i="2"/>
  <c r="O122" i="2" s="1"/>
  <c r="P122" i="2" s="1"/>
  <c r="R122" i="2" s="1"/>
  <c r="S122" i="2" s="1"/>
  <c r="N123" i="2"/>
  <c r="O123" i="2" s="1"/>
  <c r="P123" i="2" s="1"/>
  <c r="R123" i="2" s="1"/>
  <c r="S123" i="2" s="1"/>
  <c r="N124" i="2"/>
  <c r="O124" i="2" s="1"/>
  <c r="P124" i="2" s="1"/>
  <c r="R124" i="2" s="1"/>
  <c r="S124" i="2" s="1"/>
  <c r="N125" i="2"/>
  <c r="O125" i="2" s="1"/>
  <c r="P125" i="2" s="1"/>
  <c r="R125" i="2" s="1"/>
  <c r="S125" i="2" s="1"/>
  <c r="N126" i="2"/>
  <c r="O126" i="2" s="1"/>
  <c r="P126" i="2" s="1"/>
  <c r="R126" i="2" s="1"/>
  <c r="S126" i="2" s="1"/>
  <c r="N127" i="2"/>
  <c r="O127" i="2" s="1"/>
  <c r="P127" i="2" s="1"/>
  <c r="R127" i="2" s="1"/>
  <c r="S127" i="2" s="1"/>
  <c r="N128" i="2"/>
  <c r="O128" i="2" s="1"/>
  <c r="P128" i="2" s="1"/>
  <c r="R128" i="2" s="1"/>
  <c r="S128" i="2" s="1"/>
  <c r="N129" i="2"/>
  <c r="O129" i="2" s="1"/>
  <c r="P129" i="2" s="1"/>
  <c r="R129" i="2" s="1"/>
  <c r="S129" i="2" s="1"/>
  <c r="N130" i="2"/>
  <c r="O130" i="2" s="1"/>
  <c r="P130" i="2" s="1"/>
  <c r="R130" i="2" s="1"/>
  <c r="S130" i="2" s="1"/>
  <c r="N85" i="2"/>
  <c r="O85" i="2" s="1"/>
  <c r="P85" i="2" s="1"/>
  <c r="R85" i="2" s="1"/>
  <c r="S85" i="2" s="1"/>
  <c r="N131" i="2"/>
  <c r="O131" i="2" s="1"/>
  <c r="P131" i="2" s="1"/>
  <c r="R131" i="2" s="1"/>
  <c r="S131" i="2" s="1"/>
  <c r="N132" i="2"/>
  <c r="O132" i="2" s="1"/>
  <c r="P132" i="2" s="1"/>
  <c r="R132" i="2" s="1"/>
  <c r="S132" i="2" s="1"/>
  <c r="N133" i="2"/>
  <c r="O133" i="2" s="1"/>
  <c r="P133" i="2" s="1"/>
  <c r="R133" i="2" s="1"/>
  <c r="S133" i="2" s="1"/>
  <c r="N134" i="2"/>
  <c r="O134" i="2" s="1"/>
  <c r="P134" i="2" s="1"/>
  <c r="R134" i="2" s="1"/>
  <c r="S134" i="2" s="1"/>
  <c r="N135" i="2"/>
  <c r="O135" i="2" s="1"/>
  <c r="P135" i="2" s="1"/>
  <c r="R135" i="2" s="1"/>
  <c r="S135" i="2" s="1"/>
  <c r="N136" i="2"/>
  <c r="O136" i="2" s="1"/>
  <c r="P136" i="2" s="1"/>
  <c r="R136" i="2" s="1"/>
  <c r="S136" i="2" s="1"/>
  <c r="N137" i="2"/>
  <c r="O137" i="2" s="1"/>
  <c r="P137" i="2" s="1"/>
  <c r="R137" i="2" s="1"/>
  <c r="S137" i="2" s="1"/>
  <c r="N138" i="2"/>
  <c r="O138" i="2" s="1"/>
  <c r="P138" i="2" s="1"/>
  <c r="R138" i="2" s="1"/>
  <c r="S138" i="2" s="1"/>
  <c r="N139" i="2"/>
  <c r="O139" i="2" s="1"/>
  <c r="P139" i="2" s="1"/>
  <c r="R139" i="2" s="1"/>
  <c r="S139" i="2" s="1"/>
  <c r="N140" i="2"/>
  <c r="O140" i="2" s="1"/>
  <c r="P140" i="2" s="1"/>
  <c r="R140" i="2" s="1"/>
  <c r="S140" i="2" s="1"/>
  <c r="N141" i="2"/>
  <c r="O141" i="2" s="1"/>
  <c r="P141" i="2" s="1"/>
  <c r="R141" i="2" s="1"/>
  <c r="S141" i="2" s="1"/>
  <c r="N142" i="2"/>
  <c r="O142" i="2" s="1"/>
  <c r="P142" i="2" s="1"/>
  <c r="R142" i="2" s="1"/>
  <c r="S142" i="2" s="1"/>
  <c r="N143" i="2"/>
  <c r="O143" i="2" s="1"/>
  <c r="P143" i="2" s="1"/>
  <c r="R143" i="2" s="1"/>
  <c r="S143" i="2" s="1"/>
  <c r="N144" i="2"/>
  <c r="O144" i="2" s="1"/>
  <c r="P144" i="2" s="1"/>
  <c r="R144" i="2" s="1"/>
  <c r="S144" i="2" s="1"/>
  <c r="N145" i="2"/>
  <c r="O145" i="2" s="1"/>
  <c r="P145" i="2" s="1"/>
  <c r="R145" i="2" s="1"/>
  <c r="S145" i="2" s="1"/>
  <c r="N146" i="2"/>
  <c r="O146" i="2" s="1"/>
  <c r="P146" i="2" s="1"/>
  <c r="R146" i="2" s="1"/>
  <c r="S146" i="2" s="1"/>
  <c r="N147" i="2"/>
  <c r="O147" i="2" s="1"/>
  <c r="P147" i="2" s="1"/>
  <c r="R147" i="2" s="1"/>
  <c r="S147" i="2" s="1"/>
  <c r="N148" i="2"/>
  <c r="O148" i="2" s="1"/>
  <c r="P148" i="2" s="1"/>
  <c r="R148" i="2" s="1"/>
  <c r="S148" i="2" s="1"/>
  <c r="N149" i="2"/>
  <c r="O149" i="2" s="1"/>
  <c r="P149" i="2" s="1"/>
  <c r="R149" i="2" s="1"/>
  <c r="S149" i="2" s="1"/>
  <c r="N150" i="2"/>
  <c r="O150" i="2" s="1"/>
  <c r="P150" i="2" s="1"/>
  <c r="R150" i="2" s="1"/>
  <c r="S150" i="2" s="1"/>
  <c r="N151" i="2"/>
  <c r="O151" i="2" s="1"/>
  <c r="P151" i="2" s="1"/>
  <c r="R151" i="2" s="1"/>
  <c r="S151" i="2" s="1"/>
  <c r="N152" i="2"/>
  <c r="O152" i="2" s="1"/>
  <c r="P152" i="2" s="1"/>
  <c r="R152" i="2" s="1"/>
  <c r="S152" i="2" s="1"/>
  <c r="N153" i="2"/>
  <c r="O153" i="2" s="1"/>
  <c r="P153" i="2" s="1"/>
  <c r="R153" i="2" s="1"/>
  <c r="S153" i="2" s="1"/>
  <c r="N154" i="2"/>
  <c r="O154" i="2" s="1"/>
  <c r="P154" i="2" s="1"/>
  <c r="R154" i="2" s="1"/>
  <c r="S154" i="2" s="1"/>
  <c r="N155" i="2"/>
  <c r="O155" i="2" s="1"/>
  <c r="P155" i="2" s="1"/>
  <c r="R155" i="2" s="1"/>
  <c r="S155" i="2" s="1"/>
  <c r="N156" i="2"/>
  <c r="O156" i="2" s="1"/>
  <c r="P156" i="2" s="1"/>
  <c r="R156" i="2" s="1"/>
  <c r="S156" i="2" s="1"/>
  <c r="N157" i="2"/>
  <c r="O157" i="2" s="1"/>
  <c r="P157" i="2" s="1"/>
  <c r="R157" i="2" s="1"/>
  <c r="S157" i="2" s="1"/>
  <c r="N158" i="2"/>
  <c r="O158" i="2" s="1"/>
  <c r="P158" i="2" s="1"/>
  <c r="R158" i="2" s="1"/>
  <c r="S158" i="2" s="1"/>
  <c r="N159" i="2"/>
  <c r="O159" i="2" s="1"/>
  <c r="P159" i="2" s="1"/>
  <c r="R159" i="2" s="1"/>
  <c r="S159" i="2" s="1"/>
  <c r="N160" i="2"/>
  <c r="O160" i="2" s="1"/>
  <c r="P160" i="2" s="1"/>
  <c r="R160" i="2" s="1"/>
  <c r="S160" i="2" s="1"/>
  <c r="N161" i="2"/>
  <c r="O161" i="2" s="1"/>
  <c r="P161" i="2" s="1"/>
  <c r="R161" i="2" s="1"/>
  <c r="S161" i="2" s="1"/>
  <c r="N162" i="2"/>
  <c r="O162" i="2" s="1"/>
  <c r="P162" i="2" s="1"/>
  <c r="R162" i="2" s="1"/>
  <c r="S162" i="2" s="1"/>
  <c r="N163" i="2"/>
  <c r="O163" i="2" s="1"/>
  <c r="P163" i="2" s="1"/>
  <c r="R163" i="2" s="1"/>
  <c r="S163" i="2" s="1"/>
  <c r="N164" i="2"/>
  <c r="O164" i="2" s="1"/>
  <c r="P164" i="2" s="1"/>
  <c r="R164" i="2" s="1"/>
  <c r="S164" i="2" s="1"/>
  <c r="N165" i="2"/>
  <c r="O165" i="2" s="1"/>
  <c r="P165" i="2" s="1"/>
  <c r="R165" i="2" s="1"/>
  <c r="S165" i="2" s="1"/>
  <c r="N166" i="2"/>
  <c r="O166" i="2" s="1"/>
  <c r="P166" i="2" s="1"/>
  <c r="R166" i="2" s="1"/>
  <c r="S166" i="2" s="1"/>
  <c r="N167" i="2"/>
  <c r="O167" i="2" s="1"/>
  <c r="P167" i="2" s="1"/>
  <c r="R167" i="2" s="1"/>
  <c r="S167" i="2" s="1"/>
  <c r="N168" i="2"/>
  <c r="O168" i="2" s="1"/>
  <c r="P168" i="2" s="1"/>
  <c r="R168" i="2" s="1"/>
  <c r="S168" i="2" s="1"/>
  <c r="N169" i="2"/>
  <c r="O169" i="2" s="1"/>
  <c r="P169" i="2" s="1"/>
  <c r="R169" i="2" s="1"/>
  <c r="S169" i="2" s="1"/>
  <c r="N170" i="2"/>
  <c r="O170" i="2" s="1"/>
  <c r="P170" i="2" s="1"/>
  <c r="R170" i="2" s="1"/>
  <c r="S170" i="2" s="1"/>
  <c r="N171" i="2"/>
  <c r="O171" i="2" s="1"/>
  <c r="P171" i="2" s="1"/>
  <c r="R171" i="2" s="1"/>
  <c r="S171" i="2" s="1"/>
  <c r="N172" i="2"/>
  <c r="O172" i="2" s="1"/>
  <c r="P172" i="2" s="1"/>
  <c r="R172" i="2" s="1"/>
  <c r="S172" i="2" s="1"/>
  <c r="N173" i="2"/>
  <c r="O173" i="2" s="1"/>
  <c r="P173" i="2" s="1"/>
  <c r="R173" i="2" s="1"/>
  <c r="S173" i="2" s="1"/>
  <c r="N174" i="2"/>
  <c r="O174" i="2" s="1"/>
  <c r="P174" i="2" s="1"/>
  <c r="R174" i="2" s="1"/>
  <c r="S174" i="2" s="1"/>
  <c r="N175" i="2"/>
  <c r="O175" i="2" s="1"/>
  <c r="P175" i="2" s="1"/>
  <c r="R175" i="2" s="1"/>
  <c r="S175" i="2" s="1"/>
  <c r="N176" i="2"/>
  <c r="O176" i="2" s="1"/>
  <c r="P176" i="2" s="1"/>
  <c r="R176" i="2" s="1"/>
  <c r="S176" i="2" s="1"/>
  <c r="N177" i="2"/>
  <c r="O177" i="2" s="1"/>
  <c r="P177" i="2" s="1"/>
  <c r="R177" i="2" s="1"/>
  <c r="S177" i="2" s="1"/>
  <c r="N178" i="2"/>
  <c r="O178" i="2" s="1"/>
  <c r="P178" i="2" s="1"/>
  <c r="R178" i="2" s="1"/>
  <c r="S178" i="2" s="1"/>
  <c r="N179" i="2"/>
  <c r="O179" i="2" s="1"/>
  <c r="P179" i="2" s="1"/>
  <c r="R179" i="2" s="1"/>
  <c r="S179" i="2" s="1"/>
  <c r="N180" i="2"/>
  <c r="O180" i="2" s="1"/>
  <c r="P180" i="2" s="1"/>
  <c r="R180" i="2" s="1"/>
  <c r="S180" i="2" s="1"/>
  <c r="N181" i="2"/>
  <c r="O181" i="2" s="1"/>
  <c r="P181" i="2" s="1"/>
  <c r="R181" i="2" s="1"/>
  <c r="S181" i="2" s="1"/>
  <c r="N182" i="2"/>
  <c r="O182" i="2" s="1"/>
  <c r="P182" i="2" s="1"/>
  <c r="R182" i="2" s="1"/>
  <c r="S182" i="2" s="1"/>
  <c r="N183" i="2"/>
  <c r="O183" i="2" s="1"/>
  <c r="P183" i="2" s="1"/>
  <c r="R183" i="2" s="1"/>
  <c r="S183" i="2" s="1"/>
  <c r="N184" i="2"/>
  <c r="O184" i="2" s="1"/>
  <c r="P184" i="2" s="1"/>
  <c r="R184" i="2" s="1"/>
  <c r="S184" i="2" s="1"/>
  <c r="N185" i="2"/>
  <c r="O185" i="2" s="1"/>
  <c r="P185" i="2" s="1"/>
  <c r="R185" i="2" s="1"/>
  <c r="S185" i="2" s="1"/>
  <c r="N186" i="2"/>
  <c r="O186" i="2" s="1"/>
  <c r="P186" i="2" s="1"/>
  <c r="R186" i="2" s="1"/>
  <c r="S186" i="2" s="1"/>
  <c r="N187" i="2"/>
  <c r="O187" i="2" s="1"/>
  <c r="P187" i="2" s="1"/>
  <c r="R187" i="2" s="1"/>
  <c r="S187" i="2" s="1"/>
  <c r="N188" i="2"/>
  <c r="O188" i="2" s="1"/>
  <c r="P188" i="2" s="1"/>
  <c r="R188" i="2" s="1"/>
  <c r="S188" i="2" s="1"/>
  <c r="N189" i="2"/>
  <c r="O189" i="2" s="1"/>
  <c r="P189" i="2" s="1"/>
  <c r="R189" i="2" s="1"/>
  <c r="S189" i="2" s="1"/>
  <c r="N190" i="2"/>
  <c r="O190" i="2" s="1"/>
  <c r="P190" i="2" s="1"/>
  <c r="R190" i="2" s="1"/>
  <c r="S190" i="2" s="1"/>
  <c r="N191" i="2"/>
  <c r="O191" i="2" s="1"/>
  <c r="P191" i="2" s="1"/>
  <c r="R191" i="2" s="1"/>
  <c r="S191" i="2" s="1"/>
  <c r="N192" i="2"/>
  <c r="O192" i="2" s="1"/>
  <c r="P192" i="2" s="1"/>
  <c r="R192" i="2" s="1"/>
  <c r="S192" i="2" s="1"/>
  <c r="N193" i="2"/>
  <c r="O193" i="2" s="1"/>
  <c r="P193" i="2" s="1"/>
  <c r="R193" i="2" s="1"/>
  <c r="S193" i="2" s="1"/>
  <c r="N194" i="2"/>
  <c r="O194" i="2" s="1"/>
  <c r="P194" i="2" s="1"/>
  <c r="R194" i="2" s="1"/>
  <c r="S194" i="2" s="1"/>
  <c r="N195" i="2"/>
  <c r="O195" i="2" s="1"/>
  <c r="P195" i="2" s="1"/>
  <c r="R195" i="2" s="1"/>
  <c r="S195" i="2" s="1"/>
  <c r="N196" i="2"/>
  <c r="O196" i="2" s="1"/>
  <c r="P196" i="2" s="1"/>
  <c r="R196" i="2" s="1"/>
  <c r="S196" i="2" s="1"/>
  <c r="N197" i="2"/>
  <c r="O197" i="2" s="1"/>
  <c r="P197" i="2" s="1"/>
  <c r="R197" i="2" s="1"/>
  <c r="S197" i="2" s="1"/>
  <c r="N198" i="2"/>
  <c r="O198" i="2" s="1"/>
  <c r="P198" i="2" s="1"/>
  <c r="R198" i="2" s="1"/>
  <c r="S198" i="2" s="1"/>
  <c r="N199" i="2"/>
  <c r="O199" i="2" s="1"/>
  <c r="P199" i="2" s="1"/>
  <c r="R199" i="2" s="1"/>
  <c r="S199" i="2" s="1"/>
  <c r="N200" i="2"/>
  <c r="O200" i="2" s="1"/>
  <c r="P200" i="2" s="1"/>
  <c r="R200" i="2" s="1"/>
  <c r="S200" i="2" s="1"/>
  <c r="N201" i="2"/>
  <c r="O201" i="2" s="1"/>
  <c r="P201" i="2" s="1"/>
  <c r="R201" i="2" s="1"/>
  <c r="S201" i="2" s="1"/>
  <c r="N202" i="2"/>
  <c r="O202" i="2" s="1"/>
  <c r="P202" i="2" s="1"/>
  <c r="R202" i="2" s="1"/>
  <c r="S202" i="2" s="1"/>
  <c r="N203" i="2"/>
  <c r="O203" i="2" s="1"/>
  <c r="P203" i="2" s="1"/>
  <c r="R203" i="2" s="1"/>
  <c r="S203" i="2" s="1"/>
  <c r="N204" i="2"/>
  <c r="O204" i="2" s="1"/>
  <c r="P204" i="2" s="1"/>
  <c r="R204" i="2" s="1"/>
  <c r="S204" i="2" s="1"/>
  <c r="N205" i="2"/>
  <c r="O205" i="2" s="1"/>
  <c r="P205" i="2" s="1"/>
  <c r="R205" i="2" s="1"/>
  <c r="S205" i="2" s="1"/>
  <c r="N206" i="2"/>
  <c r="O206" i="2" s="1"/>
  <c r="P206" i="2" s="1"/>
  <c r="R206" i="2" s="1"/>
  <c r="S206" i="2" s="1"/>
  <c r="N207" i="2"/>
  <c r="O207" i="2" s="1"/>
  <c r="P207" i="2" s="1"/>
  <c r="R207" i="2" s="1"/>
  <c r="S207" i="2" s="1"/>
  <c r="N208" i="2"/>
  <c r="O208" i="2" s="1"/>
  <c r="P208" i="2" s="1"/>
  <c r="R208" i="2" s="1"/>
  <c r="S208" i="2" s="1"/>
  <c r="N209" i="2"/>
  <c r="O209" i="2" s="1"/>
  <c r="P209" i="2" s="1"/>
  <c r="R209" i="2" s="1"/>
  <c r="S209" i="2" s="1"/>
  <c r="N210" i="2"/>
  <c r="O210" i="2" s="1"/>
  <c r="P210" i="2" s="1"/>
  <c r="R210" i="2" s="1"/>
  <c r="S210" i="2" s="1"/>
  <c r="N211" i="2"/>
  <c r="O211" i="2" s="1"/>
  <c r="P211" i="2" s="1"/>
  <c r="R211" i="2" s="1"/>
  <c r="S211" i="2" s="1"/>
  <c r="N212" i="2"/>
  <c r="O212" i="2" s="1"/>
  <c r="P212" i="2" s="1"/>
  <c r="R212" i="2" s="1"/>
  <c r="S212" i="2" s="1"/>
  <c r="N213" i="2"/>
  <c r="O213" i="2" s="1"/>
  <c r="P213" i="2" s="1"/>
  <c r="R213" i="2" s="1"/>
  <c r="S213" i="2" s="1"/>
  <c r="N214" i="2"/>
  <c r="O214" i="2" s="1"/>
  <c r="P214" i="2" s="1"/>
  <c r="R214" i="2" s="1"/>
  <c r="S214" i="2" s="1"/>
  <c r="N215" i="2"/>
  <c r="O215" i="2" s="1"/>
  <c r="P215" i="2" s="1"/>
  <c r="R215" i="2" s="1"/>
  <c r="S215" i="2" s="1"/>
  <c r="N216" i="2"/>
  <c r="O216" i="2" s="1"/>
  <c r="P216" i="2" s="1"/>
  <c r="R216" i="2" s="1"/>
  <c r="S216" i="2" s="1"/>
  <c r="N217" i="2"/>
  <c r="O217" i="2" s="1"/>
  <c r="P217" i="2" s="1"/>
  <c r="R217" i="2" s="1"/>
  <c r="S217" i="2" s="1"/>
  <c r="N218" i="2"/>
  <c r="O218" i="2" s="1"/>
  <c r="P218" i="2" s="1"/>
  <c r="R218" i="2" s="1"/>
  <c r="S218" i="2" s="1"/>
  <c r="N219" i="2"/>
  <c r="O219" i="2" s="1"/>
  <c r="P219" i="2" s="1"/>
  <c r="R219" i="2" s="1"/>
  <c r="S219" i="2" s="1"/>
  <c r="N220" i="2"/>
  <c r="O220" i="2" s="1"/>
  <c r="P220" i="2" s="1"/>
  <c r="R220" i="2" s="1"/>
  <c r="S220" i="2" s="1"/>
  <c r="N221" i="2"/>
  <c r="O221" i="2" s="1"/>
  <c r="P221" i="2" s="1"/>
  <c r="R221" i="2" s="1"/>
  <c r="S221" i="2" s="1"/>
  <c r="N222" i="2"/>
  <c r="O222" i="2" s="1"/>
  <c r="P222" i="2" s="1"/>
  <c r="R222" i="2" s="1"/>
  <c r="S222" i="2" s="1"/>
  <c r="N223" i="2"/>
  <c r="O223" i="2" s="1"/>
  <c r="P223" i="2" s="1"/>
  <c r="R223" i="2" s="1"/>
  <c r="S223" i="2" s="1"/>
  <c r="N224" i="2"/>
  <c r="O224" i="2" s="1"/>
  <c r="P224" i="2" s="1"/>
  <c r="R224" i="2" s="1"/>
  <c r="S224" i="2" s="1"/>
  <c r="N225" i="2"/>
  <c r="O225" i="2" s="1"/>
  <c r="P225" i="2" s="1"/>
  <c r="R225" i="2" s="1"/>
  <c r="S225" i="2" s="1"/>
  <c r="N226" i="2"/>
  <c r="O226" i="2" s="1"/>
  <c r="P226" i="2" s="1"/>
  <c r="R226" i="2" s="1"/>
  <c r="S226" i="2" s="1"/>
  <c r="N227" i="2"/>
  <c r="O227" i="2" s="1"/>
  <c r="P227" i="2" s="1"/>
  <c r="R227" i="2" s="1"/>
  <c r="S227" i="2" s="1"/>
  <c r="N228" i="2"/>
  <c r="O228" i="2" s="1"/>
  <c r="P228" i="2" s="1"/>
  <c r="R228" i="2" s="1"/>
  <c r="S228" i="2" s="1"/>
  <c r="N229" i="2"/>
  <c r="O229" i="2" s="1"/>
  <c r="P229" i="2" s="1"/>
  <c r="R229" i="2" s="1"/>
  <c r="S229" i="2" s="1"/>
  <c r="N230" i="2"/>
  <c r="O230" i="2" s="1"/>
  <c r="P230" i="2" s="1"/>
  <c r="R230" i="2" s="1"/>
  <c r="S230" i="2" s="1"/>
  <c r="N231" i="2"/>
  <c r="O231" i="2" s="1"/>
  <c r="P231" i="2" s="1"/>
  <c r="R231" i="2" s="1"/>
  <c r="S231" i="2" s="1"/>
  <c r="N232" i="2"/>
  <c r="O232" i="2" s="1"/>
  <c r="P232" i="2" s="1"/>
  <c r="R232" i="2" s="1"/>
  <c r="S232" i="2" s="1"/>
  <c r="N233" i="2"/>
  <c r="O233" i="2" s="1"/>
  <c r="P233" i="2" s="1"/>
  <c r="R233" i="2" s="1"/>
  <c r="S233" i="2" s="1"/>
  <c r="N234" i="2"/>
  <c r="O234" i="2" s="1"/>
  <c r="P234" i="2" s="1"/>
  <c r="R234" i="2" s="1"/>
  <c r="S234" i="2" s="1"/>
  <c r="N235" i="2"/>
  <c r="O235" i="2" s="1"/>
  <c r="P235" i="2" s="1"/>
  <c r="R235" i="2" s="1"/>
  <c r="S235" i="2" s="1"/>
  <c r="N236" i="2"/>
  <c r="O236" i="2" s="1"/>
  <c r="P236" i="2" s="1"/>
  <c r="R236" i="2" s="1"/>
  <c r="S236" i="2" s="1"/>
  <c r="N237" i="2"/>
  <c r="O237" i="2" s="1"/>
  <c r="P237" i="2" s="1"/>
  <c r="R237" i="2" s="1"/>
  <c r="S237" i="2" s="1"/>
  <c r="N238" i="2"/>
  <c r="O238" i="2" s="1"/>
  <c r="P238" i="2" s="1"/>
  <c r="R238" i="2" s="1"/>
  <c r="S238" i="2" s="1"/>
  <c r="N239" i="2"/>
  <c r="O239" i="2" s="1"/>
  <c r="P239" i="2" s="1"/>
  <c r="R239" i="2" s="1"/>
  <c r="S239" i="2" s="1"/>
  <c r="N240" i="2"/>
  <c r="O240" i="2" s="1"/>
  <c r="P240" i="2" s="1"/>
  <c r="R240" i="2" s="1"/>
  <c r="S240" i="2" s="1"/>
  <c r="N241" i="2"/>
  <c r="O241" i="2" s="1"/>
  <c r="P241" i="2" s="1"/>
  <c r="R241" i="2" s="1"/>
  <c r="S241" i="2" s="1"/>
  <c r="N242" i="2"/>
  <c r="O242" i="2" s="1"/>
  <c r="P242" i="2" s="1"/>
  <c r="R242" i="2" s="1"/>
  <c r="S242" i="2" s="1"/>
  <c r="N243" i="2"/>
  <c r="O243" i="2" s="1"/>
  <c r="P243" i="2" s="1"/>
  <c r="R243" i="2" s="1"/>
  <c r="S243" i="2" s="1"/>
  <c r="N244" i="2"/>
  <c r="O244" i="2" s="1"/>
  <c r="P244" i="2" s="1"/>
  <c r="R244" i="2" s="1"/>
  <c r="S244" i="2" s="1"/>
  <c r="N245" i="2"/>
  <c r="O245" i="2" s="1"/>
  <c r="P245" i="2" s="1"/>
  <c r="R245" i="2" s="1"/>
  <c r="S245" i="2" s="1"/>
  <c r="N246" i="2"/>
  <c r="O246" i="2" s="1"/>
  <c r="P246" i="2" s="1"/>
  <c r="R246" i="2" s="1"/>
  <c r="S246" i="2" s="1"/>
  <c r="N247" i="2"/>
  <c r="O247" i="2" s="1"/>
  <c r="P247" i="2" s="1"/>
  <c r="R247" i="2" s="1"/>
  <c r="S247" i="2" s="1"/>
  <c r="N248" i="2"/>
  <c r="O248" i="2" s="1"/>
  <c r="P248" i="2" s="1"/>
  <c r="R248" i="2" s="1"/>
  <c r="S248" i="2" s="1"/>
  <c r="N249" i="2"/>
  <c r="O249" i="2" s="1"/>
  <c r="P249" i="2" s="1"/>
  <c r="R249" i="2" s="1"/>
  <c r="S249" i="2" s="1"/>
  <c r="N250" i="2"/>
  <c r="O250" i="2" s="1"/>
  <c r="P250" i="2" s="1"/>
  <c r="R250" i="2" s="1"/>
  <c r="S250" i="2" s="1"/>
  <c r="N251" i="2"/>
  <c r="O251" i="2" s="1"/>
  <c r="P251" i="2" s="1"/>
  <c r="R251" i="2" s="1"/>
  <c r="S251" i="2" s="1"/>
  <c r="N252" i="2"/>
  <c r="O252" i="2" s="1"/>
  <c r="P252" i="2" s="1"/>
  <c r="R252" i="2" s="1"/>
  <c r="S252" i="2" s="1"/>
  <c r="N253" i="2"/>
  <c r="O253" i="2" s="1"/>
  <c r="P253" i="2" s="1"/>
  <c r="R253" i="2" s="1"/>
  <c r="S253" i="2" s="1"/>
  <c r="N254" i="2"/>
  <c r="O254" i="2" s="1"/>
  <c r="P254" i="2" s="1"/>
  <c r="R254" i="2" s="1"/>
  <c r="S254" i="2" s="1"/>
  <c r="N255" i="2"/>
  <c r="O255" i="2" s="1"/>
  <c r="P255" i="2" s="1"/>
  <c r="R255" i="2" s="1"/>
  <c r="S255" i="2" s="1"/>
  <c r="N256" i="2"/>
  <c r="O256" i="2" s="1"/>
  <c r="P256" i="2" s="1"/>
  <c r="R256" i="2" s="1"/>
  <c r="S256" i="2" s="1"/>
  <c r="N257" i="2"/>
  <c r="O257" i="2" s="1"/>
  <c r="P257" i="2" s="1"/>
  <c r="R257" i="2" s="1"/>
  <c r="S257" i="2" s="1"/>
  <c r="N258" i="2"/>
  <c r="O258" i="2" s="1"/>
  <c r="P258" i="2" s="1"/>
  <c r="R258" i="2" s="1"/>
  <c r="S258" i="2" s="1"/>
  <c r="N259" i="2"/>
  <c r="O259" i="2" s="1"/>
  <c r="P259" i="2" s="1"/>
  <c r="R259" i="2" s="1"/>
  <c r="S259" i="2" s="1"/>
  <c r="N260" i="2"/>
  <c r="O260" i="2" s="1"/>
  <c r="P260" i="2" s="1"/>
  <c r="R260" i="2" s="1"/>
  <c r="S260" i="2" s="1"/>
  <c r="N261" i="2"/>
  <c r="O261" i="2" s="1"/>
  <c r="P261" i="2" s="1"/>
  <c r="R261" i="2" s="1"/>
  <c r="S261" i="2" s="1"/>
  <c r="N262" i="2"/>
  <c r="O262" i="2" s="1"/>
  <c r="P262" i="2" s="1"/>
  <c r="R262" i="2" s="1"/>
  <c r="S262" i="2" s="1"/>
  <c r="N263" i="2"/>
  <c r="O263" i="2" s="1"/>
  <c r="P263" i="2" s="1"/>
  <c r="R263" i="2" s="1"/>
  <c r="S263" i="2" s="1"/>
  <c r="N264" i="2"/>
  <c r="O264" i="2" s="1"/>
  <c r="P264" i="2" s="1"/>
  <c r="R264" i="2" s="1"/>
  <c r="S264" i="2" s="1"/>
  <c r="N265" i="2"/>
  <c r="O265" i="2" s="1"/>
  <c r="P265" i="2" s="1"/>
  <c r="R265" i="2" s="1"/>
  <c r="S265" i="2" s="1"/>
  <c r="N266" i="2"/>
  <c r="O266" i="2" s="1"/>
  <c r="P266" i="2" s="1"/>
  <c r="R266" i="2" s="1"/>
  <c r="S266" i="2" s="1"/>
  <c r="N267" i="2"/>
  <c r="O267" i="2" s="1"/>
  <c r="P267" i="2" s="1"/>
  <c r="R267" i="2" s="1"/>
  <c r="S267" i="2" s="1"/>
  <c r="N268" i="2"/>
  <c r="O268" i="2" s="1"/>
  <c r="P268" i="2" s="1"/>
  <c r="R268" i="2" s="1"/>
  <c r="S268" i="2" s="1"/>
  <c r="N269" i="2"/>
  <c r="O269" i="2" s="1"/>
  <c r="P269" i="2" s="1"/>
  <c r="R269" i="2" s="1"/>
  <c r="S269" i="2" s="1"/>
  <c r="N270" i="2"/>
  <c r="O270" i="2" s="1"/>
  <c r="P270" i="2" s="1"/>
  <c r="R270" i="2" s="1"/>
  <c r="S270" i="2" s="1"/>
  <c r="N271" i="2"/>
  <c r="O271" i="2" s="1"/>
  <c r="P271" i="2" s="1"/>
  <c r="R271" i="2" s="1"/>
  <c r="S271" i="2" s="1"/>
  <c r="N272" i="2"/>
  <c r="O272" i="2" s="1"/>
  <c r="P272" i="2" s="1"/>
  <c r="R272" i="2" s="1"/>
  <c r="S272" i="2" s="1"/>
  <c r="N273" i="2"/>
  <c r="O273" i="2" s="1"/>
  <c r="P273" i="2" s="1"/>
  <c r="R273" i="2" s="1"/>
  <c r="S273" i="2" s="1"/>
  <c r="N275" i="2"/>
  <c r="O275" i="2" s="1"/>
  <c r="P275" i="2" s="1"/>
  <c r="R275" i="2" s="1"/>
  <c r="S275" i="2" s="1"/>
  <c r="N276" i="2"/>
  <c r="O276" i="2" s="1"/>
  <c r="P276" i="2" s="1"/>
  <c r="R276" i="2" s="1"/>
  <c r="S276" i="2" s="1"/>
  <c r="N277" i="2"/>
  <c r="O277" i="2" s="1"/>
  <c r="P277" i="2" s="1"/>
  <c r="R277" i="2" s="1"/>
  <c r="S277" i="2" s="1"/>
  <c r="N278" i="2"/>
  <c r="O278" i="2" s="1"/>
  <c r="P278" i="2" s="1"/>
  <c r="R278" i="2" s="1"/>
  <c r="S278" i="2" s="1"/>
  <c r="N279" i="2"/>
  <c r="O279" i="2" s="1"/>
  <c r="P279" i="2" s="1"/>
  <c r="R279" i="2" s="1"/>
  <c r="S279" i="2" s="1"/>
  <c r="N280" i="2"/>
  <c r="O280" i="2" s="1"/>
  <c r="P280" i="2" s="1"/>
  <c r="R280" i="2" s="1"/>
  <c r="S280" i="2" s="1"/>
  <c r="N281" i="2"/>
  <c r="O281" i="2" s="1"/>
  <c r="P281" i="2" s="1"/>
  <c r="R281" i="2" s="1"/>
  <c r="S281" i="2" s="1"/>
  <c r="N282" i="2"/>
  <c r="O282" i="2" s="1"/>
  <c r="P282" i="2" s="1"/>
  <c r="R282" i="2" s="1"/>
  <c r="S282" i="2" s="1"/>
  <c r="N283" i="2"/>
  <c r="O283" i="2" s="1"/>
  <c r="P283" i="2" s="1"/>
  <c r="R283" i="2" s="1"/>
  <c r="S283" i="2" s="1"/>
  <c r="N284" i="2"/>
  <c r="O284" i="2" s="1"/>
  <c r="P284" i="2" s="1"/>
  <c r="R284" i="2" s="1"/>
  <c r="S284" i="2" s="1"/>
  <c r="N285" i="2"/>
  <c r="O285" i="2" s="1"/>
  <c r="P285" i="2" s="1"/>
  <c r="R285" i="2" s="1"/>
  <c r="S285" i="2" s="1"/>
  <c r="N286" i="2"/>
  <c r="O286" i="2" s="1"/>
  <c r="P286" i="2" s="1"/>
  <c r="R286" i="2" s="1"/>
  <c r="S286" i="2" s="1"/>
  <c r="N287" i="2"/>
  <c r="O287" i="2" s="1"/>
  <c r="P287" i="2" s="1"/>
  <c r="R287" i="2" s="1"/>
  <c r="S287" i="2" s="1"/>
  <c r="N274" i="2"/>
  <c r="O274" i="2" s="1"/>
  <c r="P274" i="2" s="1"/>
  <c r="R274" i="2" s="1"/>
  <c r="S274" i="2" s="1"/>
  <c r="N288" i="2"/>
  <c r="O288" i="2" s="1"/>
  <c r="P288" i="2" s="1"/>
  <c r="R288" i="2" s="1"/>
  <c r="S288" i="2" s="1"/>
  <c r="N289" i="2"/>
  <c r="O289" i="2" s="1"/>
  <c r="P289" i="2" s="1"/>
  <c r="R289" i="2" s="1"/>
  <c r="S289" i="2" s="1"/>
  <c r="N290" i="2"/>
  <c r="O290" i="2" s="1"/>
  <c r="P290" i="2" s="1"/>
  <c r="R290" i="2" s="1"/>
  <c r="S290" i="2" s="1"/>
  <c r="N291" i="2"/>
  <c r="O291" i="2" s="1"/>
  <c r="P291" i="2" s="1"/>
  <c r="R291" i="2" s="1"/>
  <c r="S291" i="2" s="1"/>
  <c r="N292" i="2"/>
  <c r="O292" i="2" s="1"/>
  <c r="P292" i="2" s="1"/>
  <c r="R292" i="2" s="1"/>
  <c r="S292" i="2" s="1"/>
  <c r="N293" i="2"/>
  <c r="O293" i="2" s="1"/>
  <c r="P293" i="2" s="1"/>
  <c r="R293" i="2" s="1"/>
  <c r="S293" i="2" s="1"/>
  <c r="N294" i="2"/>
  <c r="O294" i="2" s="1"/>
  <c r="P294" i="2" s="1"/>
  <c r="R294" i="2" s="1"/>
  <c r="S294" i="2" s="1"/>
  <c r="N295" i="2"/>
  <c r="O295" i="2" s="1"/>
  <c r="P295" i="2" s="1"/>
  <c r="R295" i="2" s="1"/>
  <c r="S295" i="2" s="1"/>
  <c r="N296" i="2"/>
  <c r="O296" i="2" s="1"/>
  <c r="P296" i="2" s="1"/>
  <c r="R296" i="2" s="1"/>
  <c r="S296" i="2" s="1"/>
  <c r="N297" i="2"/>
  <c r="O297" i="2" s="1"/>
  <c r="P297" i="2" s="1"/>
  <c r="R297" i="2" s="1"/>
  <c r="S297" i="2" s="1"/>
  <c r="N298" i="2"/>
  <c r="O298" i="2" s="1"/>
  <c r="P298" i="2" s="1"/>
  <c r="R298" i="2" s="1"/>
  <c r="S298" i="2" s="1"/>
  <c r="N299" i="2"/>
  <c r="O299" i="2" s="1"/>
  <c r="P299" i="2" s="1"/>
  <c r="R299" i="2" s="1"/>
  <c r="S299" i="2" s="1"/>
  <c r="N300" i="2"/>
  <c r="O300" i="2" s="1"/>
  <c r="P300" i="2" s="1"/>
  <c r="R300" i="2" s="1"/>
  <c r="S300" i="2" s="1"/>
  <c r="N301" i="2"/>
  <c r="O301" i="2" s="1"/>
  <c r="P301" i="2" s="1"/>
  <c r="R301" i="2" s="1"/>
  <c r="S301" i="2" s="1"/>
  <c r="N302" i="2"/>
  <c r="O302" i="2" s="1"/>
  <c r="P302" i="2" s="1"/>
  <c r="R302" i="2" s="1"/>
  <c r="S302" i="2" s="1"/>
  <c r="N303" i="2"/>
  <c r="O303" i="2" s="1"/>
  <c r="P303" i="2" s="1"/>
  <c r="R303" i="2" s="1"/>
  <c r="S303" i="2" s="1"/>
  <c r="N304" i="2"/>
  <c r="O304" i="2" s="1"/>
  <c r="P304" i="2" s="1"/>
  <c r="R304" i="2" s="1"/>
  <c r="S304" i="2" s="1"/>
  <c r="N305" i="2"/>
  <c r="O305" i="2" s="1"/>
  <c r="P305" i="2" s="1"/>
  <c r="R305" i="2" s="1"/>
  <c r="S305" i="2" s="1"/>
  <c r="N306" i="2"/>
  <c r="O306" i="2" s="1"/>
  <c r="P306" i="2" s="1"/>
  <c r="R306" i="2" s="1"/>
  <c r="S306" i="2" s="1"/>
  <c r="N307" i="2"/>
  <c r="O307" i="2" s="1"/>
  <c r="P307" i="2" s="1"/>
  <c r="R307" i="2" s="1"/>
  <c r="S307" i="2" s="1"/>
  <c r="N308" i="2"/>
  <c r="O308" i="2" s="1"/>
  <c r="P308" i="2" s="1"/>
  <c r="R308" i="2" s="1"/>
  <c r="S308" i="2" s="1"/>
  <c r="N309" i="2"/>
  <c r="O309" i="2" s="1"/>
  <c r="P309" i="2" s="1"/>
  <c r="R309" i="2" s="1"/>
  <c r="S309" i="2" s="1"/>
  <c r="N310" i="2"/>
  <c r="O310" i="2" s="1"/>
  <c r="P310" i="2" s="1"/>
  <c r="R310" i="2" s="1"/>
  <c r="S310" i="2" s="1"/>
  <c r="N311" i="2"/>
  <c r="O311" i="2" s="1"/>
  <c r="P311" i="2" s="1"/>
  <c r="R311" i="2" s="1"/>
  <c r="S311" i="2" s="1"/>
  <c r="N312" i="2"/>
  <c r="O312" i="2" s="1"/>
  <c r="P312" i="2" s="1"/>
  <c r="R312" i="2" s="1"/>
  <c r="S312" i="2" s="1"/>
  <c r="N313" i="2"/>
  <c r="O313" i="2" s="1"/>
  <c r="P313" i="2" s="1"/>
  <c r="R313" i="2" s="1"/>
  <c r="S313" i="2" s="1"/>
  <c r="N314" i="2"/>
  <c r="O314" i="2" s="1"/>
  <c r="P314" i="2" s="1"/>
  <c r="R314" i="2" s="1"/>
  <c r="S314" i="2" s="1"/>
  <c r="N315" i="2"/>
  <c r="O315" i="2" s="1"/>
  <c r="P315" i="2" s="1"/>
  <c r="R315" i="2" s="1"/>
  <c r="S315" i="2" s="1"/>
  <c r="N316" i="2"/>
  <c r="O316" i="2" s="1"/>
  <c r="P316" i="2" s="1"/>
  <c r="R316" i="2" s="1"/>
  <c r="S316" i="2" s="1"/>
  <c r="N317" i="2"/>
  <c r="O317" i="2" s="1"/>
  <c r="P317" i="2" s="1"/>
  <c r="R317" i="2" s="1"/>
  <c r="S317" i="2" s="1"/>
  <c r="N318" i="2"/>
  <c r="O318" i="2" s="1"/>
  <c r="P318" i="2" s="1"/>
  <c r="R318" i="2" s="1"/>
  <c r="S318" i="2" s="1"/>
  <c r="N319" i="2"/>
  <c r="O319" i="2" s="1"/>
  <c r="P319" i="2" s="1"/>
  <c r="R319" i="2" s="1"/>
  <c r="S319" i="2" s="1"/>
  <c r="N320" i="2"/>
  <c r="O320" i="2" s="1"/>
  <c r="P320" i="2" s="1"/>
  <c r="R320" i="2" s="1"/>
  <c r="S320" i="2" s="1"/>
  <c r="N322" i="2"/>
  <c r="O322" i="2" s="1"/>
  <c r="P322" i="2" s="1"/>
  <c r="R322" i="2" s="1"/>
  <c r="S322" i="2" s="1"/>
  <c r="N323" i="2"/>
  <c r="O323" i="2" s="1"/>
  <c r="P323" i="2" s="1"/>
  <c r="R323" i="2" s="1"/>
  <c r="S323" i="2" s="1"/>
  <c r="N324" i="2"/>
  <c r="O324" i="2" s="1"/>
  <c r="P324" i="2" s="1"/>
  <c r="R324" i="2" s="1"/>
  <c r="S324" i="2" s="1"/>
  <c r="N325" i="2"/>
  <c r="O325" i="2" s="1"/>
  <c r="P325" i="2" s="1"/>
  <c r="R325" i="2" s="1"/>
  <c r="S325" i="2" s="1"/>
  <c r="N326" i="2"/>
  <c r="O326" i="2" s="1"/>
  <c r="P326" i="2" s="1"/>
  <c r="R326" i="2" s="1"/>
  <c r="S326" i="2" s="1"/>
  <c r="N327" i="2"/>
  <c r="O327" i="2" s="1"/>
  <c r="P327" i="2" s="1"/>
  <c r="R327" i="2" s="1"/>
  <c r="S327" i="2" s="1"/>
  <c r="N328" i="2"/>
  <c r="O328" i="2" s="1"/>
  <c r="P328" i="2" s="1"/>
  <c r="R328" i="2" s="1"/>
  <c r="S328" i="2" s="1"/>
  <c r="N329" i="2"/>
  <c r="O329" i="2" s="1"/>
  <c r="P329" i="2" s="1"/>
  <c r="R329" i="2" s="1"/>
  <c r="S329" i="2" s="1"/>
  <c r="N330" i="2"/>
  <c r="O330" i="2" s="1"/>
  <c r="P330" i="2" s="1"/>
  <c r="R330" i="2" s="1"/>
  <c r="S330" i="2" s="1"/>
  <c r="N331" i="2"/>
  <c r="O331" i="2" s="1"/>
  <c r="P331" i="2" s="1"/>
  <c r="R331" i="2" s="1"/>
  <c r="S331" i="2" s="1"/>
  <c r="N332" i="2"/>
  <c r="O332" i="2" s="1"/>
  <c r="P332" i="2" s="1"/>
  <c r="R332" i="2" s="1"/>
  <c r="S332" i="2" s="1"/>
  <c r="N333" i="2"/>
  <c r="O333" i="2" s="1"/>
  <c r="P333" i="2" s="1"/>
  <c r="R333" i="2" s="1"/>
  <c r="S333" i="2" s="1"/>
  <c r="N334" i="2"/>
  <c r="O334" i="2" s="1"/>
  <c r="P334" i="2" s="1"/>
  <c r="R334" i="2" s="1"/>
  <c r="S334" i="2" s="1"/>
  <c r="N335" i="2"/>
  <c r="O335" i="2" s="1"/>
  <c r="P335" i="2" s="1"/>
  <c r="R335" i="2" s="1"/>
  <c r="S335" i="2" s="1"/>
  <c r="N336" i="2"/>
  <c r="O336" i="2" s="1"/>
  <c r="P336" i="2" s="1"/>
  <c r="R336" i="2" s="1"/>
  <c r="S336" i="2" s="1"/>
  <c r="N337" i="2"/>
  <c r="O337" i="2" s="1"/>
  <c r="P337" i="2" s="1"/>
  <c r="R337" i="2" s="1"/>
  <c r="S337" i="2" s="1"/>
  <c r="N338" i="2"/>
  <c r="O338" i="2" s="1"/>
  <c r="P338" i="2" s="1"/>
  <c r="R338" i="2" s="1"/>
  <c r="S338" i="2" s="1"/>
  <c r="N339" i="2"/>
  <c r="O339" i="2" s="1"/>
  <c r="P339" i="2" s="1"/>
  <c r="R339" i="2" s="1"/>
  <c r="S339" i="2" s="1"/>
  <c r="N340" i="2"/>
  <c r="O340" i="2" s="1"/>
  <c r="P340" i="2" s="1"/>
  <c r="R340" i="2" s="1"/>
  <c r="S340" i="2" s="1"/>
  <c r="N341" i="2"/>
  <c r="O341" i="2" s="1"/>
  <c r="P341" i="2" s="1"/>
  <c r="R341" i="2" s="1"/>
  <c r="S341" i="2" s="1"/>
  <c r="N342" i="2"/>
  <c r="O342" i="2" s="1"/>
  <c r="P342" i="2" s="1"/>
  <c r="R342" i="2" s="1"/>
  <c r="S342" i="2" s="1"/>
  <c r="N343" i="2"/>
  <c r="O343" i="2" s="1"/>
  <c r="P343" i="2" s="1"/>
  <c r="R343" i="2" s="1"/>
  <c r="S343" i="2" s="1"/>
  <c r="N344" i="2"/>
  <c r="O344" i="2" s="1"/>
  <c r="P344" i="2" s="1"/>
  <c r="R344" i="2" s="1"/>
  <c r="S344" i="2" s="1"/>
  <c r="N345" i="2"/>
  <c r="O345" i="2" s="1"/>
  <c r="P345" i="2" s="1"/>
  <c r="R345" i="2" s="1"/>
  <c r="S345" i="2" s="1"/>
  <c r="N346" i="2"/>
  <c r="O346" i="2" s="1"/>
  <c r="P346" i="2" s="1"/>
  <c r="R346" i="2" s="1"/>
  <c r="S346" i="2" s="1"/>
  <c r="N347" i="2"/>
  <c r="O347" i="2" s="1"/>
  <c r="P347" i="2" s="1"/>
  <c r="R347" i="2" s="1"/>
  <c r="S347" i="2" s="1"/>
  <c r="N348" i="2"/>
  <c r="O348" i="2" s="1"/>
  <c r="P348" i="2" s="1"/>
  <c r="R348" i="2" s="1"/>
  <c r="S348" i="2" s="1"/>
  <c r="N349" i="2"/>
  <c r="O349" i="2" s="1"/>
  <c r="P349" i="2" s="1"/>
  <c r="R349" i="2" s="1"/>
  <c r="S349" i="2" s="1"/>
  <c r="N350" i="2"/>
  <c r="O350" i="2" s="1"/>
  <c r="P350" i="2" s="1"/>
  <c r="R350" i="2" s="1"/>
  <c r="S350" i="2" s="1"/>
  <c r="N351" i="2"/>
  <c r="O351" i="2" s="1"/>
  <c r="P351" i="2" s="1"/>
  <c r="R351" i="2" s="1"/>
  <c r="S351" i="2" s="1"/>
  <c r="N353" i="2"/>
  <c r="O353" i="2" s="1"/>
  <c r="P353" i="2" s="1"/>
  <c r="R353" i="2" s="1"/>
  <c r="S353" i="2" s="1"/>
  <c r="N354" i="2"/>
  <c r="O354" i="2" s="1"/>
  <c r="P354" i="2" s="1"/>
  <c r="R354" i="2" s="1"/>
  <c r="S354" i="2" s="1"/>
  <c r="N355" i="2"/>
  <c r="O355" i="2" s="1"/>
  <c r="P355" i="2" s="1"/>
  <c r="R355" i="2" s="1"/>
  <c r="S355" i="2" s="1"/>
  <c r="N356" i="2"/>
  <c r="O356" i="2" s="1"/>
  <c r="P356" i="2" s="1"/>
  <c r="R356" i="2" s="1"/>
  <c r="S356" i="2" s="1"/>
  <c r="N357" i="2"/>
  <c r="O357" i="2" s="1"/>
  <c r="P357" i="2" s="1"/>
  <c r="R357" i="2" s="1"/>
  <c r="S357" i="2" s="1"/>
  <c r="N358" i="2"/>
  <c r="O358" i="2" s="1"/>
  <c r="P358" i="2" s="1"/>
  <c r="R358" i="2" s="1"/>
  <c r="S358" i="2" s="1"/>
  <c r="N359" i="2"/>
  <c r="O359" i="2" s="1"/>
  <c r="P359" i="2" s="1"/>
  <c r="R359" i="2" s="1"/>
  <c r="S359" i="2" s="1"/>
  <c r="N360" i="2"/>
  <c r="O360" i="2" s="1"/>
  <c r="P360" i="2" s="1"/>
  <c r="R360" i="2" s="1"/>
  <c r="S360" i="2" s="1"/>
  <c r="N361" i="2"/>
  <c r="O361" i="2" s="1"/>
  <c r="P361" i="2" s="1"/>
  <c r="R361" i="2" s="1"/>
  <c r="S361" i="2" s="1"/>
  <c r="N362" i="2"/>
  <c r="O362" i="2" s="1"/>
  <c r="P362" i="2" s="1"/>
  <c r="R362" i="2" s="1"/>
  <c r="S362" i="2" s="1"/>
  <c r="N363" i="2"/>
  <c r="O363" i="2" s="1"/>
  <c r="P363" i="2" s="1"/>
  <c r="R363" i="2" s="1"/>
  <c r="S363" i="2" s="1"/>
  <c r="N364" i="2"/>
  <c r="O364" i="2" s="1"/>
  <c r="P364" i="2" s="1"/>
  <c r="R364" i="2" s="1"/>
  <c r="S364" i="2" s="1"/>
  <c r="N365" i="2"/>
  <c r="O365" i="2" s="1"/>
  <c r="P365" i="2" s="1"/>
  <c r="R365" i="2" s="1"/>
  <c r="S365" i="2" s="1"/>
  <c r="N366" i="2"/>
  <c r="O366" i="2" s="1"/>
  <c r="P366" i="2" s="1"/>
  <c r="R366" i="2" s="1"/>
  <c r="S366" i="2" s="1"/>
  <c r="N367" i="2"/>
  <c r="O367" i="2" s="1"/>
  <c r="P367" i="2" s="1"/>
  <c r="R367" i="2" s="1"/>
  <c r="S367" i="2" s="1"/>
  <c r="N368" i="2"/>
  <c r="O368" i="2" s="1"/>
  <c r="P368" i="2" s="1"/>
  <c r="R368" i="2" s="1"/>
  <c r="S368" i="2" s="1"/>
  <c r="N369" i="2"/>
  <c r="O369" i="2" s="1"/>
  <c r="P369" i="2" s="1"/>
  <c r="R369" i="2" s="1"/>
  <c r="S369" i="2" s="1"/>
  <c r="N370" i="2"/>
  <c r="O370" i="2" s="1"/>
  <c r="P370" i="2" s="1"/>
  <c r="R370" i="2" s="1"/>
  <c r="S370" i="2" s="1"/>
  <c r="N371" i="2"/>
  <c r="O371" i="2" s="1"/>
  <c r="P371" i="2" s="1"/>
  <c r="R371" i="2" s="1"/>
  <c r="S371" i="2" s="1"/>
  <c r="N372" i="2"/>
  <c r="O372" i="2" s="1"/>
  <c r="P372" i="2" s="1"/>
  <c r="R372" i="2" s="1"/>
  <c r="S372" i="2" s="1"/>
  <c r="N373" i="2"/>
  <c r="O373" i="2" s="1"/>
  <c r="P373" i="2" s="1"/>
  <c r="R373" i="2" s="1"/>
  <c r="S373" i="2" s="1"/>
  <c r="N374" i="2"/>
  <c r="O374" i="2" s="1"/>
  <c r="P374" i="2" s="1"/>
  <c r="R374" i="2" s="1"/>
  <c r="S374" i="2" s="1"/>
  <c r="N375" i="2"/>
  <c r="O375" i="2" s="1"/>
  <c r="P375" i="2" s="1"/>
  <c r="R375" i="2" s="1"/>
  <c r="S375" i="2" s="1"/>
  <c r="N376" i="2"/>
  <c r="O376" i="2" s="1"/>
  <c r="P376" i="2" s="1"/>
  <c r="R376" i="2" s="1"/>
  <c r="S376" i="2" s="1"/>
  <c r="N377" i="2"/>
  <c r="O377" i="2" s="1"/>
  <c r="P377" i="2" s="1"/>
  <c r="R377" i="2" s="1"/>
  <c r="S377" i="2" s="1"/>
  <c r="N378" i="2"/>
  <c r="O378" i="2" s="1"/>
  <c r="P378" i="2" s="1"/>
  <c r="R378" i="2" s="1"/>
  <c r="S378" i="2" s="1"/>
  <c r="N379" i="2"/>
  <c r="O379" i="2" s="1"/>
  <c r="P379" i="2" s="1"/>
  <c r="R379" i="2" s="1"/>
  <c r="S379" i="2" s="1"/>
  <c r="N380" i="2"/>
  <c r="O380" i="2" s="1"/>
  <c r="P380" i="2" s="1"/>
  <c r="R380" i="2" s="1"/>
  <c r="S380" i="2" s="1"/>
  <c r="N381" i="2"/>
  <c r="O381" i="2" s="1"/>
  <c r="P381" i="2" s="1"/>
  <c r="R381" i="2" s="1"/>
  <c r="S381" i="2" s="1"/>
  <c r="N382" i="2"/>
  <c r="O382" i="2" s="1"/>
  <c r="P382" i="2" s="1"/>
  <c r="R382" i="2" s="1"/>
  <c r="S382" i="2" s="1"/>
  <c r="N383" i="2"/>
  <c r="O383" i="2" s="1"/>
  <c r="P383" i="2" s="1"/>
  <c r="R383" i="2" s="1"/>
  <c r="S383" i="2" s="1"/>
  <c r="N384" i="2"/>
  <c r="O384" i="2" s="1"/>
  <c r="P384" i="2" s="1"/>
  <c r="R384" i="2" s="1"/>
  <c r="S384" i="2" s="1"/>
  <c r="N385" i="2"/>
  <c r="O385" i="2" s="1"/>
  <c r="P385" i="2" s="1"/>
  <c r="R385" i="2" s="1"/>
  <c r="S385" i="2" s="1"/>
  <c r="N386" i="2"/>
  <c r="O386" i="2" s="1"/>
  <c r="P386" i="2" s="1"/>
  <c r="R386" i="2" s="1"/>
  <c r="S386" i="2" s="1"/>
  <c r="N387" i="2"/>
  <c r="O387" i="2" s="1"/>
  <c r="P387" i="2" s="1"/>
  <c r="R387" i="2" s="1"/>
  <c r="S387" i="2" s="1"/>
  <c r="N388" i="2"/>
  <c r="O388" i="2" s="1"/>
  <c r="P388" i="2" s="1"/>
  <c r="R388" i="2" s="1"/>
  <c r="S388" i="2" s="1"/>
  <c r="N389" i="2"/>
  <c r="O389" i="2" s="1"/>
  <c r="P389" i="2" s="1"/>
  <c r="R389" i="2" s="1"/>
  <c r="S389" i="2" s="1"/>
  <c r="N390" i="2"/>
  <c r="O390" i="2" s="1"/>
  <c r="P390" i="2" s="1"/>
  <c r="R390" i="2" s="1"/>
  <c r="S390" i="2" s="1"/>
  <c r="N391" i="2"/>
  <c r="O391" i="2" s="1"/>
  <c r="P391" i="2" s="1"/>
  <c r="R391" i="2" s="1"/>
  <c r="S391" i="2" s="1"/>
  <c r="N392" i="2"/>
  <c r="O392" i="2" s="1"/>
  <c r="P392" i="2" s="1"/>
  <c r="R392" i="2" s="1"/>
  <c r="S392" i="2" s="1"/>
  <c r="N393" i="2"/>
  <c r="O393" i="2" s="1"/>
  <c r="P393" i="2" s="1"/>
  <c r="R393" i="2" s="1"/>
  <c r="S393" i="2" s="1"/>
  <c r="N394" i="2"/>
  <c r="O394" i="2" s="1"/>
  <c r="P394" i="2" s="1"/>
  <c r="R394" i="2" s="1"/>
  <c r="S394" i="2" s="1"/>
  <c r="N395" i="2"/>
  <c r="O395" i="2" s="1"/>
  <c r="P395" i="2" s="1"/>
  <c r="R395" i="2" s="1"/>
  <c r="S395" i="2" s="1"/>
  <c r="N396" i="2"/>
  <c r="O396" i="2" s="1"/>
  <c r="P396" i="2" s="1"/>
  <c r="R396" i="2" s="1"/>
  <c r="S396" i="2" s="1"/>
  <c r="N397" i="2"/>
  <c r="O397" i="2" s="1"/>
  <c r="P397" i="2" s="1"/>
  <c r="R397" i="2" s="1"/>
  <c r="S397" i="2" s="1"/>
  <c r="N398" i="2"/>
  <c r="O398" i="2" s="1"/>
  <c r="P398" i="2" s="1"/>
  <c r="R398" i="2" s="1"/>
  <c r="S398" i="2" s="1"/>
  <c r="N399" i="2"/>
  <c r="O399" i="2" s="1"/>
  <c r="P399" i="2" s="1"/>
  <c r="R399" i="2" s="1"/>
  <c r="S399" i="2" s="1"/>
  <c r="N400" i="2"/>
  <c r="O400" i="2" s="1"/>
  <c r="P400" i="2" s="1"/>
  <c r="R400" i="2" s="1"/>
  <c r="S400" i="2" s="1"/>
  <c r="N401" i="2"/>
  <c r="O401" i="2" s="1"/>
  <c r="P401" i="2" s="1"/>
  <c r="R401" i="2" s="1"/>
  <c r="S401" i="2" s="1"/>
  <c r="N402" i="2"/>
  <c r="O402" i="2" s="1"/>
  <c r="P402" i="2" s="1"/>
  <c r="R402" i="2" s="1"/>
  <c r="S402" i="2" s="1"/>
  <c r="N403" i="2"/>
  <c r="O403" i="2" s="1"/>
  <c r="P403" i="2" s="1"/>
  <c r="R403" i="2" s="1"/>
  <c r="S403" i="2" s="1"/>
  <c r="N404" i="2"/>
  <c r="O404" i="2" s="1"/>
  <c r="P404" i="2" s="1"/>
  <c r="R404" i="2" s="1"/>
  <c r="S404" i="2" s="1"/>
  <c r="N405" i="2"/>
  <c r="O405" i="2" s="1"/>
  <c r="P405" i="2" s="1"/>
  <c r="R405" i="2" s="1"/>
  <c r="S405" i="2" s="1"/>
  <c r="N406" i="2"/>
  <c r="O406" i="2" s="1"/>
  <c r="P406" i="2" s="1"/>
  <c r="R406" i="2" s="1"/>
  <c r="S406" i="2" s="1"/>
  <c r="N407" i="2"/>
  <c r="O407" i="2" s="1"/>
  <c r="P407" i="2" s="1"/>
  <c r="R407" i="2" s="1"/>
  <c r="S407" i="2" s="1"/>
  <c r="N408" i="2"/>
  <c r="O408" i="2" s="1"/>
  <c r="P408" i="2" s="1"/>
  <c r="R408" i="2" s="1"/>
  <c r="S408" i="2" s="1"/>
  <c r="N409" i="2"/>
  <c r="O409" i="2" s="1"/>
  <c r="P409" i="2" s="1"/>
  <c r="R409" i="2" s="1"/>
  <c r="S409" i="2" s="1"/>
  <c r="N410" i="2"/>
  <c r="O410" i="2" s="1"/>
  <c r="P410" i="2" s="1"/>
  <c r="R410" i="2" s="1"/>
  <c r="S410" i="2" s="1"/>
  <c r="N411" i="2"/>
  <c r="O411" i="2" s="1"/>
  <c r="P411" i="2" s="1"/>
  <c r="R411" i="2" s="1"/>
  <c r="S411" i="2" s="1"/>
  <c r="N412" i="2"/>
  <c r="O412" i="2" s="1"/>
  <c r="P412" i="2" s="1"/>
  <c r="R412" i="2" s="1"/>
  <c r="S412" i="2" s="1"/>
  <c r="N413" i="2"/>
  <c r="O413" i="2" s="1"/>
  <c r="P413" i="2" s="1"/>
  <c r="R413" i="2" s="1"/>
  <c r="S413" i="2" s="1"/>
  <c r="N414" i="2"/>
  <c r="O414" i="2" s="1"/>
  <c r="P414" i="2" s="1"/>
  <c r="R414" i="2" s="1"/>
  <c r="S414" i="2" s="1"/>
  <c r="N415" i="2"/>
  <c r="O415" i="2" s="1"/>
  <c r="P415" i="2" s="1"/>
  <c r="R415" i="2" s="1"/>
  <c r="S415" i="2" s="1"/>
  <c r="N416" i="2"/>
  <c r="O416" i="2" s="1"/>
  <c r="P416" i="2" s="1"/>
  <c r="R416" i="2" s="1"/>
  <c r="S416" i="2" s="1"/>
  <c r="N417" i="2"/>
  <c r="O417" i="2" s="1"/>
  <c r="P417" i="2" s="1"/>
  <c r="R417" i="2" s="1"/>
  <c r="S417" i="2" s="1"/>
  <c r="N418" i="2"/>
  <c r="O418" i="2" s="1"/>
  <c r="P418" i="2" s="1"/>
  <c r="R418" i="2" s="1"/>
  <c r="S418" i="2" s="1"/>
  <c r="N352" i="2"/>
  <c r="O352" i="2" s="1"/>
  <c r="P352" i="2" s="1"/>
  <c r="R352" i="2" s="1"/>
  <c r="S352" i="2" s="1"/>
  <c r="N419" i="2"/>
  <c r="O419" i="2" s="1"/>
  <c r="P419" i="2" s="1"/>
  <c r="R419" i="2" s="1"/>
  <c r="S419" i="2" s="1"/>
  <c r="N321" i="2"/>
  <c r="O321" i="2" s="1"/>
  <c r="P321" i="2" s="1"/>
  <c r="R321" i="2" s="1"/>
  <c r="S321" i="2" s="1"/>
  <c r="N420" i="2"/>
  <c r="O420" i="2" s="1"/>
  <c r="P420" i="2" s="1"/>
  <c r="R420" i="2" s="1"/>
  <c r="S420" i="2" s="1"/>
  <c r="N421" i="2"/>
  <c r="O421" i="2" s="1"/>
  <c r="P421" i="2" s="1"/>
  <c r="R421" i="2" s="1"/>
  <c r="S421" i="2" s="1"/>
  <c r="N422" i="2"/>
  <c r="O422" i="2" s="1"/>
  <c r="P422" i="2" s="1"/>
  <c r="R422" i="2" s="1"/>
  <c r="S422" i="2" s="1"/>
  <c r="N423" i="2"/>
  <c r="O423" i="2" s="1"/>
  <c r="P423" i="2" s="1"/>
  <c r="R423" i="2" s="1"/>
  <c r="S423" i="2" s="1"/>
  <c r="N424" i="2"/>
  <c r="O424" i="2" s="1"/>
  <c r="P424" i="2" s="1"/>
  <c r="R424" i="2" s="1"/>
  <c r="S424" i="2" s="1"/>
  <c r="N425" i="2"/>
  <c r="O425" i="2" s="1"/>
  <c r="P425" i="2" s="1"/>
  <c r="R425" i="2" s="1"/>
  <c r="S425" i="2" s="1"/>
  <c r="N426" i="2"/>
  <c r="O426" i="2" s="1"/>
  <c r="P426" i="2" s="1"/>
  <c r="R426" i="2" s="1"/>
  <c r="S426" i="2" s="1"/>
  <c r="N427" i="2"/>
  <c r="O427" i="2" s="1"/>
  <c r="P427" i="2" s="1"/>
  <c r="R427" i="2" s="1"/>
  <c r="S427" i="2" s="1"/>
  <c r="N428" i="2"/>
  <c r="O428" i="2" s="1"/>
  <c r="P428" i="2" s="1"/>
  <c r="R428" i="2" s="1"/>
  <c r="S428" i="2" s="1"/>
  <c r="N429" i="2"/>
  <c r="O429" i="2" s="1"/>
  <c r="P429" i="2" s="1"/>
  <c r="R429" i="2" s="1"/>
  <c r="S429" i="2" s="1"/>
  <c r="N430" i="2"/>
  <c r="O430" i="2" s="1"/>
  <c r="P430" i="2" s="1"/>
  <c r="R430" i="2" s="1"/>
  <c r="S430" i="2" s="1"/>
  <c r="N431" i="2"/>
  <c r="O431" i="2" s="1"/>
  <c r="P431" i="2" s="1"/>
  <c r="R431" i="2" s="1"/>
  <c r="S431" i="2" s="1"/>
  <c r="N432" i="2"/>
  <c r="O432" i="2" s="1"/>
  <c r="P432" i="2" s="1"/>
  <c r="R432" i="2" s="1"/>
  <c r="S432" i="2" s="1"/>
  <c r="N433" i="2"/>
  <c r="O433" i="2" s="1"/>
  <c r="P433" i="2" s="1"/>
  <c r="R433" i="2" s="1"/>
  <c r="S433" i="2" s="1"/>
  <c r="N434" i="2"/>
  <c r="O434" i="2" s="1"/>
  <c r="P434" i="2" s="1"/>
  <c r="R434" i="2" s="1"/>
  <c r="S434" i="2" s="1"/>
  <c r="N435" i="2"/>
  <c r="O435" i="2" s="1"/>
  <c r="P435" i="2" s="1"/>
  <c r="R435" i="2" s="1"/>
  <c r="S435" i="2" s="1"/>
  <c r="N436" i="2"/>
  <c r="O436" i="2" s="1"/>
  <c r="P436" i="2" s="1"/>
  <c r="R436" i="2" s="1"/>
  <c r="S436" i="2" s="1"/>
  <c r="N437" i="2"/>
  <c r="O437" i="2" s="1"/>
  <c r="P437" i="2" s="1"/>
  <c r="R437" i="2" s="1"/>
  <c r="S437" i="2" s="1"/>
  <c r="N438" i="2"/>
  <c r="O438" i="2" s="1"/>
  <c r="P438" i="2" s="1"/>
  <c r="R438" i="2" s="1"/>
  <c r="S438" i="2" s="1"/>
  <c r="N439" i="2"/>
  <c r="O439" i="2" s="1"/>
  <c r="P439" i="2" s="1"/>
  <c r="R439" i="2" s="1"/>
  <c r="S439" i="2" s="1"/>
  <c r="N440" i="2"/>
  <c r="O440" i="2" s="1"/>
  <c r="P440" i="2" s="1"/>
  <c r="R440" i="2" s="1"/>
  <c r="S440" i="2" s="1"/>
  <c r="N441" i="2"/>
  <c r="O441" i="2" s="1"/>
  <c r="P441" i="2" s="1"/>
  <c r="R441" i="2" s="1"/>
  <c r="S441" i="2" s="1"/>
  <c r="N442" i="2"/>
  <c r="O442" i="2" s="1"/>
  <c r="P442" i="2" s="1"/>
  <c r="R442" i="2" s="1"/>
  <c r="S442" i="2" s="1"/>
  <c r="N443" i="2"/>
  <c r="O443" i="2" s="1"/>
  <c r="P443" i="2" s="1"/>
  <c r="R443" i="2" s="1"/>
  <c r="S443" i="2" s="1"/>
  <c r="N444" i="2"/>
  <c r="O444" i="2" s="1"/>
  <c r="P444" i="2" s="1"/>
  <c r="R444" i="2" s="1"/>
  <c r="S444" i="2" s="1"/>
  <c r="N445" i="2"/>
  <c r="O445" i="2" s="1"/>
  <c r="P445" i="2" s="1"/>
  <c r="R445" i="2" s="1"/>
  <c r="S445" i="2" s="1"/>
  <c r="N446" i="2"/>
  <c r="O446" i="2" s="1"/>
  <c r="P446" i="2" s="1"/>
  <c r="R446" i="2" s="1"/>
  <c r="S446" i="2" s="1"/>
  <c r="N447" i="2"/>
  <c r="O447" i="2" s="1"/>
  <c r="P447" i="2" s="1"/>
  <c r="R447" i="2" s="1"/>
  <c r="S447" i="2" s="1"/>
  <c r="N448" i="2"/>
  <c r="O448" i="2" s="1"/>
  <c r="P448" i="2" s="1"/>
  <c r="R448" i="2" s="1"/>
  <c r="S448" i="2" s="1"/>
  <c r="N449" i="2"/>
  <c r="O449" i="2" s="1"/>
  <c r="P449" i="2" s="1"/>
  <c r="R449" i="2" s="1"/>
  <c r="S449" i="2" s="1"/>
  <c r="N450" i="2"/>
  <c r="O450" i="2" s="1"/>
  <c r="P450" i="2" s="1"/>
  <c r="R450" i="2" s="1"/>
  <c r="S450" i="2" s="1"/>
  <c r="N451" i="2"/>
  <c r="O451" i="2" s="1"/>
  <c r="P451" i="2" s="1"/>
  <c r="R451" i="2" s="1"/>
  <c r="S451" i="2" s="1"/>
  <c r="N452" i="2"/>
  <c r="O452" i="2" s="1"/>
  <c r="P452" i="2" s="1"/>
  <c r="R452" i="2" s="1"/>
  <c r="S452" i="2" s="1"/>
  <c r="N453" i="2"/>
  <c r="O453" i="2" s="1"/>
  <c r="P453" i="2" s="1"/>
  <c r="R453" i="2" s="1"/>
  <c r="S453" i="2" s="1"/>
  <c r="N454" i="2"/>
  <c r="O454" i="2" s="1"/>
  <c r="P454" i="2" s="1"/>
  <c r="R454" i="2" s="1"/>
  <c r="S454" i="2" s="1"/>
  <c r="N455" i="2"/>
  <c r="O455" i="2" s="1"/>
  <c r="P455" i="2" s="1"/>
  <c r="R455" i="2" s="1"/>
  <c r="S455" i="2" s="1"/>
  <c r="N456" i="2"/>
  <c r="O456" i="2" s="1"/>
  <c r="P456" i="2" s="1"/>
  <c r="R456" i="2" s="1"/>
  <c r="S456" i="2" s="1"/>
  <c r="N457" i="2"/>
  <c r="O457" i="2" s="1"/>
  <c r="P457" i="2" s="1"/>
  <c r="R457" i="2" s="1"/>
  <c r="S457" i="2" s="1"/>
  <c r="N458" i="2"/>
  <c r="O458" i="2" s="1"/>
  <c r="P458" i="2" s="1"/>
  <c r="R458" i="2" s="1"/>
  <c r="S458" i="2" s="1"/>
  <c r="N459" i="2"/>
  <c r="O459" i="2" s="1"/>
  <c r="P459" i="2" s="1"/>
  <c r="R459" i="2" s="1"/>
  <c r="S459" i="2" s="1"/>
  <c r="N460" i="2"/>
  <c r="O460" i="2" s="1"/>
  <c r="P460" i="2" s="1"/>
  <c r="R460" i="2" s="1"/>
  <c r="S460" i="2" s="1"/>
  <c r="N461" i="2"/>
  <c r="O461" i="2" s="1"/>
  <c r="P461" i="2" s="1"/>
  <c r="R461" i="2" s="1"/>
  <c r="S461" i="2" s="1"/>
  <c r="N462" i="2"/>
  <c r="O462" i="2" s="1"/>
  <c r="P462" i="2" s="1"/>
  <c r="R462" i="2" s="1"/>
  <c r="S462" i="2" s="1"/>
  <c r="N463" i="2"/>
  <c r="O463" i="2" s="1"/>
  <c r="P463" i="2" s="1"/>
  <c r="R463" i="2" s="1"/>
  <c r="S463" i="2" s="1"/>
  <c r="N464" i="2"/>
  <c r="O464" i="2" s="1"/>
  <c r="P464" i="2" s="1"/>
  <c r="R464" i="2" s="1"/>
  <c r="S464" i="2" s="1"/>
  <c r="N465" i="2"/>
  <c r="O465" i="2" s="1"/>
  <c r="P465" i="2" s="1"/>
  <c r="R465" i="2" s="1"/>
  <c r="S465" i="2" s="1"/>
  <c r="N466" i="2"/>
  <c r="O466" i="2" s="1"/>
  <c r="P466" i="2" s="1"/>
  <c r="R466" i="2" s="1"/>
  <c r="S466" i="2" s="1"/>
  <c r="N467" i="2"/>
  <c r="O467" i="2" s="1"/>
  <c r="P467" i="2" s="1"/>
  <c r="R467" i="2" s="1"/>
  <c r="S467" i="2" s="1"/>
  <c r="N468" i="2"/>
  <c r="O468" i="2" s="1"/>
  <c r="P468" i="2" s="1"/>
  <c r="R468" i="2" s="1"/>
  <c r="S468" i="2" s="1"/>
  <c r="N469" i="2"/>
  <c r="O469" i="2" s="1"/>
  <c r="P469" i="2" s="1"/>
  <c r="R469" i="2" s="1"/>
  <c r="S469" i="2" s="1"/>
  <c r="N470" i="2"/>
  <c r="O470" i="2" s="1"/>
  <c r="P470" i="2" s="1"/>
  <c r="R470" i="2" s="1"/>
  <c r="S470" i="2" s="1"/>
  <c r="N471" i="2"/>
  <c r="O471" i="2" s="1"/>
  <c r="P471" i="2" s="1"/>
  <c r="R471" i="2" s="1"/>
  <c r="S471" i="2" s="1"/>
  <c r="N472" i="2"/>
  <c r="O472" i="2" s="1"/>
  <c r="P472" i="2" s="1"/>
  <c r="R472" i="2" s="1"/>
  <c r="S472" i="2" s="1"/>
  <c r="N473" i="2"/>
  <c r="O473" i="2" s="1"/>
  <c r="P473" i="2" s="1"/>
  <c r="R473" i="2" s="1"/>
  <c r="S473" i="2" s="1"/>
  <c r="N474" i="2"/>
  <c r="O474" i="2" s="1"/>
  <c r="P474" i="2" s="1"/>
  <c r="R474" i="2" s="1"/>
  <c r="S474" i="2" s="1"/>
  <c r="N475" i="2"/>
  <c r="O475" i="2" s="1"/>
  <c r="P475" i="2" s="1"/>
  <c r="R475" i="2" s="1"/>
  <c r="S475" i="2" s="1"/>
  <c r="N476" i="2"/>
  <c r="O476" i="2" s="1"/>
  <c r="P476" i="2" s="1"/>
  <c r="R476" i="2" s="1"/>
  <c r="S476" i="2" s="1"/>
  <c r="N477" i="2"/>
  <c r="O477" i="2" s="1"/>
  <c r="P477" i="2" s="1"/>
  <c r="R477" i="2" s="1"/>
  <c r="S477" i="2" s="1"/>
  <c r="N478" i="2"/>
  <c r="O478" i="2" s="1"/>
  <c r="P478" i="2" s="1"/>
  <c r="R478" i="2" s="1"/>
  <c r="S478" i="2" s="1"/>
  <c r="N479" i="2"/>
  <c r="O479" i="2" s="1"/>
  <c r="P479" i="2" s="1"/>
  <c r="R479" i="2" s="1"/>
  <c r="S479" i="2" s="1"/>
  <c r="N480" i="2"/>
  <c r="O480" i="2" s="1"/>
  <c r="P480" i="2" s="1"/>
  <c r="R480" i="2" s="1"/>
  <c r="S480" i="2" s="1"/>
  <c r="N481" i="2"/>
  <c r="O481" i="2" s="1"/>
  <c r="P481" i="2" s="1"/>
  <c r="R481" i="2" s="1"/>
  <c r="S481" i="2" s="1"/>
  <c r="N482" i="2"/>
  <c r="O482" i="2" s="1"/>
  <c r="P482" i="2" s="1"/>
  <c r="R482" i="2" s="1"/>
  <c r="S482" i="2" s="1"/>
  <c r="N483" i="2"/>
  <c r="O483" i="2" s="1"/>
  <c r="P483" i="2" s="1"/>
  <c r="R483" i="2" s="1"/>
  <c r="S483" i="2" s="1"/>
  <c r="N484" i="2"/>
  <c r="O484" i="2" s="1"/>
  <c r="P484" i="2" s="1"/>
  <c r="R484" i="2" s="1"/>
  <c r="S484" i="2" s="1"/>
  <c r="N485" i="2"/>
  <c r="O485" i="2" s="1"/>
  <c r="P485" i="2" s="1"/>
  <c r="R485" i="2" s="1"/>
  <c r="S485" i="2" s="1"/>
  <c r="N486" i="2"/>
  <c r="O486" i="2" s="1"/>
  <c r="P486" i="2" s="1"/>
  <c r="R486" i="2" s="1"/>
  <c r="S486" i="2" s="1"/>
  <c r="N487" i="2"/>
  <c r="O487" i="2" s="1"/>
  <c r="P487" i="2" s="1"/>
  <c r="R487" i="2" s="1"/>
  <c r="S487" i="2" s="1"/>
  <c r="N488" i="2"/>
  <c r="O488" i="2" s="1"/>
  <c r="P488" i="2" s="1"/>
  <c r="R488" i="2" s="1"/>
  <c r="S488" i="2" s="1"/>
  <c r="N489" i="2"/>
  <c r="O489" i="2" s="1"/>
  <c r="P489" i="2" s="1"/>
  <c r="R489" i="2" s="1"/>
  <c r="S489" i="2" s="1"/>
  <c r="N490" i="2"/>
  <c r="O490" i="2" s="1"/>
  <c r="P490" i="2" s="1"/>
  <c r="R490" i="2" s="1"/>
  <c r="S490" i="2" s="1"/>
  <c r="N491" i="2"/>
  <c r="O491" i="2" s="1"/>
  <c r="P491" i="2" s="1"/>
  <c r="R491" i="2" s="1"/>
  <c r="S491" i="2" s="1"/>
  <c r="N492" i="2"/>
  <c r="O492" i="2" s="1"/>
  <c r="P492" i="2" s="1"/>
  <c r="R492" i="2" s="1"/>
  <c r="S492" i="2" s="1"/>
  <c r="N493" i="2"/>
  <c r="O493" i="2" s="1"/>
  <c r="P493" i="2" s="1"/>
  <c r="R493" i="2" s="1"/>
  <c r="S493" i="2" s="1"/>
  <c r="N494" i="2"/>
  <c r="O494" i="2" s="1"/>
  <c r="P494" i="2" s="1"/>
  <c r="R494" i="2" s="1"/>
  <c r="S494" i="2" s="1"/>
  <c r="N495" i="2"/>
  <c r="O495" i="2" s="1"/>
  <c r="P495" i="2" s="1"/>
  <c r="R495" i="2" s="1"/>
  <c r="S495" i="2" s="1"/>
  <c r="N496" i="2"/>
  <c r="O496" i="2" s="1"/>
  <c r="P496" i="2" s="1"/>
  <c r="R496" i="2" s="1"/>
  <c r="S496" i="2" s="1"/>
  <c r="N497" i="2"/>
  <c r="O497" i="2" s="1"/>
  <c r="P497" i="2" s="1"/>
  <c r="R497" i="2" s="1"/>
  <c r="S497" i="2" s="1"/>
  <c r="N498" i="2"/>
  <c r="O498" i="2" s="1"/>
  <c r="P498" i="2" s="1"/>
  <c r="R498" i="2" s="1"/>
  <c r="S498" i="2" s="1"/>
  <c r="N499" i="2"/>
  <c r="O499" i="2" s="1"/>
  <c r="P499" i="2" s="1"/>
  <c r="R499" i="2" s="1"/>
  <c r="S499" i="2" s="1"/>
  <c r="N500" i="2"/>
  <c r="O500" i="2" s="1"/>
  <c r="P500" i="2" s="1"/>
  <c r="R500" i="2" s="1"/>
  <c r="S500" i="2" s="1"/>
  <c r="N501" i="2"/>
  <c r="O501" i="2" s="1"/>
  <c r="P501" i="2" s="1"/>
  <c r="R501" i="2" s="1"/>
  <c r="S501" i="2" s="1"/>
  <c r="N502" i="2"/>
  <c r="O502" i="2" s="1"/>
  <c r="P502" i="2" s="1"/>
  <c r="R502" i="2" s="1"/>
  <c r="S502" i="2" s="1"/>
  <c r="N503" i="2"/>
  <c r="O503" i="2" s="1"/>
  <c r="P503" i="2" s="1"/>
  <c r="R503" i="2" s="1"/>
  <c r="S503" i="2" s="1"/>
  <c r="N504" i="2"/>
  <c r="O504" i="2" s="1"/>
  <c r="P504" i="2" s="1"/>
  <c r="R504" i="2" s="1"/>
  <c r="S504" i="2" s="1"/>
  <c r="N505" i="2"/>
  <c r="O505" i="2" s="1"/>
  <c r="P505" i="2" s="1"/>
  <c r="R505" i="2" s="1"/>
  <c r="S505" i="2" s="1"/>
  <c r="N506" i="2"/>
  <c r="O506" i="2" s="1"/>
  <c r="P506" i="2" s="1"/>
  <c r="R506" i="2" s="1"/>
  <c r="S506" i="2" s="1"/>
  <c r="N507" i="2"/>
  <c r="O507" i="2" s="1"/>
  <c r="P507" i="2" s="1"/>
  <c r="R507" i="2" s="1"/>
  <c r="S507" i="2" s="1"/>
  <c r="N508" i="2"/>
  <c r="O508" i="2" s="1"/>
  <c r="P508" i="2" s="1"/>
  <c r="R508" i="2" s="1"/>
  <c r="S508" i="2" s="1"/>
  <c r="N509" i="2"/>
  <c r="O509" i="2" s="1"/>
  <c r="P509" i="2" s="1"/>
  <c r="R509" i="2" s="1"/>
  <c r="S509" i="2" s="1"/>
  <c r="N510" i="2"/>
  <c r="O510" i="2" s="1"/>
  <c r="P510" i="2" s="1"/>
  <c r="R510" i="2" s="1"/>
  <c r="S510" i="2" s="1"/>
  <c r="N511" i="2"/>
  <c r="O511" i="2" s="1"/>
  <c r="P511" i="2" s="1"/>
  <c r="R511" i="2" s="1"/>
  <c r="S511" i="2" s="1"/>
  <c r="N512" i="2"/>
  <c r="O512" i="2" s="1"/>
  <c r="P512" i="2" s="1"/>
  <c r="R512" i="2" s="1"/>
  <c r="S512" i="2" s="1"/>
  <c r="N513" i="2"/>
  <c r="O513" i="2" s="1"/>
  <c r="P513" i="2" s="1"/>
  <c r="R513" i="2" s="1"/>
  <c r="S513" i="2" s="1"/>
  <c r="N514" i="2"/>
  <c r="O514" i="2" s="1"/>
  <c r="P514" i="2" s="1"/>
  <c r="R514" i="2" s="1"/>
  <c r="S514" i="2" s="1"/>
  <c r="N515" i="2"/>
  <c r="O515" i="2" s="1"/>
  <c r="P515" i="2" s="1"/>
  <c r="R515" i="2" s="1"/>
  <c r="S515" i="2" s="1"/>
  <c r="N516" i="2"/>
  <c r="O516" i="2" s="1"/>
  <c r="P516" i="2" s="1"/>
  <c r="R516" i="2" s="1"/>
  <c r="S516" i="2" s="1"/>
  <c r="N517" i="2"/>
  <c r="O517" i="2" s="1"/>
  <c r="P517" i="2" s="1"/>
  <c r="R517" i="2" s="1"/>
  <c r="S517" i="2" s="1"/>
  <c r="N518" i="2"/>
  <c r="O518" i="2" s="1"/>
  <c r="P518" i="2" s="1"/>
  <c r="R518" i="2" s="1"/>
  <c r="S518" i="2" s="1"/>
  <c r="N519" i="2"/>
  <c r="O519" i="2" s="1"/>
  <c r="P519" i="2" s="1"/>
  <c r="R519" i="2" s="1"/>
  <c r="S519" i="2" s="1"/>
  <c r="N520" i="2"/>
  <c r="O520" i="2" s="1"/>
  <c r="P520" i="2" s="1"/>
  <c r="R520" i="2" s="1"/>
  <c r="S520" i="2" s="1"/>
  <c r="N521" i="2"/>
  <c r="O521" i="2" s="1"/>
  <c r="P521" i="2" s="1"/>
  <c r="R521" i="2" s="1"/>
  <c r="S521" i="2" s="1"/>
  <c r="N522" i="2"/>
  <c r="O522" i="2" s="1"/>
  <c r="P522" i="2" s="1"/>
  <c r="R522" i="2" s="1"/>
  <c r="S522" i="2" s="1"/>
  <c r="N523" i="2"/>
  <c r="O523" i="2" s="1"/>
  <c r="P523" i="2" s="1"/>
  <c r="R523" i="2" s="1"/>
  <c r="S523" i="2" s="1"/>
  <c r="N525" i="2"/>
  <c r="O525" i="2" s="1"/>
  <c r="P525" i="2" s="1"/>
  <c r="R525" i="2" s="1"/>
  <c r="S525" i="2" s="1"/>
  <c r="N526" i="2"/>
  <c r="O526" i="2" s="1"/>
  <c r="P526" i="2" s="1"/>
  <c r="R526" i="2" s="1"/>
  <c r="S526" i="2" s="1"/>
  <c r="N527" i="2"/>
  <c r="O527" i="2" s="1"/>
  <c r="P527" i="2" s="1"/>
  <c r="R527" i="2" s="1"/>
  <c r="S527" i="2" s="1"/>
  <c r="N528" i="2"/>
  <c r="O528" i="2" s="1"/>
  <c r="P528" i="2" s="1"/>
  <c r="R528" i="2" s="1"/>
  <c r="S528" i="2" s="1"/>
  <c r="N529" i="2"/>
  <c r="O529" i="2" s="1"/>
  <c r="P529" i="2" s="1"/>
  <c r="R529" i="2" s="1"/>
  <c r="S529" i="2" s="1"/>
  <c r="N530" i="2"/>
  <c r="O530" i="2" s="1"/>
  <c r="P530" i="2" s="1"/>
  <c r="R530" i="2" s="1"/>
  <c r="S530" i="2" s="1"/>
  <c r="N531" i="2"/>
  <c r="O531" i="2" s="1"/>
  <c r="P531" i="2" s="1"/>
  <c r="R531" i="2" s="1"/>
  <c r="S531" i="2" s="1"/>
  <c r="N532" i="2"/>
  <c r="O532" i="2" s="1"/>
  <c r="P532" i="2" s="1"/>
  <c r="R532" i="2" s="1"/>
  <c r="S532" i="2" s="1"/>
  <c r="N533" i="2"/>
  <c r="O533" i="2" s="1"/>
  <c r="P533" i="2" s="1"/>
  <c r="R533" i="2" s="1"/>
  <c r="S533" i="2" s="1"/>
  <c r="N534" i="2"/>
  <c r="O534" i="2" s="1"/>
  <c r="P534" i="2" s="1"/>
  <c r="R534" i="2" s="1"/>
  <c r="S534" i="2" s="1"/>
  <c r="N535" i="2"/>
  <c r="O535" i="2" s="1"/>
  <c r="P535" i="2" s="1"/>
  <c r="R535" i="2" s="1"/>
  <c r="S535" i="2" s="1"/>
  <c r="N536" i="2"/>
  <c r="O536" i="2" s="1"/>
  <c r="P536" i="2" s="1"/>
  <c r="R536" i="2" s="1"/>
  <c r="S536" i="2" s="1"/>
  <c r="N537" i="2"/>
  <c r="O537" i="2" s="1"/>
  <c r="P537" i="2" s="1"/>
  <c r="R537" i="2" s="1"/>
  <c r="S537" i="2" s="1"/>
  <c r="N538" i="2"/>
  <c r="O538" i="2" s="1"/>
  <c r="P538" i="2" s="1"/>
  <c r="R538" i="2" s="1"/>
  <c r="S538" i="2" s="1"/>
  <c r="N539" i="2"/>
  <c r="O539" i="2" s="1"/>
  <c r="P539" i="2" s="1"/>
  <c r="R539" i="2" s="1"/>
  <c r="S539" i="2" s="1"/>
  <c r="N540" i="2"/>
  <c r="O540" i="2" s="1"/>
  <c r="P540" i="2" s="1"/>
  <c r="R540" i="2" s="1"/>
  <c r="S540" i="2" s="1"/>
  <c r="N541" i="2"/>
  <c r="O541" i="2" s="1"/>
  <c r="P541" i="2" s="1"/>
  <c r="R541" i="2" s="1"/>
  <c r="S541" i="2" s="1"/>
  <c r="N542" i="2"/>
  <c r="O542" i="2" s="1"/>
  <c r="P542" i="2" s="1"/>
  <c r="R542" i="2" s="1"/>
  <c r="S542" i="2" s="1"/>
  <c r="N543" i="2"/>
  <c r="O543" i="2" s="1"/>
  <c r="P543" i="2" s="1"/>
  <c r="R543" i="2" s="1"/>
  <c r="S543" i="2" s="1"/>
  <c r="N544" i="2"/>
  <c r="O544" i="2" s="1"/>
  <c r="P544" i="2" s="1"/>
  <c r="R544" i="2" s="1"/>
  <c r="S544" i="2" s="1"/>
  <c r="N545" i="2"/>
  <c r="O545" i="2" s="1"/>
  <c r="P545" i="2" s="1"/>
  <c r="R545" i="2" s="1"/>
  <c r="S545" i="2" s="1"/>
  <c r="N546" i="2"/>
  <c r="O546" i="2" s="1"/>
  <c r="P546" i="2" s="1"/>
  <c r="R546" i="2" s="1"/>
  <c r="S546" i="2" s="1"/>
  <c r="N547" i="2"/>
  <c r="O547" i="2" s="1"/>
  <c r="P547" i="2" s="1"/>
  <c r="R547" i="2" s="1"/>
  <c r="S547" i="2" s="1"/>
  <c r="N548" i="2"/>
  <c r="O548" i="2" s="1"/>
  <c r="P548" i="2" s="1"/>
  <c r="R548" i="2" s="1"/>
  <c r="S548" i="2" s="1"/>
  <c r="N549" i="2"/>
  <c r="O549" i="2" s="1"/>
  <c r="P549" i="2" s="1"/>
  <c r="R549" i="2" s="1"/>
  <c r="S549" i="2" s="1"/>
  <c r="N550" i="2"/>
  <c r="O550" i="2" s="1"/>
  <c r="P550" i="2" s="1"/>
  <c r="R550" i="2" s="1"/>
  <c r="S550" i="2" s="1"/>
  <c r="N551" i="2"/>
  <c r="O551" i="2" s="1"/>
  <c r="P551" i="2" s="1"/>
  <c r="R551" i="2" s="1"/>
  <c r="S551" i="2" s="1"/>
  <c r="N552" i="2"/>
  <c r="O552" i="2" s="1"/>
  <c r="P552" i="2" s="1"/>
  <c r="R552" i="2" s="1"/>
  <c r="S552" i="2" s="1"/>
  <c r="N553" i="2"/>
  <c r="O553" i="2" s="1"/>
  <c r="P553" i="2" s="1"/>
  <c r="R553" i="2" s="1"/>
  <c r="S553" i="2" s="1"/>
  <c r="N554" i="2"/>
  <c r="O554" i="2" s="1"/>
  <c r="P554" i="2" s="1"/>
  <c r="R554" i="2" s="1"/>
  <c r="S554" i="2" s="1"/>
  <c r="N555" i="2"/>
  <c r="O555" i="2" s="1"/>
  <c r="P555" i="2" s="1"/>
  <c r="R555" i="2" s="1"/>
  <c r="S555" i="2" s="1"/>
  <c r="N556" i="2"/>
  <c r="O556" i="2" s="1"/>
  <c r="P556" i="2" s="1"/>
  <c r="R556" i="2" s="1"/>
  <c r="S556" i="2" s="1"/>
  <c r="N557" i="2"/>
  <c r="O557" i="2" s="1"/>
  <c r="P557" i="2" s="1"/>
  <c r="R557" i="2" s="1"/>
  <c r="S557" i="2" s="1"/>
  <c r="N558" i="2"/>
  <c r="O558" i="2" s="1"/>
  <c r="P558" i="2" s="1"/>
  <c r="R558" i="2" s="1"/>
  <c r="S558" i="2" s="1"/>
  <c r="N559" i="2"/>
  <c r="O559" i="2" s="1"/>
  <c r="P559" i="2" s="1"/>
  <c r="R559" i="2" s="1"/>
  <c r="S559" i="2" s="1"/>
  <c r="N560" i="2"/>
  <c r="O560" i="2" s="1"/>
  <c r="P560" i="2" s="1"/>
  <c r="R560" i="2" s="1"/>
  <c r="S560" i="2" s="1"/>
  <c r="N561" i="2"/>
  <c r="O561" i="2" s="1"/>
  <c r="P561" i="2" s="1"/>
  <c r="R561" i="2" s="1"/>
  <c r="S561" i="2" s="1"/>
  <c r="N562" i="2"/>
  <c r="O562" i="2" s="1"/>
  <c r="P562" i="2" s="1"/>
  <c r="R562" i="2" s="1"/>
  <c r="S562" i="2" s="1"/>
  <c r="N563" i="2"/>
  <c r="O563" i="2" s="1"/>
  <c r="P563" i="2" s="1"/>
  <c r="R563" i="2" s="1"/>
  <c r="S563" i="2" s="1"/>
  <c r="N564" i="2"/>
  <c r="O564" i="2" s="1"/>
  <c r="P564" i="2" s="1"/>
  <c r="R564" i="2" s="1"/>
  <c r="S564" i="2" s="1"/>
  <c r="N565" i="2"/>
  <c r="O565" i="2" s="1"/>
  <c r="P565" i="2" s="1"/>
  <c r="R565" i="2" s="1"/>
  <c r="S565" i="2" s="1"/>
  <c r="N566" i="2"/>
  <c r="O566" i="2" s="1"/>
  <c r="P566" i="2" s="1"/>
  <c r="R566" i="2" s="1"/>
  <c r="S566" i="2" s="1"/>
  <c r="N567" i="2"/>
  <c r="O567" i="2" s="1"/>
  <c r="P567" i="2" s="1"/>
  <c r="R567" i="2" s="1"/>
  <c r="S567" i="2" s="1"/>
  <c r="N568" i="2"/>
  <c r="O568" i="2" s="1"/>
  <c r="P568" i="2" s="1"/>
  <c r="R568" i="2" s="1"/>
  <c r="S568" i="2" s="1"/>
  <c r="N569" i="2"/>
  <c r="O569" i="2" s="1"/>
  <c r="P569" i="2" s="1"/>
  <c r="R569" i="2" s="1"/>
  <c r="S569" i="2" s="1"/>
  <c r="N570" i="2"/>
  <c r="O570" i="2" s="1"/>
  <c r="P570" i="2" s="1"/>
  <c r="R570" i="2" s="1"/>
  <c r="S570" i="2" s="1"/>
  <c r="N571" i="2"/>
  <c r="O571" i="2" s="1"/>
  <c r="P571" i="2" s="1"/>
  <c r="R571" i="2" s="1"/>
  <c r="S571" i="2" s="1"/>
  <c r="N572" i="2"/>
  <c r="O572" i="2" s="1"/>
  <c r="P572" i="2" s="1"/>
  <c r="R572" i="2" s="1"/>
  <c r="S572" i="2" s="1"/>
  <c r="N573" i="2"/>
  <c r="O573" i="2" s="1"/>
  <c r="P573" i="2" s="1"/>
  <c r="R573" i="2" s="1"/>
  <c r="S573" i="2" s="1"/>
  <c r="N574" i="2"/>
  <c r="O574" i="2" s="1"/>
  <c r="P574" i="2" s="1"/>
  <c r="R574" i="2" s="1"/>
  <c r="S574" i="2" s="1"/>
  <c r="N575" i="2"/>
  <c r="O575" i="2" s="1"/>
  <c r="P575" i="2" s="1"/>
  <c r="R575" i="2" s="1"/>
  <c r="S575" i="2" s="1"/>
  <c r="N576" i="2"/>
  <c r="O576" i="2" s="1"/>
  <c r="P576" i="2" s="1"/>
  <c r="R576" i="2" s="1"/>
  <c r="S576" i="2" s="1"/>
  <c r="N577" i="2"/>
  <c r="O577" i="2" s="1"/>
  <c r="P577" i="2" s="1"/>
  <c r="R577" i="2" s="1"/>
  <c r="S577" i="2" s="1"/>
  <c r="N578" i="2"/>
  <c r="O578" i="2" s="1"/>
  <c r="P578" i="2" s="1"/>
  <c r="R578" i="2" s="1"/>
  <c r="S578" i="2" s="1"/>
  <c r="N579" i="2"/>
  <c r="O579" i="2" s="1"/>
  <c r="P579" i="2" s="1"/>
  <c r="R579" i="2" s="1"/>
  <c r="S579" i="2" s="1"/>
  <c r="N580" i="2"/>
  <c r="O580" i="2" s="1"/>
  <c r="P580" i="2" s="1"/>
  <c r="R580" i="2" s="1"/>
  <c r="S580" i="2" s="1"/>
  <c r="N581" i="2"/>
  <c r="O581" i="2" s="1"/>
  <c r="P581" i="2" s="1"/>
  <c r="R581" i="2" s="1"/>
  <c r="S581" i="2" s="1"/>
  <c r="N582" i="2"/>
  <c r="O582" i="2" s="1"/>
  <c r="P582" i="2" s="1"/>
  <c r="R582" i="2" s="1"/>
  <c r="S582" i="2" s="1"/>
  <c r="N583" i="2"/>
  <c r="O583" i="2" s="1"/>
  <c r="P583" i="2" s="1"/>
  <c r="R583" i="2" s="1"/>
  <c r="S583" i="2" s="1"/>
  <c r="N584" i="2"/>
  <c r="O584" i="2" s="1"/>
  <c r="P584" i="2" s="1"/>
  <c r="R584" i="2" s="1"/>
  <c r="S584" i="2" s="1"/>
  <c r="N585" i="2"/>
  <c r="O585" i="2" s="1"/>
  <c r="P585" i="2" s="1"/>
  <c r="R585" i="2" s="1"/>
  <c r="S585" i="2" s="1"/>
  <c r="N586" i="2"/>
  <c r="O586" i="2" s="1"/>
  <c r="P586" i="2" s="1"/>
  <c r="R586" i="2" s="1"/>
  <c r="S586" i="2" s="1"/>
  <c r="N587" i="2"/>
  <c r="O587" i="2" s="1"/>
  <c r="P587" i="2" s="1"/>
  <c r="R587" i="2" s="1"/>
  <c r="S587" i="2" s="1"/>
  <c r="N588" i="2"/>
  <c r="O588" i="2" s="1"/>
  <c r="P588" i="2" s="1"/>
  <c r="R588" i="2" s="1"/>
  <c r="S588" i="2" s="1"/>
  <c r="N589" i="2"/>
  <c r="O589" i="2" s="1"/>
  <c r="P589" i="2" s="1"/>
  <c r="R589" i="2" s="1"/>
  <c r="S589" i="2" s="1"/>
  <c r="N590" i="2"/>
  <c r="O590" i="2" s="1"/>
  <c r="P590" i="2" s="1"/>
  <c r="R590" i="2" s="1"/>
  <c r="S590" i="2" s="1"/>
  <c r="N591" i="2"/>
  <c r="O591" i="2" s="1"/>
  <c r="P591" i="2" s="1"/>
  <c r="R591" i="2" s="1"/>
  <c r="S591" i="2" s="1"/>
  <c r="N592" i="2"/>
  <c r="O592" i="2" s="1"/>
  <c r="P592" i="2" s="1"/>
  <c r="R592" i="2" s="1"/>
  <c r="S592" i="2" s="1"/>
  <c r="N593" i="2"/>
  <c r="O593" i="2" s="1"/>
  <c r="P593" i="2" s="1"/>
  <c r="R593" i="2" s="1"/>
  <c r="S593" i="2" s="1"/>
  <c r="N594" i="2"/>
  <c r="O594" i="2" s="1"/>
  <c r="P594" i="2" s="1"/>
  <c r="R594" i="2" s="1"/>
  <c r="S594" i="2" s="1"/>
  <c r="N595" i="2"/>
  <c r="O595" i="2" s="1"/>
  <c r="P595" i="2" s="1"/>
  <c r="R595" i="2" s="1"/>
  <c r="S595" i="2" s="1"/>
  <c r="N596" i="2"/>
  <c r="O596" i="2" s="1"/>
  <c r="P596" i="2" s="1"/>
  <c r="R596" i="2" s="1"/>
  <c r="S596" i="2" s="1"/>
  <c r="N597" i="2"/>
  <c r="O597" i="2" s="1"/>
  <c r="P597" i="2" s="1"/>
  <c r="R597" i="2" s="1"/>
  <c r="S597" i="2" s="1"/>
  <c r="N598" i="2"/>
  <c r="O598" i="2" s="1"/>
  <c r="P598" i="2" s="1"/>
  <c r="R598" i="2" s="1"/>
  <c r="S598" i="2" s="1"/>
  <c r="N599" i="2"/>
  <c r="O599" i="2" s="1"/>
  <c r="P599" i="2" s="1"/>
  <c r="R599" i="2" s="1"/>
  <c r="S599" i="2" s="1"/>
  <c r="N600" i="2"/>
  <c r="O600" i="2" s="1"/>
  <c r="P600" i="2" s="1"/>
  <c r="R600" i="2" s="1"/>
  <c r="S600" i="2" s="1"/>
  <c r="N601" i="2"/>
  <c r="O601" i="2" s="1"/>
  <c r="P601" i="2" s="1"/>
  <c r="R601" i="2" s="1"/>
  <c r="S601" i="2" s="1"/>
  <c r="N602" i="2"/>
  <c r="O602" i="2" s="1"/>
  <c r="P602" i="2" s="1"/>
  <c r="R602" i="2" s="1"/>
  <c r="S602" i="2" s="1"/>
  <c r="N603" i="2"/>
  <c r="O603" i="2" s="1"/>
  <c r="P603" i="2" s="1"/>
  <c r="R603" i="2" s="1"/>
  <c r="S603" i="2" s="1"/>
  <c r="N604" i="2"/>
  <c r="O604" i="2" s="1"/>
  <c r="P604" i="2" s="1"/>
  <c r="R604" i="2" s="1"/>
  <c r="S604" i="2" s="1"/>
  <c r="N605" i="2"/>
  <c r="O605" i="2" s="1"/>
  <c r="P605" i="2" s="1"/>
  <c r="R605" i="2" s="1"/>
  <c r="S605" i="2" s="1"/>
  <c r="N606" i="2"/>
  <c r="O606" i="2" s="1"/>
  <c r="P606" i="2" s="1"/>
  <c r="R606" i="2" s="1"/>
  <c r="S606" i="2" s="1"/>
  <c r="N607" i="2"/>
  <c r="O607" i="2" s="1"/>
  <c r="P607" i="2" s="1"/>
  <c r="R607" i="2" s="1"/>
  <c r="S607" i="2" s="1"/>
  <c r="N608" i="2"/>
  <c r="O608" i="2" s="1"/>
  <c r="P608" i="2" s="1"/>
  <c r="R608" i="2" s="1"/>
  <c r="S608" i="2" s="1"/>
  <c r="N609" i="2"/>
  <c r="O609" i="2" s="1"/>
  <c r="P609" i="2" s="1"/>
  <c r="R609" i="2" s="1"/>
  <c r="S609" i="2" s="1"/>
  <c r="N610" i="2"/>
  <c r="O610" i="2" s="1"/>
  <c r="P610" i="2" s="1"/>
  <c r="R610" i="2" s="1"/>
  <c r="S610" i="2" s="1"/>
  <c r="N611" i="2"/>
  <c r="O611" i="2" s="1"/>
  <c r="P611" i="2" s="1"/>
  <c r="R611" i="2" s="1"/>
  <c r="S611" i="2" s="1"/>
  <c r="N612" i="2"/>
  <c r="O612" i="2" s="1"/>
  <c r="P612" i="2" s="1"/>
  <c r="R612" i="2" s="1"/>
  <c r="S612" i="2" s="1"/>
  <c r="N613" i="2"/>
  <c r="O613" i="2" s="1"/>
  <c r="P613" i="2" s="1"/>
  <c r="R613" i="2" s="1"/>
  <c r="S613" i="2" s="1"/>
  <c r="N614" i="2"/>
  <c r="O614" i="2" s="1"/>
  <c r="P614" i="2" s="1"/>
  <c r="R614" i="2" s="1"/>
  <c r="S614" i="2" s="1"/>
  <c r="N615" i="2"/>
  <c r="O615" i="2" s="1"/>
  <c r="P615" i="2" s="1"/>
  <c r="R615" i="2" s="1"/>
  <c r="S615" i="2" s="1"/>
  <c r="N616" i="2"/>
  <c r="O616" i="2" s="1"/>
  <c r="P616" i="2" s="1"/>
  <c r="R616" i="2" s="1"/>
  <c r="S616" i="2" s="1"/>
  <c r="N617" i="2"/>
  <c r="O617" i="2" s="1"/>
  <c r="P617" i="2" s="1"/>
  <c r="R617" i="2" s="1"/>
  <c r="S617" i="2" s="1"/>
  <c r="N618" i="2"/>
  <c r="O618" i="2" s="1"/>
  <c r="P618" i="2" s="1"/>
  <c r="R618" i="2" s="1"/>
  <c r="S618" i="2" s="1"/>
  <c r="N524" i="2"/>
  <c r="O524" i="2" s="1"/>
  <c r="P524" i="2" s="1"/>
  <c r="R524" i="2" s="1"/>
  <c r="S524" i="2" s="1"/>
  <c r="N619" i="2"/>
  <c r="O619" i="2" s="1"/>
  <c r="P619" i="2" s="1"/>
  <c r="R619" i="2" s="1"/>
  <c r="S619" i="2" s="1"/>
  <c r="N620" i="2"/>
  <c r="O620" i="2" s="1"/>
  <c r="P620" i="2" s="1"/>
  <c r="R620" i="2" s="1"/>
  <c r="S620" i="2" s="1"/>
  <c r="N621" i="2"/>
  <c r="O621" i="2" s="1"/>
  <c r="P621" i="2" s="1"/>
  <c r="R621" i="2" s="1"/>
  <c r="S621" i="2" s="1"/>
  <c r="N622" i="2"/>
  <c r="O622" i="2" s="1"/>
  <c r="P622" i="2" s="1"/>
  <c r="R622" i="2" s="1"/>
  <c r="S622" i="2" s="1"/>
  <c r="N623" i="2"/>
  <c r="O623" i="2" s="1"/>
  <c r="P623" i="2" s="1"/>
  <c r="R623" i="2" s="1"/>
  <c r="S623" i="2" s="1"/>
  <c r="N624" i="2"/>
  <c r="O624" i="2" s="1"/>
  <c r="P624" i="2" s="1"/>
  <c r="R624" i="2" s="1"/>
  <c r="S624" i="2" s="1"/>
  <c r="N625" i="2"/>
  <c r="O625" i="2" s="1"/>
  <c r="P625" i="2" s="1"/>
  <c r="R625" i="2" s="1"/>
  <c r="S625" i="2" s="1"/>
  <c r="N626" i="2"/>
  <c r="O626" i="2" s="1"/>
  <c r="P626" i="2" s="1"/>
  <c r="R626" i="2" s="1"/>
  <c r="S626" i="2" s="1"/>
  <c r="N627" i="2"/>
  <c r="O627" i="2" s="1"/>
  <c r="P627" i="2" s="1"/>
  <c r="R627" i="2" s="1"/>
  <c r="S627" i="2" s="1"/>
  <c r="N628" i="2"/>
  <c r="O628" i="2" s="1"/>
  <c r="P628" i="2" s="1"/>
  <c r="R628" i="2" s="1"/>
  <c r="S628" i="2" s="1"/>
  <c r="N629" i="2"/>
  <c r="O629" i="2" s="1"/>
  <c r="P629" i="2" s="1"/>
  <c r="R629" i="2" s="1"/>
  <c r="S629" i="2" s="1"/>
  <c r="N630" i="2"/>
  <c r="O630" i="2" s="1"/>
  <c r="P630" i="2" s="1"/>
  <c r="R630" i="2" s="1"/>
  <c r="S630" i="2" s="1"/>
  <c r="N631" i="2"/>
  <c r="O631" i="2" s="1"/>
  <c r="P631" i="2" s="1"/>
  <c r="R631" i="2" s="1"/>
  <c r="S631" i="2" s="1"/>
  <c r="N632" i="2"/>
  <c r="O632" i="2" s="1"/>
  <c r="P632" i="2" s="1"/>
  <c r="R632" i="2" s="1"/>
  <c r="S632" i="2" s="1"/>
  <c r="N633" i="2"/>
  <c r="O633" i="2" s="1"/>
  <c r="P633" i="2" s="1"/>
  <c r="R633" i="2" s="1"/>
  <c r="S633" i="2" s="1"/>
  <c r="N634" i="2"/>
  <c r="O634" i="2" s="1"/>
  <c r="P634" i="2" s="1"/>
  <c r="R634" i="2" s="1"/>
  <c r="S634" i="2" s="1"/>
  <c r="N635" i="2"/>
  <c r="O635" i="2" s="1"/>
  <c r="P635" i="2" s="1"/>
  <c r="R635" i="2" s="1"/>
  <c r="S635" i="2" s="1"/>
  <c r="N636" i="2"/>
  <c r="O636" i="2" s="1"/>
  <c r="P636" i="2" s="1"/>
  <c r="R636" i="2" s="1"/>
  <c r="S636" i="2" s="1"/>
  <c r="N637" i="2"/>
  <c r="O637" i="2" s="1"/>
  <c r="P637" i="2" s="1"/>
  <c r="R637" i="2" s="1"/>
  <c r="S637" i="2" s="1"/>
  <c r="N638" i="2"/>
  <c r="O638" i="2" s="1"/>
  <c r="P638" i="2" s="1"/>
  <c r="R638" i="2" s="1"/>
  <c r="S638" i="2" s="1"/>
  <c r="N639" i="2"/>
  <c r="O639" i="2" s="1"/>
  <c r="P639" i="2" s="1"/>
  <c r="R639" i="2" s="1"/>
  <c r="S639" i="2" s="1"/>
  <c r="N640" i="2"/>
  <c r="O640" i="2" s="1"/>
  <c r="P640" i="2" s="1"/>
  <c r="R640" i="2" s="1"/>
  <c r="S640" i="2" s="1"/>
  <c r="N641" i="2"/>
  <c r="O641" i="2" s="1"/>
  <c r="P641" i="2" s="1"/>
  <c r="R641" i="2" s="1"/>
  <c r="S641" i="2" s="1"/>
  <c r="N642" i="2"/>
  <c r="O642" i="2" s="1"/>
  <c r="P642" i="2" s="1"/>
  <c r="R642" i="2" s="1"/>
  <c r="S642" i="2" s="1"/>
  <c r="N643" i="2"/>
  <c r="O643" i="2" s="1"/>
  <c r="P643" i="2" s="1"/>
  <c r="R643" i="2" s="1"/>
  <c r="S643" i="2" s="1"/>
  <c r="N644" i="2"/>
  <c r="O644" i="2" s="1"/>
  <c r="P644" i="2" s="1"/>
  <c r="R644" i="2" s="1"/>
  <c r="S644" i="2" s="1"/>
  <c r="N645" i="2"/>
  <c r="O645" i="2" s="1"/>
  <c r="P645" i="2" s="1"/>
  <c r="R645" i="2" s="1"/>
  <c r="S645" i="2" s="1"/>
  <c r="N646" i="2"/>
  <c r="O646" i="2" s="1"/>
  <c r="P646" i="2" s="1"/>
  <c r="R646" i="2" s="1"/>
  <c r="S646" i="2" s="1"/>
  <c r="N647" i="2"/>
  <c r="O647" i="2" s="1"/>
  <c r="P647" i="2" s="1"/>
  <c r="R647" i="2" s="1"/>
  <c r="S647" i="2" s="1"/>
  <c r="N648" i="2"/>
  <c r="O648" i="2" s="1"/>
  <c r="P648" i="2" s="1"/>
  <c r="R648" i="2" s="1"/>
  <c r="S648" i="2" s="1"/>
  <c r="N649" i="2"/>
  <c r="O649" i="2" s="1"/>
  <c r="P649" i="2" s="1"/>
  <c r="R649" i="2" s="1"/>
  <c r="S649" i="2" s="1"/>
  <c r="N650" i="2"/>
  <c r="O650" i="2" s="1"/>
  <c r="P650" i="2" s="1"/>
  <c r="R650" i="2" s="1"/>
  <c r="S650" i="2" s="1"/>
  <c r="N651" i="2"/>
  <c r="O651" i="2" s="1"/>
  <c r="P651" i="2" s="1"/>
  <c r="R651" i="2" s="1"/>
  <c r="S651" i="2" s="1"/>
  <c r="N652" i="2"/>
  <c r="O652" i="2" s="1"/>
  <c r="P652" i="2" s="1"/>
  <c r="R652" i="2" s="1"/>
  <c r="S652" i="2" s="1"/>
  <c r="N653" i="2"/>
  <c r="O653" i="2" s="1"/>
  <c r="P653" i="2" s="1"/>
  <c r="R653" i="2" s="1"/>
  <c r="S653" i="2" s="1"/>
  <c r="N654" i="2"/>
  <c r="O654" i="2" s="1"/>
  <c r="P654" i="2" s="1"/>
  <c r="R654" i="2" s="1"/>
  <c r="S654" i="2" s="1"/>
  <c r="N655" i="2"/>
  <c r="O655" i="2" s="1"/>
  <c r="P655" i="2" s="1"/>
  <c r="R655" i="2" s="1"/>
  <c r="S655" i="2" s="1"/>
  <c r="N656" i="2"/>
  <c r="O656" i="2" s="1"/>
  <c r="P656" i="2" s="1"/>
  <c r="R656" i="2" s="1"/>
  <c r="S656" i="2" s="1"/>
  <c r="N657" i="2"/>
  <c r="O657" i="2" s="1"/>
  <c r="P657" i="2" s="1"/>
  <c r="R657" i="2" s="1"/>
  <c r="S657" i="2" s="1"/>
  <c r="N658" i="2"/>
  <c r="O658" i="2" s="1"/>
  <c r="P658" i="2" s="1"/>
  <c r="R658" i="2" s="1"/>
  <c r="S658" i="2" s="1"/>
  <c r="N659" i="2"/>
  <c r="O659" i="2" s="1"/>
  <c r="P659" i="2" s="1"/>
  <c r="R659" i="2" s="1"/>
  <c r="S659" i="2" s="1"/>
  <c r="N660" i="2"/>
  <c r="O660" i="2" s="1"/>
  <c r="P660" i="2" s="1"/>
  <c r="R660" i="2" s="1"/>
  <c r="S660" i="2" s="1"/>
  <c r="N661" i="2"/>
  <c r="O661" i="2" s="1"/>
  <c r="P661" i="2" s="1"/>
  <c r="R661" i="2" s="1"/>
  <c r="S661" i="2" s="1"/>
  <c r="N662" i="2"/>
  <c r="O662" i="2" s="1"/>
  <c r="P662" i="2" s="1"/>
  <c r="R662" i="2" s="1"/>
  <c r="S662" i="2" s="1"/>
  <c r="N663" i="2"/>
  <c r="O663" i="2" s="1"/>
  <c r="P663" i="2" s="1"/>
  <c r="R663" i="2" s="1"/>
  <c r="S663" i="2" s="1"/>
  <c r="N664" i="2"/>
  <c r="O664" i="2" s="1"/>
  <c r="P664" i="2" s="1"/>
  <c r="R664" i="2" s="1"/>
  <c r="S664" i="2" s="1"/>
  <c r="N665" i="2"/>
  <c r="O665" i="2" s="1"/>
  <c r="P665" i="2" s="1"/>
  <c r="R665" i="2" s="1"/>
  <c r="S665" i="2" s="1"/>
  <c r="N666" i="2"/>
  <c r="O666" i="2" s="1"/>
  <c r="P666" i="2" s="1"/>
  <c r="R666" i="2" s="1"/>
  <c r="S666" i="2" s="1"/>
  <c r="N667" i="2"/>
  <c r="O667" i="2" s="1"/>
  <c r="P667" i="2" s="1"/>
  <c r="R667" i="2" s="1"/>
  <c r="S667" i="2" s="1"/>
  <c r="N668" i="2"/>
  <c r="O668" i="2" s="1"/>
  <c r="P668" i="2" s="1"/>
  <c r="R668" i="2" s="1"/>
  <c r="S668" i="2" s="1"/>
  <c r="N669" i="2"/>
  <c r="O669" i="2" s="1"/>
  <c r="P669" i="2" s="1"/>
  <c r="R669" i="2" s="1"/>
  <c r="S669" i="2" s="1"/>
  <c r="N670" i="2"/>
  <c r="O670" i="2" s="1"/>
  <c r="P670" i="2" s="1"/>
  <c r="R670" i="2" s="1"/>
  <c r="S670" i="2" s="1"/>
  <c r="N671" i="2"/>
  <c r="O671" i="2" s="1"/>
  <c r="P671" i="2" s="1"/>
  <c r="R671" i="2" s="1"/>
  <c r="S671" i="2" s="1"/>
  <c r="N672" i="2"/>
  <c r="O672" i="2" s="1"/>
  <c r="P672" i="2" s="1"/>
  <c r="R672" i="2" s="1"/>
  <c r="S672" i="2" s="1"/>
  <c r="N673" i="2"/>
  <c r="O673" i="2" s="1"/>
  <c r="P673" i="2" s="1"/>
  <c r="R673" i="2" s="1"/>
  <c r="S673" i="2" s="1"/>
  <c r="N674" i="2"/>
  <c r="O674" i="2" s="1"/>
  <c r="P674" i="2" s="1"/>
  <c r="R674" i="2" s="1"/>
  <c r="S674" i="2" s="1"/>
  <c r="N675" i="2"/>
  <c r="O675" i="2" s="1"/>
  <c r="P675" i="2" s="1"/>
  <c r="R675" i="2" s="1"/>
  <c r="S675" i="2" s="1"/>
  <c r="N676" i="2"/>
  <c r="O676" i="2" s="1"/>
  <c r="P676" i="2" s="1"/>
  <c r="R676" i="2" s="1"/>
  <c r="S676" i="2" s="1"/>
  <c r="N677" i="2"/>
  <c r="O677" i="2" s="1"/>
  <c r="P677" i="2" s="1"/>
  <c r="R677" i="2" s="1"/>
  <c r="S677" i="2" s="1"/>
  <c r="N678" i="2"/>
  <c r="O678" i="2" s="1"/>
  <c r="P678" i="2" s="1"/>
  <c r="R678" i="2" s="1"/>
  <c r="S678" i="2" s="1"/>
  <c r="N679" i="2"/>
  <c r="O679" i="2" s="1"/>
  <c r="P679" i="2" s="1"/>
  <c r="R679" i="2" s="1"/>
  <c r="S679" i="2" s="1"/>
  <c r="N680" i="2"/>
  <c r="O680" i="2" s="1"/>
  <c r="P680" i="2" s="1"/>
  <c r="R680" i="2" s="1"/>
  <c r="S680" i="2" s="1"/>
  <c r="N681" i="2"/>
  <c r="O681" i="2" s="1"/>
  <c r="P681" i="2" s="1"/>
  <c r="R681" i="2" s="1"/>
  <c r="S681" i="2" s="1"/>
  <c r="N682" i="2"/>
  <c r="O682" i="2" s="1"/>
  <c r="P682" i="2" s="1"/>
  <c r="R682" i="2" s="1"/>
  <c r="S682" i="2" s="1"/>
  <c r="N683" i="2"/>
  <c r="O683" i="2" s="1"/>
  <c r="P683" i="2" s="1"/>
  <c r="R683" i="2" s="1"/>
  <c r="S683" i="2" s="1"/>
  <c r="N684" i="2"/>
  <c r="O684" i="2" s="1"/>
  <c r="P684" i="2" s="1"/>
  <c r="R684" i="2" s="1"/>
  <c r="S684" i="2" s="1"/>
  <c r="N685" i="2"/>
  <c r="O685" i="2" s="1"/>
  <c r="P685" i="2" s="1"/>
  <c r="R685" i="2" s="1"/>
  <c r="S685" i="2" s="1"/>
  <c r="N686" i="2"/>
  <c r="O686" i="2" s="1"/>
  <c r="P686" i="2" s="1"/>
  <c r="R686" i="2" s="1"/>
  <c r="S686" i="2" s="1"/>
  <c r="N687" i="2"/>
  <c r="O687" i="2" s="1"/>
  <c r="P687" i="2" s="1"/>
  <c r="R687" i="2" s="1"/>
  <c r="S687" i="2" s="1"/>
  <c r="N688" i="2"/>
  <c r="O688" i="2" s="1"/>
  <c r="P688" i="2" s="1"/>
  <c r="R688" i="2" s="1"/>
  <c r="S688" i="2" s="1"/>
  <c r="N689" i="2"/>
  <c r="O689" i="2" s="1"/>
  <c r="P689" i="2" s="1"/>
  <c r="R689" i="2" s="1"/>
  <c r="S689" i="2" s="1"/>
  <c r="N690" i="2"/>
  <c r="O690" i="2" s="1"/>
  <c r="P690" i="2" s="1"/>
  <c r="R690" i="2" s="1"/>
  <c r="S690" i="2" s="1"/>
  <c r="N691" i="2"/>
  <c r="O691" i="2" s="1"/>
  <c r="P691" i="2" s="1"/>
  <c r="R691" i="2" s="1"/>
  <c r="S691" i="2" s="1"/>
  <c r="N692" i="2"/>
  <c r="O692" i="2" s="1"/>
  <c r="P692" i="2" s="1"/>
  <c r="R692" i="2" s="1"/>
  <c r="S692" i="2" s="1"/>
  <c r="N693" i="2"/>
  <c r="O693" i="2" s="1"/>
  <c r="P693" i="2" s="1"/>
  <c r="R693" i="2" s="1"/>
  <c r="S693" i="2" s="1"/>
  <c r="N694" i="2"/>
  <c r="O694" i="2" s="1"/>
  <c r="P694" i="2" s="1"/>
  <c r="R694" i="2" s="1"/>
  <c r="S694" i="2" s="1"/>
  <c r="N695" i="2"/>
  <c r="O695" i="2" s="1"/>
  <c r="P695" i="2" s="1"/>
  <c r="R695" i="2" s="1"/>
  <c r="S695" i="2" s="1"/>
  <c r="N696" i="2"/>
  <c r="O696" i="2" s="1"/>
  <c r="P696" i="2" s="1"/>
  <c r="R696" i="2" s="1"/>
  <c r="S696" i="2" s="1"/>
  <c r="N697" i="2"/>
  <c r="O697" i="2" s="1"/>
  <c r="P697" i="2" s="1"/>
  <c r="R697" i="2" s="1"/>
  <c r="S697" i="2" s="1"/>
  <c r="N698" i="2"/>
  <c r="O698" i="2" s="1"/>
  <c r="P698" i="2" s="1"/>
  <c r="R698" i="2" s="1"/>
  <c r="S698" i="2" s="1"/>
  <c r="N699" i="2"/>
  <c r="O699" i="2" s="1"/>
  <c r="P699" i="2" s="1"/>
  <c r="R699" i="2" s="1"/>
  <c r="S699" i="2" s="1"/>
  <c r="N700" i="2"/>
  <c r="O700" i="2" s="1"/>
  <c r="P700" i="2" s="1"/>
  <c r="R700" i="2" s="1"/>
  <c r="S700" i="2" s="1"/>
  <c r="N701" i="2"/>
  <c r="O701" i="2" s="1"/>
  <c r="P701" i="2" s="1"/>
  <c r="R701" i="2" s="1"/>
  <c r="S701" i="2" s="1"/>
  <c r="N702" i="2"/>
  <c r="O702" i="2" s="1"/>
  <c r="P702" i="2" s="1"/>
  <c r="R702" i="2" s="1"/>
  <c r="S702" i="2" s="1"/>
  <c r="N703" i="2"/>
  <c r="O703" i="2" s="1"/>
  <c r="P703" i="2" s="1"/>
  <c r="R703" i="2" s="1"/>
  <c r="S703" i="2" s="1"/>
  <c r="N704" i="2"/>
  <c r="O704" i="2" s="1"/>
  <c r="P704" i="2" s="1"/>
  <c r="R704" i="2" s="1"/>
  <c r="S704" i="2" s="1"/>
  <c r="N705" i="2"/>
  <c r="O705" i="2" s="1"/>
  <c r="P705" i="2" s="1"/>
  <c r="R705" i="2" s="1"/>
  <c r="S705" i="2" s="1"/>
  <c r="N706" i="2"/>
  <c r="O706" i="2" s="1"/>
  <c r="P706" i="2" s="1"/>
  <c r="R706" i="2" s="1"/>
  <c r="S706" i="2" s="1"/>
  <c r="N707" i="2"/>
  <c r="O707" i="2" s="1"/>
  <c r="P707" i="2" s="1"/>
  <c r="R707" i="2" s="1"/>
  <c r="S707" i="2" s="1"/>
  <c r="N708" i="2"/>
  <c r="O708" i="2" s="1"/>
  <c r="P708" i="2" s="1"/>
  <c r="R708" i="2" s="1"/>
  <c r="S708" i="2" s="1"/>
  <c r="N709" i="2"/>
  <c r="O709" i="2" s="1"/>
  <c r="P709" i="2" s="1"/>
  <c r="R709" i="2" s="1"/>
  <c r="S709" i="2" s="1"/>
  <c r="N710" i="2"/>
  <c r="O710" i="2" s="1"/>
  <c r="P710" i="2" s="1"/>
  <c r="R710" i="2" s="1"/>
  <c r="S710" i="2" s="1"/>
  <c r="N711" i="2"/>
  <c r="O711" i="2" s="1"/>
  <c r="P711" i="2" s="1"/>
  <c r="R711" i="2" s="1"/>
  <c r="S711" i="2" s="1"/>
  <c r="N712" i="2"/>
  <c r="O712" i="2" s="1"/>
  <c r="P712" i="2" s="1"/>
  <c r="R712" i="2" s="1"/>
  <c r="S712" i="2" s="1"/>
  <c r="N713" i="2"/>
  <c r="O713" i="2" s="1"/>
  <c r="P713" i="2" s="1"/>
  <c r="R713" i="2" s="1"/>
  <c r="S713" i="2" s="1"/>
  <c r="N714" i="2"/>
  <c r="O714" i="2" s="1"/>
  <c r="P714" i="2" s="1"/>
  <c r="R714" i="2" s="1"/>
  <c r="S714" i="2" s="1"/>
  <c r="N715" i="2"/>
  <c r="O715" i="2" s="1"/>
  <c r="P715" i="2" s="1"/>
  <c r="R715" i="2" s="1"/>
  <c r="S715" i="2" s="1"/>
  <c r="N716" i="2"/>
  <c r="O716" i="2" s="1"/>
  <c r="P716" i="2" s="1"/>
  <c r="R716" i="2" s="1"/>
  <c r="S716" i="2" s="1"/>
  <c r="N717" i="2"/>
  <c r="O717" i="2" s="1"/>
  <c r="P717" i="2" s="1"/>
  <c r="R717" i="2" s="1"/>
  <c r="S717" i="2" s="1"/>
  <c r="N718" i="2"/>
  <c r="O718" i="2" s="1"/>
  <c r="P718" i="2" s="1"/>
  <c r="R718" i="2" s="1"/>
  <c r="S718" i="2" s="1"/>
  <c r="N719" i="2"/>
  <c r="O719" i="2" s="1"/>
  <c r="P719" i="2" s="1"/>
  <c r="R719" i="2" s="1"/>
  <c r="S719" i="2" s="1"/>
  <c r="N720" i="2"/>
  <c r="O720" i="2" s="1"/>
  <c r="P720" i="2" s="1"/>
  <c r="R720" i="2" s="1"/>
  <c r="S720" i="2" s="1"/>
  <c r="N721" i="2"/>
  <c r="O721" i="2" s="1"/>
  <c r="P721" i="2" s="1"/>
  <c r="R721" i="2" s="1"/>
  <c r="S721" i="2" s="1"/>
  <c r="N722" i="2"/>
  <c r="O722" i="2" s="1"/>
  <c r="P722" i="2" s="1"/>
  <c r="R722" i="2" s="1"/>
  <c r="S722" i="2" s="1"/>
  <c r="N723" i="2"/>
  <c r="O723" i="2" s="1"/>
  <c r="P723" i="2" s="1"/>
  <c r="R723" i="2" s="1"/>
  <c r="S723" i="2" s="1"/>
  <c r="N724" i="2"/>
  <c r="O724" i="2" s="1"/>
  <c r="P724" i="2" s="1"/>
  <c r="R724" i="2" s="1"/>
  <c r="S724" i="2" s="1"/>
  <c r="N725" i="2"/>
  <c r="O725" i="2" s="1"/>
  <c r="P725" i="2" s="1"/>
  <c r="R725" i="2" s="1"/>
  <c r="S725" i="2" s="1"/>
  <c r="N726" i="2"/>
  <c r="O726" i="2" s="1"/>
  <c r="P726" i="2" s="1"/>
  <c r="R726" i="2" s="1"/>
  <c r="S726" i="2" s="1"/>
  <c r="N727" i="2"/>
  <c r="O727" i="2" s="1"/>
  <c r="P727" i="2" s="1"/>
  <c r="R727" i="2" s="1"/>
  <c r="S727" i="2" s="1"/>
  <c r="N728" i="2"/>
  <c r="O728" i="2" s="1"/>
  <c r="P728" i="2" s="1"/>
  <c r="R728" i="2" s="1"/>
  <c r="S728" i="2" s="1"/>
  <c r="N729" i="2"/>
  <c r="O729" i="2" s="1"/>
  <c r="P729" i="2" s="1"/>
  <c r="R729" i="2" s="1"/>
  <c r="S729" i="2" s="1"/>
  <c r="N730" i="2"/>
  <c r="O730" i="2" s="1"/>
  <c r="P730" i="2" s="1"/>
  <c r="R730" i="2" s="1"/>
  <c r="S730" i="2" s="1"/>
  <c r="N731" i="2"/>
  <c r="O731" i="2" s="1"/>
  <c r="P731" i="2" s="1"/>
  <c r="R731" i="2" s="1"/>
  <c r="S731" i="2" s="1"/>
  <c r="N732" i="2"/>
  <c r="O732" i="2" s="1"/>
  <c r="P732" i="2" s="1"/>
  <c r="R732" i="2" s="1"/>
  <c r="S732" i="2" s="1"/>
  <c r="N733" i="2"/>
  <c r="O733" i="2" s="1"/>
  <c r="P733" i="2" s="1"/>
  <c r="R733" i="2" s="1"/>
  <c r="S733" i="2" s="1"/>
  <c r="N734" i="2"/>
  <c r="O734" i="2" s="1"/>
  <c r="P734" i="2" s="1"/>
  <c r="R734" i="2" s="1"/>
  <c r="S734" i="2" s="1"/>
  <c r="N735" i="2"/>
  <c r="O735" i="2" s="1"/>
  <c r="P735" i="2" s="1"/>
  <c r="R735" i="2" s="1"/>
  <c r="S735" i="2" s="1"/>
  <c r="N736" i="2"/>
  <c r="O736" i="2" s="1"/>
  <c r="P736" i="2" s="1"/>
  <c r="R736" i="2" s="1"/>
  <c r="S736" i="2" s="1"/>
  <c r="N737" i="2"/>
  <c r="O737" i="2" s="1"/>
  <c r="P737" i="2" s="1"/>
  <c r="R737" i="2" s="1"/>
  <c r="S737" i="2" s="1"/>
  <c r="N738" i="2"/>
  <c r="O738" i="2" s="1"/>
  <c r="P738" i="2" s="1"/>
  <c r="R738" i="2" s="1"/>
  <c r="S738" i="2" s="1"/>
  <c r="N739" i="2"/>
  <c r="O739" i="2" s="1"/>
  <c r="P739" i="2" s="1"/>
  <c r="R739" i="2" s="1"/>
  <c r="S739" i="2" s="1"/>
  <c r="N740" i="2"/>
  <c r="O740" i="2" s="1"/>
  <c r="P740" i="2" s="1"/>
  <c r="R740" i="2" s="1"/>
  <c r="S740" i="2" s="1"/>
  <c r="N741" i="2"/>
  <c r="O741" i="2" s="1"/>
  <c r="P741" i="2" s="1"/>
  <c r="R741" i="2" s="1"/>
  <c r="S741" i="2" s="1"/>
  <c r="N742" i="2"/>
  <c r="O742" i="2" s="1"/>
  <c r="P742" i="2" s="1"/>
  <c r="R742" i="2" s="1"/>
  <c r="S742" i="2" s="1"/>
  <c r="N743" i="2"/>
  <c r="O743" i="2" s="1"/>
  <c r="P743" i="2" s="1"/>
  <c r="R743" i="2" s="1"/>
  <c r="S743" i="2" s="1"/>
  <c r="N744" i="2"/>
  <c r="O744" i="2" s="1"/>
  <c r="P744" i="2" s="1"/>
  <c r="R744" i="2" s="1"/>
  <c r="S744" i="2" s="1"/>
  <c r="N745" i="2"/>
  <c r="O745" i="2" s="1"/>
  <c r="P745" i="2" s="1"/>
  <c r="R745" i="2" s="1"/>
  <c r="S745" i="2" s="1"/>
  <c r="N746" i="2"/>
  <c r="O746" i="2" s="1"/>
  <c r="P746" i="2" s="1"/>
  <c r="R746" i="2" s="1"/>
  <c r="S746" i="2" s="1"/>
  <c r="N747" i="2"/>
  <c r="O747" i="2" s="1"/>
  <c r="P747" i="2" s="1"/>
  <c r="R747" i="2" s="1"/>
  <c r="S747" i="2" s="1"/>
  <c r="N748" i="2"/>
  <c r="O748" i="2" s="1"/>
  <c r="P748" i="2" s="1"/>
  <c r="R748" i="2" s="1"/>
  <c r="S748" i="2" s="1"/>
  <c r="N749" i="2"/>
  <c r="O749" i="2" s="1"/>
  <c r="P749" i="2" s="1"/>
  <c r="R749" i="2" s="1"/>
  <c r="S749" i="2" s="1"/>
  <c r="N750" i="2"/>
  <c r="O750" i="2" s="1"/>
  <c r="P750" i="2" s="1"/>
  <c r="R750" i="2" s="1"/>
  <c r="S750" i="2" s="1"/>
  <c r="N751" i="2"/>
  <c r="O751" i="2" s="1"/>
  <c r="P751" i="2" s="1"/>
  <c r="R751" i="2" s="1"/>
  <c r="S751" i="2" s="1"/>
  <c r="N752" i="2"/>
  <c r="O752" i="2" s="1"/>
  <c r="P752" i="2" s="1"/>
  <c r="R752" i="2" s="1"/>
  <c r="S752" i="2" s="1"/>
  <c r="N753" i="2"/>
  <c r="O753" i="2" s="1"/>
  <c r="P753" i="2" s="1"/>
  <c r="R753" i="2" s="1"/>
  <c r="S753" i="2" s="1"/>
  <c r="N754" i="2"/>
  <c r="O754" i="2" s="1"/>
  <c r="P754" i="2" s="1"/>
  <c r="R754" i="2" s="1"/>
  <c r="S754" i="2" s="1"/>
  <c r="N755" i="2"/>
  <c r="O755" i="2" s="1"/>
  <c r="P755" i="2" s="1"/>
  <c r="R755" i="2" s="1"/>
  <c r="S755" i="2" s="1"/>
  <c r="N756" i="2"/>
  <c r="O756" i="2" s="1"/>
  <c r="P756" i="2" s="1"/>
  <c r="R756" i="2" s="1"/>
  <c r="S756" i="2" s="1"/>
  <c r="N757" i="2"/>
  <c r="O757" i="2" s="1"/>
  <c r="P757" i="2" s="1"/>
  <c r="R757" i="2" s="1"/>
  <c r="S757" i="2" s="1"/>
  <c r="N758" i="2"/>
  <c r="O758" i="2" s="1"/>
  <c r="P758" i="2" s="1"/>
  <c r="R758" i="2" s="1"/>
  <c r="S758" i="2" s="1"/>
  <c r="N759" i="2"/>
  <c r="O759" i="2" s="1"/>
  <c r="P759" i="2" s="1"/>
  <c r="R759" i="2" s="1"/>
  <c r="S759" i="2" s="1"/>
  <c r="N760" i="2"/>
  <c r="O760" i="2" s="1"/>
  <c r="P760" i="2" s="1"/>
  <c r="R760" i="2" s="1"/>
  <c r="S760" i="2" s="1"/>
  <c r="N761" i="2"/>
  <c r="O761" i="2" s="1"/>
  <c r="P761" i="2" s="1"/>
  <c r="R761" i="2" s="1"/>
  <c r="S761" i="2" s="1"/>
  <c r="N762" i="2"/>
  <c r="O762" i="2" s="1"/>
  <c r="P762" i="2" s="1"/>
  <c r="R762" i="2" s="1"/>
  <c r="S762" i="2" s="1"/>
  <c r="N763" i="2"/>
  <c r="O763" i="2" s="1"/>
  <c r="P763" i="2" s="1"/>
  <c r="R763" i="2" s="1"/>
  <c r="S763" i="2" s="1"/>
  <c r="N764" i="2"/>
  <c r="O764" i="2" s="1"/>
  <c r="P764" i="2" s="1"/>
  <c r="R764" i="2" s="1"/>
  <c r="S764" i="2" s="1"/>
  <c r="N765" i="2"/>
  <c r="O765" i="2" s="1"/>
  <c r="P765" i="2" s="1"/>
  <c r="R765" i="2" s="1"/>
  <c r="S765" i="2" s="1"/>
  <c r="N766" i="2"/>
  <c r="O766" i="2" s="1"/>
  <c r="P766" i="2" s="1"/>
  <c r="R766" i="2" s="1"/>
  <c r="S766" i="2" s="1"/>
  <c r="N767" i="2"/>
  <c r="O767" i="2" s="1"/>
  <c r="P767" i="2" s="1"/>
  <c r="R767" i="2" s="1"/>
  <c r="S767" i="2" s="1"/>
  <c r="N768" i="2"/>
  <c r="O768" i="2" s="1"/>
  <c r="P768" i="2" s="1"/>
  <c r="R768" i="2" s="1"/>
  <c r="S768" i="2" s="1"/>
  <c r="N769" i="2"/>
  <c r="O769" i="2" s="1"/>
  <c r="P769" i="2" s="1"/>
  <c r="R769" i="2" s="1"/>
  <c r="S769" i="2" s="1"/>
  <c r="N770" i="2"/>
  <c r="O770" i="2" s="1"/>
  <c r="P770" i="2" s="1"/>
  <c r="R770" i="2" s="1"/>
  <c r="S770" i="2" s="1"/>
  <c r="N771" i="2"/>
  <c r="O771" i="2" s="1"/>
  <c r="P771" i="2" s="1"/>
  <c r="R771" i="2" s="1"/>
  <c r="S771" i="2" s="1"/>
  <c r="N772" i="2"/>
  <c r="O772" i="2" s="1"/>
  <c r="P772" i="2" s="1"/>
  <c r="R772" i="2" s="1"/>
  <c r="S772" i="2" s="1"/>
  <c r="N773" i="2"/>
  <c r="O773" i="2" s="1"/>
  <c r="P773" i="2" s="1"/>
  <c r="R773" i="2" s="1"/>
  <c r="S773" i="2" s="1"/>
  <c r="N774" i="2"/>
  <c r="O774" i="2" s="1"/>
  <c r="P774" i="2" s="1"/>
  <c r="R774" i="2" s="1"/>
  <c r="S774" i="2" s="1"/>
  <c r="N775" i="2"/>
  <c r="O775" i="2" s="1"/>
  <c r="P775" i="2" s="1"/>
  <c r="R775" i="2" s="1"/>
  <c r="S775" i="2" s="1"/>
  <c r="N776" i="2"/>
  <c r="O776" i="2" s="1"/>
  <c r="P776" i="2" s="1"/>
  <c r="R776" i="2" s="1"/>
  <c r="S776" i="2" s="1"/>
  <c r="N777" i="2"/>
  <c r="O777" i="2" s="1"/>
  <c r="P777" i="2" s="1"/>
  <c r="R777" i="2" s="1"/>
  <c r="S777" i="2" s="1"/>
  <c r="N778" i="2"/>
  <c r="O778" i="2" s="1"/>
  <c r="P778" i="2" s="1"/>
  <c r="R778" i="2" s="1"/>
  <c r="S778" i="2" s="1"/>
  <c r="N779" i="2"/>
  <c r="O779" i="2" s="1"/>
  <c r="P779" i="2" s="1"/>
  <c r="R779" i="2" s="1"/>
  <c r="S779" i="2" s="1"/>
  <c r="N782" i="2"/>
  <c r="O782" i="2" s="1"/>
  <c r="P782" i="2" s="1"/>
  <c r="R782" i="2" s="1"/>
  <c r="S782" i="2" s="1"/>
  <c r="N780" i="2"/>
  <c r="O780" i="2" s="1"/>
  <c r="P780" i="2" s="1"/>
  <c r="R780" i="2" s="1"/>
  <c r="S780" i="2" s="1"/>
  <c r="N784" i="2"/>
  <c r="O784" i="2" s="1"/>
  <c r="P784" i="2" s="1"/>
  <c r="R784" i="2" s="1"/>
  <c r="S784" i="2" s="1"/>
  <c r="N785" i="2"/>
  <c r="O785" i="2" s="1"/>
  <c r="P785" i="2" s="1"/>
  <c r="R785" i="2" s="1"/>
  <c r="S785" i="2" s="1"/>
  <c r="N786" i="2"/>
  <c r="O786" i="2" s="1"/>
  <c r="P786" i="2" s="1"/>
  <c r="R786" i="2" s="1"/>
  <c r="S786" i="2" s="1"/>
  <c r="N787" i="2"/>
  <c r="O787" i="2" s="1"/>
  <c r="P787" i="2" s="1"/>
  <c r="R787" i="2" s="1"/>
  <c r="S787" i="2" s="1"/>
  <c r="N788" i="2"/>
  <c r="O788" i="2" s="1"/>
  <c r="P788" i="2" s="1"/>
  <c r="R788" i="2" s="1"/>
  <c r="S788" i="2" s="1"/>
  <c r="N789" i="2"/>
  <c r="O789" i="2" s="1"/>
  <c r="P789" i="2" s="1"/>
  <c r="R789" i="2" s="1"/>
  <c r="S789" i="2" s="1"/>
  <c r="N790" i="2"/>
  <c r="O790" i="2" s="1"/>
  <c r="P790" i="2" s="1"/>
  <c r="R790" i="2" s="1"/>
  <c r="S790" i="2" s="1"/>
  <c r="N791" i="2"/>
  <c r="O791" i="2" s="1"/>
  <c r="P791" i="2" s="1"/>
  <c r="R791" i="2" s="1"/>
  <c r="S791" i="2" s="1"/>
  <c r="N792" i="2"/>
  <c r="O792" i="2" s="1"/>
  <c r="P792" i="2" s="1"/>
  <c r="R792" i="2" s="1"/>
  <c r="S792" i="2" s="1"/>
  <c r="N793" i="2"/>
  <c r="O793" i="2" s="1"/>
  <c r="P793" i="2" s="1"/>
  <c r="R793" i="2" s="1"/>
  <c r="S793" i="2" s="1"/>
  <c r="N794" i="2"/>
  <c r="O794" i="2" s="1"/>
  <c r="P794" i="2" s="1"/>
  <c r="R794" i="2" s="1"/>
  <c r="S794" i="2" s="1"/>
  <c r="N795" i="2"/>
  <c r="O795" i="2" s="1"/>
  <c r="P795" i="2" s="1"/>
  <c r="R795" i="2" s="1"/>
  <c r="S795" i="2" s="1"/>
  <c r="N796" i="2"/>
  <c r="O796" i="2" s="1"/>
  <c r="P796" i="2" s="1"/>
  <c r="R796" i="2" s="1"/>
  <c r="S796" i="2" s="1"/>
  <c r="N797" i="2"/>
  <c r="O797" i="2" s="1"/>
  <c r="P797" i="2" s="1"/>
  <c r="R797" i="2" s="1"/>
  <c r="S797" i="2" s="1"/>
  <c r="N798" i="2"/>
  <c r="O798" i="2" s="1"/>
  <c r="P798" i="2" s="1"/>
  <c r="R798" i="2" s="1"/>
  <c r="S798" i="2" s="1"/>
  <c r="N799" i="2"/>
  <c r="O799" i="2" s="1"/>
  <c r="P799" i="2" s="1"/>
  <c r="R799" i="2" s="1"/>
  <c r="S799" i="2" s="1"/>
  <c r="N800" i="2"/>
  <c r="O800" i="2" s="1"/>
  <c r="P800" i="2" s="1"/>
  <c r="R800" i="2" s="1"/>
  <c r="S800" i="2" s="1"/>
  <c r="N801" i="2"/>
  <c r="O801" i="2" s="1"/>
  <c r="P801" i="2" s="1"/>
  <c r="R801" i="2" s="1"/>
  <c r="S801" i="2" s="1"/>
  <c r="N802" i="2"/>
  <c r="O802" i="2" s="1"/>
  <c r="P802" i="2" s="1"/>
  <c r="R802" i="2" s="1"/>
  <c r="S802" i="2" s="1"/>
  <c r="N803" i="2"/>
  <c r="O803" i="2" s="1"/>
  <c r="P803" i="2" s="1"/>
  <c r="R803" i="2" s="1"/>
  <c r="S803" i="2" s="1"/>
  <c r="N804" i="2"/>
  <c r="O804" i="2" s="1"/>
  <c r="P804" i="2" s="1"/>
  <c r="R804" i="2" s="1"/>
  <c r="S804" i="2" s="1"/>
  <c r="N805" i="2"/>
  <c r="O805" i="2" s="1"/>
  <c r="P805" i="2" s="1"/>
  <c r="R805" i="2" s="1"/>
  <c r="S805" i="2" s="1"/>
  <c r="N2" i="2"/>
  <c r="O2" i="2" s="1"/>
  <c r="P2" i="2" s="1"/>
  <c r="R2" i="2" s="1"/>
  <c r="S2" i="2" s="1"/>
  <c r="Z710" i="2" l="1"/>
  <c r="Z698" i="2"/>
  <c r="Z54" i="2"/>
  <c r="Z709" i="2"/>
  <c r="Z704" i="2"/>
  <c r="Z696" i="2"/>
  <c r="Z36" i="2"/>
  <c r="Z706" i="2"/>
  <c r="Z702" i="2"/>
  <c r="Z34" i="2"/>
  <c r="Z791" i="2"/>
  <c r="Z705" i="2"/>
  <c r="Z701" i="2"/>
  <c r="Z697" i="2"/>
  <c r="Z88" i="2"/>
  <c r="Z790" i="2"/>
  <c r="Z786" i="2"/>
  <c r="Z744" i="2"/>
  <c r="Z740" i="2"/>
  <c r="Z708" i="2"/>
  <c r="Z700" i="2"/>
  <c r="Z789" i="2"/>
  <c r="Z743" i="2"/>
  <c r="Z707" i="2"/>
  <c r="Z703" i="2"/>
  <c r="Z699" i="2"/>
  <c r="Z139" i="2"/>
  <c r="Z35" i="2"/>
</calcChain>
</file>

<file path=xl/sharedStrings.xml><?xml version="1.0" encoding="utf-8"?>
<sst xmlns="http://schemas.openxmlformats.org/spreadsheetml/2006/main" count="25668" uniqueCount="4204">
  <si>
    <t>بسته شده</t>
  </si>
  <si>
    <t>10</t>
  </si>
  <si>
    <t>7034</t>
  </si>
  <si>
    <t>اداره کل راه وشهرسازی کرمان</t>
  </si>
  <si>
    <t>قیر  PG 64-22</t>
  </si>
  <si>
    <t>100</t>
  </si>
  <si>
    <t>مخازن قیر اصفهان</t>
  </si>
  <si>
    <t>ترابر (4914036) پورباقری</t>
  </si>
  <si>
    <t/>
  </si>
  <si>
    <t>استان کرمان</t>
  </si>
  <si>
    <t>7190</t>
  </si>
  <si>
    <t>اداره کل راه و شهرسازی چهارمحال وبختیاری</t>
  </si>
  <si>
    <t>قیر  PG 58-22</t>
  </si>
  <si>
    <t>وطن ترابرپارسیان(1961106)</t>
  </si>
  <si>
    <t>استان چهارمحال بختیاری</t>
  </si>
  <si>
    <t>تعاونی جم گستر (1001 ج 89)</t>
  </si>
  <si>
    <t>قیر  PG 64-16</t>
  </si>
  <si>
    <t>محمد(4844028) شهبا</t>
  </si>
  <si>
    <t>65</t>
  </si>
  <si>
    <t>قیر  PG 70-10</t>
  </si>
  <si>
    <t>تعاونی جم گستر ترابر یزد(5995003)</t>
  </si>
  <si>
    <t>محمدرضا(1011ج89) قانعی</t>
  </si>
  <si>
    <t>فریبرز(1008ج89) مظلوم</t>
  </si>
  <si>
    <t>66</t>
  </si>
  <si>
    <t>1402/03/07</t>
  </si>
  <si>
    <t>محمدرضا(1029ج89) شهبازی</t>
  </si>
  <si>
    <t>عبدالمجید(1009ج89) سیفی پور</t>
  </si>
  <si>
    <t>18</t>
  </si>
  <si>
    <t>19</t>
  </si>
  <si>
    <t>4012</t>
  </si>
  <si>
    <t>اداره کل راه و شهرسازی خراسان جنوبی</t>
  </si>
  <si>
    <t>عنایت اله(4844000) بابامحمدی</t>
  </si>
  <si>
    <t>استان خراسان جنوبی</t>
  </si>
  <si>
    <t>حسن(1841075) حسینی</t>
  </si>
  <si>
    <t>1602</t>
  </si>
  <si>
    <t>اداره کل راه و شهرسازی یزد</t>
  </si>
  <si>
    <t>راه سازی فرش راه یزد(1051ج96)</t>
  </si>
  <si>
    <t>استان یزد</t>
  </si>
  <si>
    <t>8091</t>
  </si>
  <si>
    <t>اداره کل راه وشهرسازی اصفهان</t>
  </si>
  <si>
    <t>استان اصفهان</t>
  </si>
  <si>
    <t>1402/03/13</t>
  </si>
  <si>
    <t>ابوالقاسم(1003ج89) علی عابدی</t>
  </si>
  <si>
    <t>صفر(1006ج 89) عزیزی</t>
  </si>
  <si>
    <t>61</t>
  </si>
  <si>
    <t>حسن(1007ج89) ریسمانی</t>
  </si>
  <si>
    <t>نجاتعلی(1020ج89) مرادی</t>
  </si>
  <si>
    <t>1402/03/30</t>
  </si>
  <si>
    <t>1402/03/28</t>
  </si>
  <si>
    <t>1402/03/17</t>
  </si>
  <si>
    <t>منوچهر(1016ج89) آقا علی</t>
  </si>
  <si>
    <t>استان لرستان</t>
  </si>
  <si>
    <t>1402/04/05</t>
  </si>
  <si>
    <t>کیوان(1191140) مرادی</t>
  </si>
  <si>
    <t>1402/04/07</t>
  </si>
  <si>
    <t>1402/04/04</t>
  </si>
  <si>
    <t>1402/04/06</t>
  </si>
  <si>
    <t>1402/04/03</t>
  </si>
  <si>
    <t>1402/03/31</t>
  </si>
  <si>
    <t>1402/04/01</t>
  </si>
  <si>
    <t>1402/03/21</t>
  </si>
  <si>
    <t>1402/03/23</t>
  </si>
  <si>
    <t>1402/03/20</t>
  </si>
  <si>
    <t>4095</t>
  </si>
  <si>
    <t>استان سیستان بلوچستان</t>
  </si>
  <si>
    <t>1402/04/08</t>
  </si>
  <si>
    <t>ایمان (1027ج89) بریانیان</t>
  </si>
  <si>
    <t>214</t>
  </si>
  <si>
    <t>1402/03/29</t>
  </si>
  <si>
    <t>1402/04/14</t>
  </si>
  <si>
    <t>1402/05/21</t>
  </si>
  <si>
    <t>1402/05/25</t>
  </si>
  <si>
    <t>1402/05/01</t>
  </si>
  <si>
    <t>1402/05/24</t>
  </si>
  <si>
    <t>1402/05/23</t>
  </si>
  <si>
    <t>1402/05/22</t>
  </si>
  <si>
    <t>1403/04/24</t>
  </si>
  <si>
    <t>1403/05/21</t>
  </si>
  <si>
    <t>تخلیه : استان کرمان کیلومتر20 جاده رفسنجان - یزد کارخانه آسفالت سازمان عمران شهرداری رفسنجان - کدپستی 7714713451</t>
  </si>
  <si>
    <t>1403/04/19</t>
  </si>
  <si>
    <t>1403/ص/500/1839</t>
  </si>
  <si>
    <t>1403/05/15</t>
  </si>
  <si>
    <t>1403/05/10</t>
  </si>
  <si>
    <t>1403/05/12</t>
  </si>
  <si>
    <t>1403/05/06</t>
  </si>
  <si>
    <t>1403/05/07</t>
  </si>
  <si>
    <t>1403/04/31</t>
  </si>
  <si>
    <t>1403/05/09</t>
  </si>
  <si>
    <t>1403/05/01</t>
  </si>
  <si>
    <t>1403/05/05</t>
  </si>
  <si>
    <t>انبار قیر بندرعباس(پلنت خلیج فارس)</t>
  </si>
  <si>
    <t>1403/05/30</t>
  </si>
  <si>
    <t>تخلیه : استان کرمان کیلومتر 17 محور بافت - سیرجان دو راهی گوغر- ارکان کارخانه آسفالت سیرجان عمران تداوم -کدپستی 7853165967</t>
  </si>
  <si>
    <t>1403/ص500/1837</t>
  </si>
  <si>
    <t>1403/05/11</t>
  </si>
  <si>
    <t>1403/05/04</t>
  </si>
  <si>
    <t>1403/05/03</t>
  </si>
  <si>
    <t>1403/05/29</t>
  </si>
  <si>
    <t>1403/05/25</t>
  </si>
  <si>
    <t>تخلیه- چهارمحال و بختیاری- لردگان- مال خلیفه روستای گنج- کارخانه آسفالت یاسین گنج فلارد- کدپستی: 8895384440</t>
  </si>
  <si>
    <t>1403/ص/500/1629</t>
  </si>
  <si>
    <t>1403/05/24</t>
  </si>
  <si>
    <t>1403/05/27</t>
  </si>
  <si>
    <t>1403/05/22</t>
  </si>
  <si>
    <t>تخلیه- چهارمحال و بختیاری- شهرستان کیار- شهر ناغان- ایذه 100 متر بعد از تونل ناغان سمت راست- کارخانه آسفالت اتحاد ناغان- کدپستی: 8883133871</t>
  </si>
  <si>
    <t>1403/ص/500/1630</t>
  </si>
  <si>
    <t>1403/05/23</t>
  </si>
  <si>
    <t>1403/ص/500/1640</t>
  </si>
  <si>
    <t>تخلیه- چهارمحال و بختیاری- شهرکرد- جاده دانشگاه آزاد اسلامی اراضی منصوریه- کارخانه آسفالت شهرداری شهرکرد- کدپستی: 8813733540</t>
  </si>
  <si>
    <t>1403/ص/500/1631</t>
  </si>
  <si>
    <t>1403/05/20</t>
  </si>
  <si>
    <t>1403/ص/500/1632</t>
  </si>
  <si>
    <t>1403/05/13</t>
  </si>
  <si>
    <t>1403/05/14</t>
  </si>
  <si>
    <t>1403/05/28</t>
  </si>
  <si>
    <t>1403/ص/500/1633</t>
  </si>
  <si>
    <t>1403/ص/500/1634</t>
  </si>
  <si>
    <t>1403/ص/500/1638</t>
  </si>
  <si>
    <t>1403/05/16</t>
  </si>
  <si>
    <t>تخلیه- چهارمحال و بختیاری- سامان- جاده شهرکرد به سامان نرسیده به پلیس راه سامان جاده طرح عمان- کارخانه آسفالت نسیم سامان- کدپستی: 8851679776</t>
  </si>
  <si>
    <t>1403/ص/500/1641</t>
  </si>
  <si>
    <t>1403/05/17</t>
  </si>
  <si>
    <t>تخلیه: چهارمحال و بختیاری- جاده اصفهان- شهرکرد قبل از تونل اول گردنه رخ- کارخانه آسفالت شرکت زرین استحکام- کدپستی: 8896174774</t>
  </si>
  <si>
    <t>1403/ص/500/1625</t>
  </si>
  <si>
    <t>تخلیه: چهارمحال و بختیاری- شهرستان فارسان- دوراهی فارسان- جونقان جنب کارخانه گچ- کارخانه آسفالت احمدیه چلیچه- کدپستی: 8867188774</t>
  </si>
  <si>
    <t>1403/ص/500/1626</t>
  </si>
  <si>
    <t>1403/ص/500/1627</t>
  </si>
  <si>
    <t>1403/ص/500/1628</t>
  </si>
  <si>
    <t>1403/ص/500/1635</t>
  </si>
  <si>
    <t>1403/ص/500/1636</t>
  </si>
  <si>
    <t>1403/ص/500/1637</t>
  </si>
  <si>
    <t>1403/ص/500/1639</t>
  </si>
  <si>
    <t>1403/05/31</t>
  </si>
  <si>
    <t>1403/ص/500/2096</t>
  </si>
  <si>
    <t>1403/06/12</t>
  </si>
  <si>
    <t>1403/06/01</t>
  </si>
  <si>
    <t>1403/06/07</t>
  </si>
  <si>
    <t>1403/06/05</t>
  </si>
  <si>
    <t>اصغر1841057 ایزدی نیا</t>
  </si>
  <si>
    <t>1403/06/13</t>
  </si>
  <si>
    <t>تخلیه : استان یزد ابرکوه کیلومتر 5 جاده ابرکوه شیراز کارخانه آسفالت شهرداری ابرکوه -کدپستی 8931649559</t>
  </si>
  <si>
    <t>1403/ص/500/2158</t>
  </si>
  <si>
    <t>1403/06/24</t>
  </si>
  <si>
    <t>1403/06/11</t>
  </si>
  <si>
    <t>1403/06/17</t>
  </si>
  <si>
    <t>تخلیه : استان یزد کمربندی یزد- شیراز روستای چم کارخانه آسفالت سازمان همیاری شهرداریهای استان یزد - کدپستی 8949164713</t>
  </si>
  <si>
    <t>1403/ص/500/2160</t>
  </si>
  <si>
    <t>1403/06/18</t>
  </si>
  <si>
    <t>1403/06/15</t>
  </si>
  <si>
    <t>تخلیه : استان یزد هرات کیلومتر 7 جاده شهر بابک  کارخانه آسفالت پوریا صباح -کدپستی 8988149500</t>
  </si>
  <si>
    <t>1403/ص/500/2157</t>
  </si>
  <si>
    <t>1403/06/10</t>
  </si>
  <si>
    <t>1403/06/08</t>
  </si>
  <si>
    <t>1403/06/21</t>
  </si>
  <si>
    <t>تخلیه : استان یزد میبد جاده ندوشن کیلومتر 19 کارخانه آسفالت شهرداری میبد -کدپستی 8963149669</t>
  </si>
  <si>
    <t>1403/05/02</t>
  </si>
  <si>
    <t>1403/ص/500/2007</t>
  </si>
  <si>
    <t>1403/06/19</t>
  </si>
  <si>
    <t>تخلیه : استان یزد اردکان کیلومتر 15 جاده چک چک کارخانه آسفالت گرم میثاق اردکان -کدپستی 8959157367</t>
  </si>
  <si>
    <t>1403/ص/500/2009</t>
  </si>
  <si>
    <t>1403/ص/500/2159</t>
  </si>
  <si>
    <t>1403/ص/500/2002</t>
  </si>
  <si>
    <t>1403/06/06</t>
  </si>
  <si>
    <t>تخلیه : استان خراسان جنوبی بیرجند شهرک صنعتی خیابان صنعت خیابان مبتکران 4- کارخانه آسفالت گیتی گستر خاوران -کدپستی 9718697751</t>
  </si>
  <si>
    <t>1403/ص/500/2248</t>
  </si>
  <si>
    <t>1403/06/20</t>
  </si>
  <si>
    <t>تخلیه : استان خراسان جنوبی بیرجند کیلومتر 11 جاده بیرجند-کرمان ابتدای جاده رکات کارخانه آسفالت مسیریاب بیرجند -کدپستی 9718613534</t>
  </si>
  <si>
    <t>1403/ص/500/2246</t>
  </si>
  <si>
    <t>1403/ص/500/2604</t>
  </si>
  <si>
    <t>1403/ص/500/2605</t>
  </si>
  <si>
    <t>4109</t>
  </si>
  <si>
    <t>اداره کل راه و  شهرسازی کرمانشاه</t>
  </si>
  <si>
    <t>علی اصغر(2842019) حاجیلوئی</t>
  </si>
  <si>
    <t>تخلیه : استان کرمانشاه شهرصحنه کارخانه آسفالت شهرداری صحنه -کدپستی 6748134220</t>
  </si>
  <si>
    <t>استان کرمانشاه</t>
  </si>
  <si>
    <t>1403/ص500/2610</t>
  </si>
  <si>
    <t>1403/06/23</t>
  </si>
  <si>
    <t>10164</t>
  </si>
  <si>
    <t>ساختمانی گلومک سازه</t>
  </si>
  <si>
    <t>8049</t>
  </si>
  <si>
    <t>ساختمانی آرادان</t>
  </si>
  <si>
    <t>سیداحمد(3843011) فتاح زاده</t>
  </si>
  <si>
    <t>استان خراسان رضوی</t>
  </si>
  <si>
    <t>استان تهران</t>
  </si>
  <si>
    <t>11551</t>
  </si>
  <si>
    <t>نازمکان جنوب</t>
  </si>
  <si>
    <t>امین (1911102) نظام دوست</t>
  </si>
  <si>
    <t>12720</t>
  </si>
  <si>
    <t>بهپویان صنعت ساختمان</t>
  </si>
  <si>
    <t>8679</t>
  </si>
  <si>
    <t>ساختمانی راهسازی کیهان راه شرق</t>
  </si>
  <si>
    <t>7325</t>
  </si>
  <si>
    <t>فرد سازه سپاهان</t>
  </si>
  <si>
    <t>7013</t>
  </si>
  <si>
    <t>راه و ساختمان اسکان ده</t>
  </si>
  <si>
    <t>8072</t>
  </si>
  <si>
    <t>بنادر</t>
  </si>
  <si>
    <t>استان مرکزی</t>
  </si>
  <si>
    <t>استان قزوین</t>
  </si>
  <si>
    <t>4203</t>
  </si>
  <si>
    <t>توس مسیر</t>
  </si>
  <si>
    <t>استان خراسان شمالی</t>
  </si>
  <si>
    <t>1641</t>
  </si>
  <si>
    <t>راه و ساختمان توسعه طبس گلشن</t>
  </si>
  <si>
    <t>10450</t>
  </si>
  <si>
    <t>آفتاب چشمه آریانا</t>
  </si>
  <si>
    <t>7140</t>
  </si>
  <si>
    <t>زرین سپاهان</t>
  </si>
  <si>
    <t>1402/04/15</t>
  </si>
  <si>
    <t>1402/04/12</t>
  </si>
  <si>
    <t>1402/04/18</t>
  </si>
  <si>
    <t>11026</t>
  </si>
  <si>
    <t>جهادنصرسیستان وبلوچستان</t>
  </si>
  <si>
    <t>فریدون(4844003) خضرائی</t>
  </si>
  <si>
    <t>تخلیه-سیستان و بلوچستان-کارخانه آسفالت جهاد نصر سیستان و بلوچستان-کدپستی 9839170004</t>
  </si>
  <si>
    <t>1402/04/31</t>
  </si>
  <si>
    <t>استان سمنان</t>
  </si>
  <si>
    <t>1402/04/28</t>
  </si>
  <si>
    <t>8354</t>
  </si>
  <si>
    <t>راهسازی فولاد راه زاهدان</t>
  </si>
  <si>
    <t>هادی(1001149) نادری</t>
  </si>
  <si>
    <t>تخلیه-سیستان و بلوچستان-کارخانه آسفالت شرکت فولاد راه-کدپستی : 9883131119</t>
  </si>
  <si>
    <t>4062</t>
  </si>
  <si>
    <t>ناورود</t>
  </si>
  <si>
    <t>تخلیه-یزد-کارگاه هرات-هرابرجان-شرکت ناورود-کدپستی:8987163680</t>
  </si>
  <si>
    <t>1402/03/27</t>
  </si>
  <si>
    <t>44027</t>
  </si>
  <si>
    <t>تخلیه-یزد-اردکان-کارخانه آسفالت شرکت اسکان ده-کدپستی:8959157369</t>
  </si>
  <si>
    <t>1/45157</t>
  </si>
  <si>
    <t>1402/04/22</t>
  </si>
  <si>
    <t>1402/04/11</t>
  </si>
  <si>
    <t>9534</t>
  </si>
  <si>
    <t>مهندسی آب وخاک قدس رضوی</t>
  </si>
  <si>
    <t>جواد(1841072) حسینی پوریا</t>
  </si>
  <si>
    <t>1402/04/21</t>
  </si>
  <si>
    <t>تخلیه-خراسان رضوی-خواف-بخش سنگان-کارخانه آسفالت شرکت آب و خاک قدس رضوی-کد پستی9564130002</t>
  </si>
  <si>
    <t>1/44061</t>
  </si>
  <si>
    <t>1402/04/20</t>
  </si>
  <si>
    <t>1402/05/03</t>
  </si>
  <si>
    <t>تخلیه-کرمان-کیلومتر 70 جاده زاهدان-بم-شرکت گلومک سازه-کد پستی9831615741</t>
  </si>
  <si>
    <t>1/45863</t>
  </si>
  <si>
    <t>10161</t>
  </si>
  <si>
    <t>محورگسترشرق</t>
  </si>
  <si>
    <t>تخلیه- کرمان کیلومتر 22 جاده سیرجان شیراز - شرکت محور گستر شرق-کدپستی 7814177001</t>
  </si>
  <si>
    <t>1/43987</t>
  </si>
  <si>
    <t>1402/04/23</t>
  </si>
  <si>
    <t>1402/04/24</t>
  </si>
  <si>
    <t>تخلیه-سیستان و بلوچستان-کارخانه آسفالت شرکت ساختمانی راهسازی کیهان راه شرق-کدپستی 9863110880</t>
  </si>
  <si>
    <t>1/45720</t>
  </si>
  <si>
    <t>1402/04/19</t>
  </si>
  <si>
    <t>1/45741</t>
  </si>
  <si>
    <t>1402/05/02</t>
  </si>
  <si>
    <t>1351</t>
  </si>
  <si>
    <t>زرین استحکام</t>
  </si>
  <si>
    <t>تخلیه-چهارمحال و بختیاری-شرکت زرین استحکام-کدپستی 8834199174</t>
  </si>
  <si>
    <t>1/44074</t>
  </si>
  <si>
    <t>1402/04/25</t>
  </si>
  <si>
    <t>1402/05/17</t>
  </si>
  <si>
    <t>1402/05/11</t>
  </si>
  <si>
    <t>1402/05/12</t>
  </si>
  <si>
    <t>تخلیه-سیستان و بلوچستان-بعداز پلیس راه خاش-کارخانه آسفالت شرکت نازمکان جنوب-کدپستی 9815663448</t>
  </si>
  <si>
    <t>1/45725</t>
  </si>
  <si>
    <t>10518</t>
  </si>
  <si>
    <t>دنابنیان بیرجند</t>
  </si>
  <si>
    <t>بلوچ پاسارگاد(5965002)</t>
  </si>
  <si>
    <t>تخلیه-سیستان و بلوچستان-محور زابل-زاهدان-پل شیله-کارخانه آسفالت دنا بنیان بیرجند- کدپستی 9866182101</t>
  </si>
  <si>
    <t>1/53066</t>
  </si>
  <si>
    <t>1402/05/04</t>
  </si>
  <si>
    <t>1402/04/17</t>
  </si>
  <si>
    <t>1/45090</t>
  </si>
  <si>
    <t>1402/05/08</t>
  </si>
  <si>
    <t>1402/05/07</t>
  </si>
  <si>
    <t>1/53057</t>
  </si>
  <si>
    <t>1402/05/10</t>
  </si>
  <si>
    <t>1/53072</t>
  </si>
  <si>
    <t>1402/07/22</t>
  </si>
  <si>
    <t>1402/04/26</t>
  </si>
  <si>
    <t>1402/07/19</t>
  </si>
  <si>
    <t>1402/04/27</t>
  </si>
  <si>
    <t>10438</t>
  </si>
  <si>
    <t>خدماتی ساختمانی و تاسیساتی سعادت هیوا</t>
  </si>
  <si>
    <t>سیامک (1881082) غلام نجفی</t>
  </si>
  <si>
    <t>1402/06/03</t>
  </si>
  <si>
    <t>تخلیه-لرستان-دورود-کارخانه آسفالت شهرداری - کدپستی : 6881748807</t>
  </si>
  <si>
    <t>1/57300</t>
  </si>
  <si>
    <t>1402/05/31</t>
  </si>
  <si>
    <t>1402/05/28</t>
  </si>
  <si>
    <t>1402/05/27</t>
  </si>
  <si>
    <t>1402/06/02</t>
  </si>
  <si>
    <t>1/60501</t>
  </si>
  <si>
    <t>تخلیه-خراسان شمالی-محور بجنورد-آشخانه-شهرپیش قلعه-کارخانه آسفالت توس مسیر-کدپستی : 9455168114</t>
  </si>
  <si>
    <t>1/61744</t>
  </si>
  <si>
    <t>1402/05/15</t>
  </si>
  <si>
    <t>1402/05/16</t>
  </si>
  <si>
    <t>تخلیه-چهارمحال و بختیاری-کیلومتر چهار محور بلداجی-گندمان-کارخانه آسفالت شرکت بهپویان صنعت ساختمان-کدپستی : 8876140006</t>
  </si>
  <si>
    <t>1/55839</t>
  </si>
  <si>
    <t>10519</t>
  </si>
  <si>
    <t>قبادبویردنا</t>
  </si>
  <si>
    <t>تخلیه-کهگیلویه و بویراحمد-یاسوج-کیلومتر15جاده یاسوج-اصفهان-چهار دره-کارخانه آسفالت محبت گستر - کدپستی:7593780205</t>
  </si>
  <si>
    <t>استان کهکیلویه و بویر احمد</t>
  </si>
  <si>
    <t>1/67753</t>
  </si>
  <si>
    <t>1402/05/13</t>
  </si>
  <si>
    <t>12787</t>
  </si>
  <si>
    <t>سگال آذرخش باتیس</t>
  </si>
  <si>
    <t>تخلیه-چهارمحال و بختیاری-دوراهی فارسان-جونقان-جنب کارخانه گچ-کارخانه آسفالت شرکت سگال آذرخش باتیس - کدپستی : 8867188769</t>
  </si>
  <si>
    <t>1/51420</t>
  </si>
  <si>
    <t>1402/05/26</t>
  </si>
  <si>
    <t>1402/05/20</t>
  </si>
  <si>
    <t>1402/05/18</t>
  </si>
  <si>
    <t>1402/05/14</t>
  </si>
  <si>
    <t>1/78232</t>
  </si>
  <si>
    <t>1402/05/29</t>
  </si>
  <si>
    <t>1402/06/01</t>
  </si>
  <si>
    <t>1402/05/19</t>
  </si>
  <si>
    <t>1402/05/30</t>
  </si>
  <si>
    <t>4080</t>
  </si>
  <si>
    <t>چاوش  راه بنا</t>
  </si>
  <si>
    <t>تخلیه-همدان-کیلومتر 30 محور همدان سنندج-کارخانه آسفالت شرکت چاوش راه بنا-کدپستی : 6664157901</t>
  </si>
  <si>
    <t>استان همدان</t>
  </si>
  <si>
    <t>استان کردستان</t>
  </si>
  <si>
    <t>1/77630</t>
  </si>
  <si>
    <t>4060</t>
  </si>
  <si>
    <t>توس رادیه</t>
  </si>
  <si>
    <t>مهدی(1022ج89) شاه سوندی</t>
  </si>
  <si>
    <t>1402/06/08</t>
  </si>
  <si>
    <t>تخلیه-خراسان جنوبی-کیلومتر10محور دیهوک طبس-سراهی پیکو-کارخانه آسفالت شرکت توس رادیه - کدپستی : 9793118991</t>
  </si>
  <si>
    <t>1/77386</t>
  </si>
  <si>
    <t>1728</t>
  </si>
  <si>
    <t>9639</t>
  </si>
  <si>
    <t>بهاران بتن فراگیران</t>
  </si>
  <si>
    <t>تخلیه-مرکزی-محلات-جاده زیرآب-روبه روی شهرک صنعتی ارقده-کارخانه آسفالت شرکت بهاران بتن فراگیران-کدپستی :3787144584</t>
  </si>
  <si>
    <t>1/78831</t>
  </si>
  <si>
    <t>1402/07/27</t>
  </si>
  <si>
    <t>1402/06/04</t>
  </si>
  <si>
    <t>1402/06/05</t>
  </si>
  <si>
    <t>1402/06/07</t>
  </si>
  <si>
    <t>1402/06/06</t>
  </si>
  <si>
    <t>1/81908</t>
  </si>
  <si>
    <t>8380</t>
  </si>
  <si>
    <t>عمران پویش کردستان</t>
  </si>
  <si>
    <t>مرتضی(1044ج 94) میهن دوست</t>
  </si>
  <si>
    <t>تخلیه-کردستان-قروه-کارخانه آسفالت شرکت عمران پویش کردستان - کدپستی : 6669186334</t>
  </si>
  <si>
    <t>1/77567</t>
  </si>
  <si>
    <t>تخلیه-سیستان و بلوچستان -نیمروز-کارخانه آسفالت کیهان راه شرق-کدپستی : 9863110880</t>
  </si>
  <si>
    <t>1/88685</t>
  </si>
  <si>
    <t>1402/07/25</t>
  </si>
  <si>
    <t>1376</t>
  </si>
  <si>
    <t>1402/07/26</t>
  </si>
  <si>
    <t>12815</t>
  </si>
  <si>
    <t>آرمان راه دراک</t>
  </si>
  <si>
    <t>مسعود(4844011) اژدری</t>
  </si>
  <si>
    <t>تخلیه-فارس-قیرو کارزین-کارخانه آسفالت رمضانی-کدپستی :7476133457</t>
  </si>
  <si>
    <t>استان فارس</t>
  </si>
  <si>
    <t>1/92255</t>
  </si>
  <si>
    <t>12232</t>
  </si>
  <si>
    <t>قرارگاه سازندگی خاتم الانبیاء-موسسه ریل گستر</t>
  </si>
  <si>
    <t>سعید(4844002) افنانی اسفندآبادی</t>
  </si>
  <si>
    <t>1402/09/24</t>
  </si>
  <si>
    <t>تخلیه-فارس-کیلومتر7 جاده سورمق به سمت ابرکوه بعداز ایست و بازرسی سمت راست کارگاه شرکت ناورود - کدپستی : 8933133791</t>
  </si>
  <si>
    <t>1/78797</t>
  </si>
  <si>
    <t>1402/08/03</t>
  </si>
  <si>
    <t>1402/09/08</t>
  </si>
  <si>
    <t>1402/09/25</t>
  </si>
  <si>
    <t>1402/09/01</t>
  </si>
  <si>
    <t>1402/08/08</t>
  </si>
  <si>
    <t>1402/09/28</t>
  </si>
  <si>
    <t>1402/07/29</t>
  </si>
  <si>
    <t>1402/09/30</t>
  </si>
  <si>
    <t>8305</t>
  </si>
  <si>
    <t>سپهربستر</t>
  </si>
  <si>
    <t>تخلیه-لرستان-جاده الیگودرز به اصفهان-بعداز روستای دوزان-نرسیده به عسگران-کارخانه آسفالت شرکت سپهر بستر -کدپستی : 6864141030</t>
  </si>
  <si>
    <t>1402/08/07</t>
  </si>
  <si>
    <t>1/132394</t>
  </si>
  <si>
    <t>1402/09/02</t>
  </si>
  <si>
    <t>1402/08/09</t>
  </si>
  <si>
    <t>1402/08/19</t>
  </si>
  <si>
    <t>1402/08/10</t>
  </si>
  <si>
    <t>1402/08/18</t>
  </si>
  <si>
    <t>1/132346</t>
  </si>
  <si>
    <t>1402/08/11</t>
  </si>
  <si>
    <t>1402/08/13</t>
  </si>
  <si>
    <t>1402/08/12</t>
  </si>
  <si>
    <t>تخلیه -خراسان رضوی -پروژه بانددوم محوربجستان -فردوس -روستای آهنگ - کارگاه شرکت ساختمانی آرادان-کدپستی : 9699175901</t>
  </si>
  <si>
    <t>1/132372</t>
  </si>
  <si>
    <t>1/132338</t>
  </si>
  <si>
    <t>1402/09/07</t>
  </si>
  <si>
    <t>1402/09/04</t>
  </si>
  <si>
    <t>1/150726</t>
  </si>
  <si>
    <t>1402/10/02</t>
  </si>
  <si>
    <t>1402/09/19</t>
  </si>
  <si>
    <t>1402/09/20</t>
  </si>
  <si>
    <t>1402/09/21</t>
  </si>
  <si>
    <t>1402/09/11</t>
  </si>
  <si>
    <t>تخلیه اصفهان جاده کمشچه اردستان کیلومتر7جاده مرغ دنبی کارخانه آسفالت شرکت اسکان ده - کدپستی : 8359183510</t>
  </si>
  <si>
    <t>1402/09/06</t>
  </si>
  <si>
    <t>1/152599</t>
  </si>
  <si>
    <t>1402/09/12</t>
  </si>
  <si>
    <t>1402/09/14</t>
  </si>
  <si>
    <t>1402/09/13</t>
  </si>
  <si>
    <t>1402/09/15</t>
  </si>
  <si>
    <t>1/153736</t>
  </si>
  <si>
    <t>1/153623</t>
  </si>
  <si>
    <t>1402/10/03</t>
  </si>
  <si>
    <t>تخلیه-یزد-جاده تفت- ابرکوه-شرکت ناورود - کدپستی : 8993154510</t>
  </si>
  <si>
    <t>1/154016</t>
  </si>
  <si>
    <t>1/153720</t>
  </si>
  <si>
    <t>1402/10/05</t>
  </si>
  <si>
    <t>1/153644</t>
  </si>
  <si>
    <t>9859</t>
  </si>
  <si>
    <t>آوادژسنندج</t>
  </si>
  <si>
    <t>تخلیه-آذربایجان غربی-کیلومتر20جاده بیجار دیواندره-کارخانه آسفالت قزل اوزن-کدپستی : 6658136185</t>
  </si>
  <si>
    <t>استان آذربایجان غربی</t>
  </si>
  <si>
    <t>1/153636</t>
  </si>
  <si>
    <t>1402/10/04</t>
  </si>
  <si>
    <t>10537</t>
  </si>
  <si>
    <t>تنش یاب یاسوج</t>
  </si>
  <si>
    <t>تخلیه -کهگیلویه وبویراحمد-یاسوج -کارخانه آسفالت دارشاهی- کدپستی : 7599342845</t>
  </si>
  <si>
    <t>1/153655</t>
  </si>
  <si>
    <t>1/154659</t>
  </si>
  <si>
    <t>1/155015</t>
  </si>
  <si>
    <t>11293</t>
  </si>
  <si>
    <t>هفت پیمان گچساران</t>
  </si>
  <si>
    <t>مجید نادری(2922048)</t>
  </si>
  <si>
    <t>تخلیه-کهگیلویه و بویر احمد - کارخانه آسفالت رزمان - کدپستی : 7587141842</t>
  </si>
  <si>
    <t>1/154644</t>
  </si>
  <si>
    <t>12895</t>
  </si>
  <si>
    <t>آب و خاک پارس</t>
  </si>
  <si>
    <t>ابراهیم  دشت بش پودنک(4974040)</t>
  </si>
  <si>
    <t>تخلیه-سیستان و بلوچستان -کیلومتر 20 جاده زاهدان - خارش-کارگاه قطعه دوم باند دوم بزرگراه زاهدان - کارخانه آسفالت شرکت آب و خاک پارس - کدپستی : 9839176801</t>
  </si>
  <si>
    <t>استان البرز</t>
  </si>
  <si>
    <t>1/150716</t>
  </si>
  <si>
    <t>تخلیه-مرکزی-اراک-کیلومتر10جاده شازند-روبروی پالایشگاه شازند-بعداز تقاطع راه آهن-کارگاه راهسازی شرکت بنادر-کدپستی : 3867143302</t>
  </si>
  <si>
    <t>1/156992</t>
  </si>
  <si>
    <t>تخلیه-اصفهان-کاشان-روبروی مسکن مهر-کارخانه آسفالت شرکت آفتاب چشمه آریانا-کدپستی : 8719137154</t>
  </si>
  <si>
    <t>1/154648</t>
  </si>
  <si>
    <t>12897</t>
  </si>
  <si>
    <t>کلهر غرب</t>
  </si>
  <si>
    <t>تخلیه-کهگیلویه و بویر احمد-یاسوج-جاده سپیدار-شهرک صنعتی دلی بجک-کارخانه آسفالت سامان بویر-کدپستی : 7593141855</t>
  </si>
  <si>
    <t>1/156981</t>
  </si>
  <si>
    <t>1663</t>
  </si>
  <si>
    <t>8078</t>
  </si>
  <si>
    <t>جهاد نصر استان مرکزی</t>
  </si>
  <si>
    <t>مجید(1045ج 94) پیرالی</t>
  </si>
  <si>
    <t>تخلیه : مرکزی اراک جاده اراک فرمهین جنب شهرک صنعتی ابیک آباد کارخانه جهادنصر استان مرکزی - کدپستی 3833151760</t>
  </si>
  <si>
    <t>1/155001</t>
  </si>
  <si>
    <t>9935</t>
  </si>
  <si>
    <t>عمرانی قدرت ایمان کویر</t>
  </si>
  <si>
    <t>سیدجواد(1841076) حسینی</t>
  </si>
  <si>
    <t>تخلیه-خراسان رضوی - کیلومتر 6 جاده سبزوار به اسفراین-کارخانه آسفالت قدرت ایمان کویر - کدپستی : 9617177421</t>
  </si>
  <si>
    <t>1/162851</t>
  </si>
  <si>
    <t>تخلیه-کرمانشاه-روانسر-کارخانه آسفالت شرکت شالوده راهان نوید-کدپستی : 6773118644</t>
  </si>
  <si>
    <t>1/162021</t>
  </si>
  <si>
    <t>1402/10/06</t>
  </si>
  <si>
    <t>1402/10/26</t>
  </si>
  <si>
    <t>1402/10/12</t>
  </si>
  <si>
    <t>1402/10/09</t>
  </si>
  <si>
    <t>1402/10/08</t>
  </si>
  <si>
    <t>1402/10/10</t>
  </si>
  <si>
    <t>1402/10/15</t>
  </si>
  <si>
    <t>1402/10/14</t>
  </si>
  <si>
    <t>1402/10/07</t>
  </si>
  <si>
    <t>1402/10/11</t>
  </si>
  <si>
    <t>1402/10/18</t>
  </si>
  <si>
    <t>1402/10/16</t>
  </si>
  <si>
    <t>1402/10/13</t>
  </si>
  <si>
    <t>1402/10/19</t>
  </si>
  <si>
    <t>تخلیه-خوزستان-کارخانه آسفالت شرکت زرین استحکام - کدپستی : 6395133497</t>
  </si>
  <si>
    <t>استان خوزستان</t>
  </si>
  <si>
    <t>1/172726</t>
  </si>
  <si>
    <t>1402/11/01</t>
  </si>
  <si>
    <t>1402/11/04</t>
  </si>
  <si>
    <t>1402/11/03</t>
  </si>
  <si>
    <t>1402/10/27</t>
  </si>
  <si>
    <t>1402/10/24</t>
  </si>
  <si>
    <t>1402/10/30</t>
  </si>
  <si>
    <t>1402/10/25</t>
  </si>
  <si>
    <t>1402/11/02</t>
  </si>
  <si>
    <t>1/172802</t>
  </si>
  <si>
    <t>1402/10/17</t>
  </si>
  <si>
    <t>1402/10/28</t>
  </si>
  <si>
    <t>10445</t>
  </si>
  <si>
    <t>سیویل تونل</t>
  </si>
  <si>
    <t>1402/12/14</t>
  </si>
  <si>
    <t>تخلیه-فارس-کیلومتر18جاده جهرم-لار-کارخانه آسفالت شرکت سیویل تونل - کدپستی : 7456171110</t>
  </si>
  <si>
    <t>1402/10/23</t>
  </si>
  <si>
    <t>1/182212</t>
  </si>
  <si>
    <t>1402/11/25</t>
  </si>
  <si>
    <t>1402/12/10</t>
  </si>
  <si>
    <t>1402/11/16</t>
  </si>
  <si>
    <t>1402/11/29</t>
  </si>
  <si>
    <t>1402/12/01</t>
  </si>
  <si>
    <t>1402/11/24</t>
  </si>
  <si>
    <t>1402/11/26</t>
  </si>
  <si>
    <t>1402/12/08</t>
  </si>
  <si>
    <t>1402/12/09</t>
  </si>
  <si>
    <t>1402/11/22</t>
  </si>
  <si>
    <t>1402/12/06</t>
  </si>
  <si>
    <t>1402/12/03</t>
  </si>
  <si>
    <t>1402/11/19</t>
  </si>
  <si>
    <t>1/186183</t>
  </si>
  <si>
    <t>1402/11/12</t>
  </si>
  <si>
    <t>1402/11/11</t>
  </si>
  <si>
    <t>1402/11/09</t>
  </si>
  <si>
    <t>1402/11/08</t>
  </si>
  <si>
    <t>1402/11/13</t>
  </si>
  <si>
    <t>1402/11/20</t>
  </si>
  <si>
    <t>1402/11/06</t>
  </si>
  <si>
    <t>1402/11/15</t>
  </si>
  <si>
    <t>1402/11/05</t>
  </si>
  <si>
    <t>1402/11/14</t>
  </si>
  <si>
    <t>1402/11/10</t>
  </si>
  <si>
    <t>تخلیه-مرکزی-اراک-کیلومتر 6 جاده خنداب - روبروی روستای جزنق - کارخانه آسفالت شرکت  جهاد نصر استان مرکزی-کدپستی : 3867167119</t>
  </si>
  <si>
    <t>1/186196</t>
  </si>
  <si>
    <t>1402/11/18</t>
  </si>
  <si>
    <t>1402/11/28</t>
  </si>
  <si>
    <t>1402/11/07</t>
  </si>
  <si>
    <t>1402/11/21</t>
  </si>
  <si>
    <t>1402/12/02</t>
  </si>
  <si>
    <t>1/180500</t>
  </si>
  <si>
    <t>1402/11/30</t>
  </si>
  <si>
    <t>8004</t>
  </si>
  <si>
    <t>ساختمانی تیراژ</t>
  </si>
  <si>
    <t>تخلیه-سیستان-جاده چابهار به نیکشهر-کارخانه آسفالت شرکت تیراژ-کدپستی : 99817443076</t>
  </si>
  <si>
    <t>1/184517</t>
  </si>
  <si>
    <t>1402/11/17</t>
  </si>
  <si>
    <t>1402/11/27</t>
  </si>
  <si>
    <t>1402/12/16</t>
  </si>
  <si>
    <t>1/198465</t>
  </si>
  <si>
    <t>1402/12/05</t>
  </si>
  <si>
    <t>1402/12/07</t>
  </si>
  <si>
    <t>1402/11/23</t>
  </si>
  <si>
    <t>1402/12/04</t>
  </si>
  <si>
    <t>1402/12/12</t>
  </si>
  <si>
    <t>1/189154</t>
  </si>
  <si>
    <t>1/198553</t>
  </si>
  <si>
    <t>1402/12/11</t>
  </si>
  <si>
    <t>1402/12/13</t>
  </si>
  <si>
    <t>1402/12/21</t>
  </si>
  <si>
    <t>9131</t>
  </si>
  <si>
    <t>عمرانی و صنعتی پارس گرما</t>
  </si>
  <si>
    <t>1402/12/15</t>
  </si>
  <si>
    <t>تخلیه-چهارمحال و بختیاری-بروجن-لردگان-کارخانه آسفالت شرکت زرین استحکام - کدپستی : 8834199174</t>
  </si>
  <si>
    <t>1/203596</t>
  </si>
  <si>
    <t>1/202788</t>
  </si>
  <si>
    <t>9527</t>
  </si>
  <si>
    <t>آبادگران راه خرم</t>
  </si>
  <si>
    <t>1402/12/23</t>
  </si>
  <si>
    <t>محل تخلیه- لرستان-کیلومتر 50 جاده کوهدشت-جنب پل کشکان -کارخانه آسفالت آبادگران راه خرم- کدپستی : 6878179113</t>
  </si>
  <si>
    <t>1/214063</t>
  </si>
  <si>
    <t>1402/12/22</t>
  </si>
  <si>
    <t>1402/12/20</t>
  </si>
  <si>
    <t>1402/12/19</t>
  </si>
  <si>
    <t>1402/12/26</t>
  </si>
  <si>
    <t>1402/12/28</t>
  </si>
  <si>
    <t>1403/01/21</t>
  </si>
  <si>
    <t>تخلیه -قزوین -محورقزوین -بویین زهرا-میدان ورودی بویین زهرا-روبروی بیمارستان -کارگاه راهسازی شرکت بنادر-کدپستی : 3451773799</t>
  </si>
  <si>
    <t>1/223348</t>
  </si>
  <si>
    <t>1403/01/16</t>
  </si>
  <si>
    <t>1402/12/27</t>
  </si>
  <si>
    <t>1403/01/27</t>
  </si>
  <si>
    <t>1/224175</t>
  </si>
  <si>
    <t>1403/02/20</t>
  </si>
  <si>
    <t>1403/02/16</t>
  </si>
  <si>
    <t>1403/02/02</t>
  </si>
  <si>
    <t>1403/02/04</t>
  </si>
  <si>
    <t>1403/01/29</t>
  </si>
  <si>
    <t>1403/02/01</t>
  </si>
  <si>
    <t>محمدی راه ایرانیان (1841082)</t>
  </si>
  <si>
    <t>1/224172</t>
  </si>
  <si>
    <t>1403/02/10</t>
  </si>
  <si>
    <t>1403/02/05</t>
  </si>
  <si>
    <t>1403/02/27</t>
  </si>
  <si>
    <t>1403/01/25</t>
  </si>
  <si>
    <t>1/5357</t>
  </si>
  <si>
    <t>1403/02/25</t>
  </si>
  <si>
    <t>1403/02/26</t>
  </si>
  <si>
    <t>1403/02/19</t>
  </si>
  <si>
    <t>1403/02/18</t>
  </si>
  <si>
    <t>1403/02/29</t>
  </si>
  <si>
    <t>1403/02/08</t>
  </si>
  <si>
    <t>1/12047</t>
  </si>
  <si>
    <t>1403/02/17</t>
  </si>
  <si>
    <t>1403/02/15</t>
  </si>
  <si>
    <t>11083</t>
  </si>
  <si>
    <t>تضامنی محمدعطاردیان وهمکاران</t>
  </si>
  <si>
    <t>تخلیه-اصفهان-کارخانه آسفالت شرکت راهسازی واقع در اصفهان-سروش بادران رو به روی روستای کاج-کدپستی : 8167184002</t>
  </si>
  <si>
    <t>1/226879</t>
  </si>
  <si>
    <t>1403/02/28</t>
  </si>
  <si>
    <t>1403/03/09</t>
  </si>
  <si>
    <t>1403/02/22</t>
  </si>
  <si>
    <t>1403/03/07</t>
  </si>
  <si>
    <t>1403/03/02</t>
  </si>
  <si>
    <t>1403/03/08</t>
  </si>
  <si>
    <t>1403/02/11</t>
  </si>
  <si>
    <t>1403/03/04</t>
  </si>
  <si>
    <t>1/224171</t>
  </si>
  <si>
    <t>1403/02/23</t>
  </si>
  <si>
    <t>1403/03/01</t>
  </si>
  <si>
    <t>1403/02/24</t>
  </si>
  <si>
    <t>1403/03/11</t>
  </si>
  <si>
    <t>1/23799</t>
  </si>
  <si>
    <t>1403/03/12</t>
  </si>
  <si>
    <t>1403/03/10</t>
  </si>
  <si>
    <t>1403/03/22</t>
  </si>
  <si>
    <t>1403/03/19</t>
  </si>
  <si>
    <t>1403/03/16</t>
  </si>
  <si>
    <t>1403/03/06</t>
  </si>
  <si>
    <t>1403/03/05</t>
  </si>
  <si>
    <t>1/23834</t>
  </si>
  <si>
    <t>1403/03/13</t>
  </si>
  <si>
    <t>1403/02/31</t>
  </si>
  <si>
    <t>1403/03/23</t>
  </si>
  <si>
    <t>1/40620</t>
  </si>
  <si>
    <t>1403/03/28</t>
  </si>
  <si>
    <t>1403/04/07</t>
  </si>
  <si>
    <t>1403/03/25</t>
  </si>
  <si>
    <t>1403/04/09</t>
  </si>
  <si>
    <t>1403/05/08</t>
  </si>
  <si>
    <t>1403/04/10</t>
  </si>
  <si>
    <t>1403/04/04</t>
  </si>
  <si>
    <t>1403/04/01</t>
  </si>
  <si>
    <t>1403/04/16</t>
  </si>
  <si>
    <t>1403/04/21</t>
  </si>
  <si>
    <t>1403/03/27</t>
  </si>
  <si>
    <t>1403/04/14</t>
  </si>
  <si>
    <t>1403/03/26</t>
  </si>
  <si>
    <t>1403/04/20</t>
  </si>
  <si>
    <t>1403/04/02</t>
  </si>
  <si>
    <t>1403/04/30</t>
  </si>
  <si>
    <t>1403/03/30</t>
  </si>
  <si>
    <t>1403/04/15</t>
  </si>
  <si>
    <t>حفاظ بار آذربایجان(1068ج1403)</t>
  </si>
  <si>
    <t>1/30719</t>
  </si>
  <si>
    <t>1403/04/12</t>
  </si>
  <si>
    <t>1403/04/06</t>
  </si>
  <si>
    <t>1403/04/11</t>
  </si>
  <si>
    <t>1403/04/05</t>
  </si>
  <si>
    <t>1403/04/18</t>
  </si>
  <si>
    <t>1/30736</t>
  </si>
  <si>
    <t>1403/04/22</t>
  </si>
  <si>
    <t>1403/04/25</t>
  </si>
  <si>
    <t>1403/04/28</t>
  </si>
  <si>
    <t>1403/04/26</t>
  </si>
  <si>
    <t>1/48145</t>
  </si>
  <si>
    <t>1403/04/13</t>
  </si>
  <si>
    <t>11932</t>
  </si>
  <si>
    <t>آریا مسیر پارس</t>
  </si>
  <si>
    <t>قیر مذاب پارس(1069ج1403)</t>
  </si>
  <si>
    <t>تخلیه-فارس-کارخانه آسفالت ابرراه بندر-کدپستی : 7991164202</t>
  </si>
  <si>
    <t>1/51188</t>
  </si>
  <si>
    <t>1403/04/17</t>
  </si>
  <si>
    <t>تخلیه-سیستان و بلوچستان-محور زاهدان-میرجاوه-کارخانه آسفالت نازمکان جنوب-کدپستی : 9815663448</t>
  </si>
  <si>
    <t>1/51067</t>
  </si>
  <si>
    <t>1403/04/27</t>
  </si>
  <si>
    <t>تخلیه -کرمانشاه -کیلومتر13جاده اسلام آباد-بعدازپلیس راه -شرکت تعاونی 196 ایثارگران (کارگاه راهسازی شرکت بنادر)کدپستی : 6738113002</t>
  </si>
  <si>
    <t>1/53564</t>
  </si>
  <si>
    <t>1403/04/29</t>
  </si>
  <si>
    <t>1403/04/23</t>
  </si>
  <si>
    <t>1/34905</t>
  </si>
  <si>
    <t>1403/03/29</t>
  </si>
  <si>
    <t>1/44685</t>
  </si>
  <si>
    <t>1/64669</t>
  </si>
  <si>
    <t>1/63221</t>
  </si>
  <si>
    <t>8448</t>
  </si>
  <si>
    <t>ویسا</t>
  </si>
  <si>
    <t>آسان رانان لوتوس (1070ج 1402)</t>
  </si>
  <si>
    <t>تخلیه-خراسان جنوبی-کیلومتر3 جاده آرین-کارخانه آسفالت ویسا-کدپستی : 9763172863</t>
  </si>
  <si>
    <t>1/48366</t>
  </si>
  <si>
    <t>تخلیه- استان خراسان رضوی-روستای آهنگ- کارگاه شرکت آرادان-کدپستی : 9699175901</t>
  </si>
  <si>
    <t>1/64210</t>
  </si>
  <si>
    <t>1403/06/03</t>
  </si>
  <si>
    <t>1403/06/04</t>
  </si>
  <si>
    <t>1403/06/02</t>
  </si>
  <si>
    <t>10053</t>
  </si>
  <si>
    <t>پوشش راه هگمتانه</t>
  </si>
  <si>
    <t>تخلیه-همدان-کیلومتر12 جاده ملایر-کارخانه آسفالت پوشش راه هگمتانه-کدپستی : 6515715906</t>
  </si>
  <si>
    <t>1/53496</t>
  </si>
  <si>
    <t>1403/06/25</t>
  </si>
  <si>
    <t>تخلیه-اصفهان-کاشان-کارخانه اسفالت وزین راه اصفهان(شرکت آفتاب چشمه آریانا)-کدپستی : 8719137154</t>
  </si>
  <si>
    <t>1/70844</t>
  </si>
  <si>
    <t>1403/06/22</t>
  </si>
  <si>
    <t>1/65134</t>
  </si>
  <si>
    <t>1/81008</t>
  </si>
  <si>
    <t>تخلیه: خراسان جنوبی کیلومتر 5 محور فردوس سرایان کارخانه آسفالت توس رادیه (شهرستان فردوس )- کدپستی 9771615336</t>
  </si>
  <si>
    <t>1/65138</t>
  </si>
  <si>
    <t>تخلیه-کرمان-کیلومتر 70 جاده زاهدان-بم-کارخانه آسفالت ناز مکان جنوب -کد پستی :9815663448</t>
  </si>
  <si>
    <t>1/74059</t>
  </si>
  <si>
    <t>1/64200</t>
  </si>
  <si>
    <t>7079</t>
  </si>
  <si>
    <t>ساختمانی سیمین سپاهان</t>
  </si>
  <si>
    <t>تخلیه-اصفهان-جاده یزد-طبس-کیلومتر18 کاگاه شرکت سیمین سپاهان-کدپستی : 8946194915</t>
  </si>
  <si>
    <t>1/86267</t>
  </si>
  <si>
    <t>10626</t>
  </si>
  <si>
    <t>ساختمانی بنا و تمدن پارت</t>
  </si>
  <si>
    <t>تخلیه-کرمانشاه-کیلومتر5جاده دالاهو به اسلام آباد غرب-روبروی روستای طلسم-کارخانه آسفالت بنا و تمدن پارت(همیار دالاهو)-کدپستی : 6765171199</t>
  </si>
  <si>
    <t>1/80984</t>
  </si>
  <si>
    <t>8833</t>
  </si>
  <si>
    <t>طاقدیس سازه توس</t>
  </si>
  <si>
    <t>تخلیه : خراسان جنوبی فردوس کارخانه آسفالت توس رادیه (شهرستان فردوس) -کدپستی 9771615336</t>
  </si>
  <si>
    <t>1/84278</t>
  </si>
  <si>
    <t>قیر  PG 58-16</t>
  </si>
  <si>
    <t>استان مازندران</t>
  </si>
  <si>
    <t>استان بوشهر</t>
  </si>
  <si>
    <t>12289</t>
  </si>
  <si>
    <t>اسکله دنا</t>
  </si>
  <si>
    <t>11952</t>
  </si>
  <si>
    <t>فرادنبه تأسیس</t>
  </si>
  <si>
    <t>حریتاش</t>
  </si>
  <si>
    <t>7037</t>
  </si>
  <si>
    <t>سامان سازان راه دانش شرق</t>
  </si>
  <si>
    <t>استان هرمزگان</t>
  </si>
  <si>
    <t>11929</t>
  </si>
  <si>
    <t>فنی ساختمانی فرد بتن سازان سپاهان</t>
  </si>
  <si>
    <t>تخلیه: اصفهان- نائین- شهر انارک- 5 کیلومتری شهرانارک- کارخانه آسفالت شرکت فرد سازه سپاهان- کدپستی 8397113116</t>
  </si>
  <si>
    <t>قیر  PG 64-10</t>
  </si>
  <si>
    <t>بهرام زنگنه ئی (1038 ج 93)</t>
  </si>
  <si>
    <t>استان لارستان</t>
  </si>
  <si>
    <t>7068</t>
  </si>
  <si>
    <t>راه وساختمان کاشمر</t>
  </si>
  <si>
    <t>11061</t>
  </si>
  <si>
    <t>اطلس راه ایرانشهر</t>
  </si>
  <si>
    <t>تخلیه: کیلومتر صفر جاده خاش به ایرانشهر- اداره کل راهداری و حمل و نقل جاده ای جنوب استان سیستان و بلوچستان(خاش) کارخانه آسفالت اطلس راه ایرانشهر کدپستی 9891859436</t>
  </si>
  <si>
    <t>استان ایرانشهر</t>
  </si>
  <si>
    <t>7002</t>
  </si>
  <si>
    <t>ساختمانی خاکپی</t>
  </si>
  <si>
    <t>12701</t>
  </si>
  <si>
    <t>آرمان بتن هورمزد</t>
  </si>
  <si>
    <t>حسین (1971121)میهن دوست</t>
  </si>
  <si>
    <t>12718</t>
  </si>
  <si>
    <t>ره سازان معراج</t>
  </si>
  <si>
    <t>تخلیه:استان اصفهان شهرستان شهرضا روستای مهیار جنب روستای افتخاریه کارخانه آسفالت رهسازان معراج -کدپستی 8635131338</t>
  </si>
  <si>
    <t>8500</t>
  </si>
  <si>
    <t>فن وتجربه غرب</t>
  </si>
  <si>
    <t>استان جنوب کرمان</t>
  </si>
  <si>
    <t>12719</t>
  </si>
  <si>
    <t>آرمه پی سپاهان</t>
  </si>
  <si>
    <t>12441</t>
  </si>
  <si>
    <t>سامان بتن پرنیان</t>
  </si>
  <si>
    <t>10451</t>
  </si>
  <si>
    <t>گل راه نقش جهان</t>
  </si>
  <si>
    <t>12110</t>
  </si>
  <si>
    <t>سپهر ابنیه زاگرس</t>
  </si>
  <si>
    <t>تخلیه : یزد اردکان کیلومتر 10 جاده خرانق  (چک چک ) سمت راست کارخانه آسفالت همیار جی یزد- کدپستی 9859157349</t>
  </si>
  <si>
    <t>10625</t>
  </si>
  <si>
    <t>راه سازی راه کوب کرمان</t>
  </si>
  <si>
    <t>تخلیه :استان کرمان شهرستان راورکارخانه آسفالت راهداران راور- کدپستی 7651763343</t>
  </si>
  <si>
    <t>12721</t>
  </si>
  <si>
    <t>ابنیه و تأسیسات و راه سازی کوه ساز زاگرس</t>
  </si>
  <si>
    <t>11087</t>
  </si>
  <si>
    <t>جاوید سازان نصر</t>
  </si>
  <si>
    <t>12689</t>
  </si>
  <si>
    <t>ایستا بنای یکتا</t>
  </si>
  <si>
    <t>مرتضی حاصلی (4844006) حاصلیان ترابرجنوب</t>
  </si>
  <si>
    <t>12139</t>
  </si>
  <si>
    <t>سپندراه آداک</t>
  </si>
  <si>
    <t>حسن(1841050) محمدی</t>
  </si>
  <si>
    <t>12520</t>
  </si>
  <si>
    <t>راشین نوتاش عمارت</t>
  </si>
  <si>
    <t>12725</t>
  </si>
  <si>
    <t>استحکام برج آسمان</t>
  </si>
  <si>
    <t>8120</t>
  </si>
  <si>
    <t>مرزراه</t>
  </si>
  <si>
    <t>تخلیه:کرمانشاه کیلومتر 9 جاده هرسین بعداز پاسگاه روبروی مجتمع جهان فولاد کارخانه آسفالت پل چهر- کدپستی 6737171968</t>
  </si>
  <si>
    <t>9130</t>
  </si>
  <si>
    <t>مهندسی دورک عمران</t>
  </si>
  <si>
    <t>تخلیه: خوزستان- دزپارت - محور لردگان ایذه- بعد از سد کارون4- روستای لپرشیران کارخانه آسفالت شرکت دورک عمران- کدپستی 6399183416</t>
  </si>
  <si>
    <t>11043</t>
  </si>
  <si>
    <t>کاوه کارکوهستان</t>
  </si>
  <si>
    <t>12393</t>
  </si>
  <si>
    <t>اهورا برج آشیان</t>
  </si>
  <si>
    <t>ساختمانی ساتان</t>
  </si>
  <si>
    <t>7227</t>
  </si>
  <si>
    <t>یزد هموار</t>
  </si>
  <si>
    <t>12726</t>
  </si>
  <si>
    <t>راشا صنعت نقش جهان</t>
  </si>
  <si>
    <t>8364</t>
  </si>
  <si>
    <t>شاداب نیکشهر</t>
  </si>
  <si>
    <t>12569</t>
  </si>
  <si>
    <t>پایه بتن یاسوج</t>
  </si>
  <si>
    <t>8619</t>
  </si>
  <si>
    <t>سبزصبحگاهان امین</t>
  </si>
  <si>
    <t>محمد(2842015) عظیمی</t>
  </si>
  <si>
    <t>12032</t>
  </si>
  <si>
    <t>بهین راه گهر</t>
  </si>
  <si>
    <t>تخلیه: کرمان جنوب- منوجان- بخش مرکزی- دهستان قلعه- روستای چاه شور سفلی- کارخانه آسفالت سپند راه آداک کدپستی 7891323184</t>
  </si>
  <si>
    <t>کریم(1841016) شیشه بر</t>
  </si>
  <si>
    <t>12500</t>
  </si>
  <si>
    <t>کاوش راه آماتیس صنعت</t>
  </si>
  <si>
    <t>12472</t>
  </si>
  <si>
    <t>ایتوک سهند</t>
  </si>
  <si>
    <t>تخلیه: استان کرمان جنوب-کیلومتر 12 محور جیرفت کهنوج- جنب کارخانه سنوس- راه و ساختمان ره یاد سازه جنوب- کدپستی 7867161872</t>
  </si>
  <si>
    <t>12134</t>
  </si>
  <si>
    <t>تیتان راه اصفهان</t>
  </si>
  <si>
    <t>تخلیه: چهارمحال و بختیاری سفید دشت شهرک صنعتی کارخانه  قیرآب سفید دشت - کدپستی 8875149319</t>
  </si>
  <si>
    <t>11316</t>
  </si>
  <si>
    <t>عمران اختر فریدن</t>
  </si>
  <si>
    <t>12744</t>
  </si>
  <si>
    <t>فرحان سازان کرمان</t>
  </si>
  <si>
    <t>10138</t>
  </si>
  <si>
    <t>تدبیر راه صفاهان</t>
  </si>
  <si>
    <t>12185</t>
  </si>
  <si>
    <t>اتحاد زرین مهر</t>
  </si>
  <si>
    <t>9777</t>
  </si>
  <si>
    <t>کاویان سازان کوهستان</t>
  </si>
  <si>
    <t>تخلیه: استان چهارمحال و بختیاری شهرستان لردگان فلارد روستای گنج کارخانه آسفالت یاسین گنج فلارد- کدپستی 8891136311</t>
  </si>
  <si>
    <t>11826</t>
  </si>
  <si>
    <t>اداره کل راهداری و حمل و نقل جاده ای استان کهگیلویه و بویراحمد</t>
  </si>
  <si>
    <t>12383</t>
  </si>
  <si>
    <t>پویش توسعه ماهان برتر</t>
  </si>
  <si>
    <t>11909</t>
  </si>
  <si>
    <t>پارسیان سازه بنا تیراژه</t>
  </si>
  <si>
    <t>4081</t>
  </si>
  <si>
    <t>کرمان پتک</t>
  </si>
  <si>
    <t>تخلیه :کرمان کیلومتر18جاده کرمان زرندکارخانه آسفالت کرمان پتک -کدپستی 7639334501</t>
  </si>
  <si>
    <t>12748</t>
  </si>
  <si>
    <t>آکام بتن بدیع</t>
  </si>
  <si>
    <t>12750</t>
  </si>
  <si>
    <t>هم اندیشان نصر نوین یزد</t>
  </si>
  <si>
    <t>12190</t>
  </si>
  <si>
    <t>صولت پارس آمود</t>
  </si>
  <si>
    <t>تخلیه: سیستان و بلوچستان-شهرستان نیمروز- بخش صابری- دهستان سفیدآبه- جنب پاسگاه شهید نارویی- کارخانه آسفالت کیهان راه شرق- کدپستی 9863110880</t>
  </si>
  <si>
    <t>34740/71</t>
  </si>
  <si>
    <t>11003</t>
  </si>
  <si>
    <t>فنی مهندسی عمران راه بازی دراز</t>
  </si>
  <si>
    <t>تخلیه :کرمانشاه سرپل ذهاب سه راهی قره بلاغ بعداز یادمان شهیدشیرودی روستای کلاشی -کارگاه آسفالت راه قدس-کدپستی-6771933355</t>
  </si>
  <si>
    <t>40050/71</t>
  </si>
  <si>
    <t>9324</t>
  </si>
  <si>
    <t>ماندژسازه</t>
  </si>
  <si>
    <t>تخلیه: کیلومتر 45 محور تربت جام- تایباد- روبروی شن شویی نمونه- کارخانه آسفالت استحکام اندیش توس- کدپستی 9593156310</t>
  </si>
  <si>
    <t>11115</t>
  </si>
  <si>
    <t>فنی مهندسی استحکام سازه ارمند</t>
  </si>
  <si>
    <t>تخلیه: پلیس راه اصفهان- تهران- جاده علویجه- کیلومتر 12 جاده علویجه- کارخانه آسفالت شرکت اصفهان مترو- کدپستی 8331116360</t>
  </si>
  <si>
    <t>40256/71</t>
  </si>
  <si>
    <t>40258/71</t>
  </si>
  <si>
    <t>11966</t>
  </si>
  <si>
    <t>طلوع عمران اسپادان</t>
  </si>
  <si>
    <t>تخلیه: استان اصفهان- جاده علویجه- کیلومتر 12- کارخانه آسفالت شرکت افق راه ماندگار- کدپستی 8331116362</t>
  </si>
  <si>
    <t>40247/71</t>
  </si>
  <si>
    <t>12216</t>
  </si>
  <si>
    <t>عماد راه مهر ایرانیان</t>
  </si>
  <si>
    <t>تخلیه: چهارمحال و بختیاری فارسان دوراهی فارسان جونقان جنب کارخانه گچ کارخانه آسفالت احمدیه چلیچه- کدپستی 8867188774</t>
  </si>
  <si>
    <t>12755</t>
  </si>
  <si>
    <t>تاج راه استقلال</t>
  </si>
  <si>
    <t>تخلیه: استان کرمانشاه- سرپل ذهاب- کارخانه آسفالت راه قدس- کدپستی 6771933355</t>
  </si>
  <si>
    <t>42445/71</t>
  </si>
  <si>
    <t>10648</t>
  </si>
  <si>
    <t>برج شیشه ای کویر</t>
  </si>
  <si>
    <t>تخلیه: استان یزد اردکان کیلومتر 12 جاده چک چک کارخانه آسفالت هما گستر اردکان- کد پستی 8959157369</t>
  </si>
  <si>
    <t>تخلیه :اصفهان -کیلومتر30جاده اصفهان -تهران نرسیده به پلیس راه شاهین شهر- کاشان-جاده ضایعات سنگ بری ها-کیلومتر 2 - کارخانه آسفالت زرین سپاهان شاهین شهر -کدپستی 8337181312</t>
  </si>
  <si>
    <t>40249/71</t>
  </si>
  <si>
    <t>تخلیه: کهگیلویه و بویراحمد یاسوج روبروی پلیس راه یاسوج اصفهان کارخانه آسفالت ولیعصر کدپستی 7593781171</t>
  </si>
  <si>
    <t>9991</t>
  </si>
  <si>
    <t>راه وساختمانی اهرام یزد</t>
  </si>
  <si>
    <t>12574</t>
  </si>
  <si>
    <t>رهک ساز راش</t>
  </si>
  <si>
    <t>تخلیه :استان مرکزی-شازند- قدمگاه کارخانه آسفالت رهک ساز راش کدپستی 3863163836</t>
  </si>
  <si>
    <t>46857/71</t>
  </si>
  <si>
    <t>10547</t>
  </si>
  <si>
    <t>پی و پل جنوب</t>
  </si>
  <si>
    <t>تخلیه : کرمان جنوب منوجان کیلومتر 15 جاده منوجان-کهنوج بعد از شهرک صنعتی منوجان- کارخانه آسفالت پی وپل جنوب 2 - کدپستی 7891490090</t>
  </si>
  <si>
    <t>47810/71</t>
  </si>
  <si>
    <t>12662</t>
  </si>
  <si>
    <t>کوشا بنیان صدرا</t>
  </si>
  <si>
    <t>تخلیه-چهارمحال و بختیاری-سفید دشت - کارخانه آسفالت قیراب سفیددشت- کد پستی 8857149319</t>
  </si>
  <si>
    <t>47853/71</t>
  </si>
  <si>
    <t>47805/71</t>
  </si>
  <si>
    <t>8366</t>
  </si>
  <si>
    <t>آبخیزراه ایرانشهر</t>
  </si>
  <si>
    <t>تخلیه: سراوان- اداره کل راهداری و حمل و نقل جاده ای سراوان- کدپستی 9951613663</t>
  </si>
  <si>
    <t>49028/71</t>
  </si>
  <si>
    <t>47803/71</t>
  </si>
  <si>
    <t>56032/71</t>
  </si>
  <si>
    <t>51582/71</t>
  </si>
  <si>
    <t>تخلیه :اصفهان نایین روستای گلستان- کارخانه آسفالت شرکت یزد هموار (اسکانده سابق) کدپستی 8396166551</t>
  </si>
  <si>
    <t>51726/71</t>
  </si>
  <si>
    <t>تخلیه : استان اصفهان شهرستان گلپایگان 10کیلومتربه سمت خم پیچ -کارخانه آسفالت شماره 2 شرکت فرد سازه سپاهان - کدپستی 8787141518</t>
  </si>
  <si>
    <t>11924</t>
  </si>
  <si>
    <t>مشاهیر انرژی آگرین</t>
  </si>
  <si>
    <t>ابراهیم (1053ج 98) حلاج</t>
  </si>
  <si>
    <t>1402/06/31</t>
  </si>
  <si>
    <t>تخلیه - کرمان-جیرفت-میدان دانشگاه آزاد-روبروی مدرسه استثنایی-کارخانه آسفالت نگین صحت جیرفت-کدپستی : 7861774813</t>
  </si>
  <si>
    <t>57707/71</t>
  </si>
  <si>
    <t>1402/06/27</t>
  </si>
  <si>
    <t>1402/06/28</t>
  </si>
  <si>
    <t>تخلیه : اصفهان کاشان جاده دره سه راهی خنب دره کارخانه آسفالت تدبیر راه صفاهان -کدپستی 8719136474</t>
  </si>
  <si>
    <t>60445/71</t>
  </si>
  <si>
    <t>12771</t>
  </si>
  <si>
    <t>تندیس گستر آزادی</t>
  </si>
  <si>
    <t>تخلیه:استان مرکزی محور اراک-فرمهین نرسیده به شهرک صنعتی آیبک آباد کارخانه آسفالت جهادنصر مرکزی- کدپستی 3833151760</t>
  </si>
  <si>
    <t>4013</t>
  </si>
  <si>
    <t>ساختمانی سراوک</t>
  </si>
  <si>
    <t>تخلیه : همدان  رزن کیلومتر54 محور همدان رزن کارخانه آسفالت سراوک- کدپستی 6561167501</t>
  </si>
  <si>
    <t>62302/71</t>
  </si>
  <si>
    <t>تخلیه: استان اصفهان 2/3 کیلومتری شرق جاده اصفهان تهران ابتدای جاده ضایعات سنگبری ها کارخانه آسفالت زرین سپاهان شاهین شهر - کدپستی 8337181312</t>
  </si>
  <si>
    <t>64025/71</t>
  </si>
  <si>
    <t>12776</t>
  </si>
  <si>
    <t>توسعه سازه نارون پارس</t>
  </si>
  <si>
    <t>تخلیه : کهگیلویه و بویراحمد شهرستان چرام کارخانه آسفالت شهرداری چرام - کدپستی 7591617193</t>
  </si>
  <si>
    <t>63959/71</t>
  </si>
  <si>
    <t>66514/71</t>
  </si>
  <si>
    <t>1402/05/05</t>
  </si>
  <si>
    <t>66522/71</t>
  </si>
  <si>
    <t>12780</t>
  </si>
  <si>
    <t>کهبد راه</t>
  </si>
  <si>
    <t>تخلیه : کهگیلویه و بویراحمد گچساران روستای امامزاده جعفر جهاد آباد کارخانه آسفالت روانگرد- کدپستی 7581693969</t>
  </si>
  <si>
    <t>53941/71</t>
  </si>
  <si>
    <t>تخلیه: استان خراسان جنوبی -بیرجند کیلومتر 5 جاده بیرجند خوسف ابتدای جاده رکات کارخانه آسفالت مسیریاب بیرجند - کدپستی 9718175113</t>
  </si>
  <si>
    <t>66457/71</t>
  </si>
  <si>
    <t>9181</t>
  </si>
  <si>
    <t>فانوس راه آپادانا</t>
  </si>
  <si>
    <t>تخلیه: سیستان و بلوچستان- اداره راهداری و حمل ونقل جاده ای سراوان -کدپستی 9951613663</t>
  </si>
  <si>
    <t>64018/71</t>
  </si>
  <si>
    <t>10203</t>
  </si>
  <si>
    <t>پارساکوشان زاگرس</t>
  </si>
  <si>
    <t>تخلیه: چهار محال و بختیاری- شهرکرد - منظریه -کارخانه آسفالت پارسا کوشان زاگرس- کدپستی 8813733512</t>
  </si>
  <si>
    <t>66512/71</t>
  </si>
  <si>
    <t>69365/71</t>
  </si>
  <si>
    <t>تخلیه : اصفهان دهاقان کیلومتر11 جاده شهرضا مبارکه کارخانه آسفالت آرین بلور اسپادانا- کدپستی 8644198889</t>
  </si>
  <si>
    <t>68164/71</t>
  </si>
  <si>
    <t>12781</t>
  </si>
  <si>
    <t>ثمین سازه گستر پارس</t>
  </si>
  <si>
    <t>تخلیه : کردستان سروآباد کارخانه آسفالت دلیور-کدپستی 6678170413</t>
  </si>
  <si>
    <t>69316/71</t>
  </si>
  <si>
    <t>10457</t>
  </si>
  <si>
    <t>سازه آذین زنجان</t>
  </si>
  <si>
    <t>تخلیه : زنجان کیلومتر 60ضلع شمالی اتوبان زنجان قزوین کارخانه آسفالت سازه آذین زنجان - کدپستی 4574171002</t>
  </si>
  <si>
    <t>استان زنجان</t>
  </si>
  <si>
    <t>68107/71</t>
  </si>
  <si>
    <t>12783</t>
  </si>
  <si>
    <t>پی تاک بنا</t>
  </si>
  <si>
    <t>تخلیه : مرکزی اراک محور شازند ازنا بعد از روستای باغ برآفتاب کارخانه آسفالت پیرمحمدی - کدپستی 38631181111</t>
  </si>
  <si>
    <t>60450/71</t>
  </si>
  <si>
    <t>تخلیه : مرکزی - جاده دلیجان سلفچگان 12 کیلومتر مانده به سلفچگان 4 کیلومتر بعد از روستای حصار سرخ کارخانه  آسفالت پرهون استن سلفچگان- کدپستی 3736165858</t>
  </si>
  <si>
    <t>12785</t>
  </si>
  <si>
    <t>آرکا تندیس آژند</t>
  </si>
  <si>
    <t>69380/71</t>
  </si>
  <si>
    <t>12786</t>
  </si>
  <si>
    <t>گیتی رهساز راهبر</t>
  </si>
  <si>
    <t>احسان بستانی(2972052)</t>
  </si>
  <si>
    <t>تخلیه : مرکزی خمین به سمت روستای رباط مراد کارخانه آسفالت پی سازه مهاجران - کدپستی 3896111310</t>
  </si>
  <si>
    <t>66520/71</t>
  </si>
  <si>
    <t>تخلیه : چهارمحال و بختیاری شهرستان گندمان کارخانه آسفالت تعاونی 253 تولید شن و ماسه و آسفالت گندمان -کدپستی 8878116507</t>
  </si>
  <si>
    <t>69433/71</t>
  </si>
  <si>
    <t>10197</t>
  </si>
  <si>
    <t>راه باند کویر کرمان</t>
  </si>
  <si>
    <t>تخلیه :کرمان جاده صنایع لاستیک بارز جاده معادن گلومک کارخانه آسفالت راه باندکویرکرمان-کدپستی 7631113927</t>
  </si>
  <si>
    <t>69362/71</t>
  </si>
  <si>
    <t>72657/71</t>
  </si>
  <si>
    <t>10976</t>
  </si>
  <si>
    <t>پی سازان کلهرزاگرس</t>
  </si>
  <si>
    <t>تخلیه:کرمانشاه دالاهو 5 کیلومتری کرند غرب-کارخانه آسفالت مهندسی تارا- کدپستی 6765171208(6769171200)</t>
  </si>
  <si>
    <t>72341/71</t>
  </si>
  <si>
    <t>72357/71</t>
  </si>
  <si>
    <t>12506</t>
  </si>
  <si>
    <t>ماهان ستاره کویر</t>
  </si>
  <si>
    <t>تخلیه: سیستان و بلوچستان زابل یادمان شهدای تاسوکی کارخانه آسفالت دنا بنیان بیرجند(زابل)- کدپستی 9866182101</t>
  </si>
  <si>
    <t>73153/71</t>
  </si>
  <si>
    <t>سید امیر حسین (1052ج 97) مدنی</t>
  </si>
  <si>
    <t>70462/71</t>
  </si>
  <si>
    <t>12790</t>
  </si>
  <si>
    <t>رایان سازه آذرخش</t>
  </si>
  <si>
    <t>تخلیه : سیستان و بلوچستان میرجاوه کیلومتر3 میرجاوه به سمت لادیز کارخانه آسفالت میرجاوه (صولت پارس آمود )- کدپستی 9841934545</t>
  </si>
  <si>
    <t>73160/71</t>
  </si>
  <si>
    <t>تخلیه -یزد- کیلومتر15جاده یزد مهریز کارخانه آسفالت حریتاش یزد - کدپستی 8944193717</t>
  </si>
  <si>
    <t>72362/71</t>
  </si>
  <si>
    <t>11584</t>
  </si>
  <si>
    <t>پارس اسکلت قرن</t>
  </si>
  <si>
    <t>تخلیه : خراسان جنوبی شهرستان سربیشه روستای کنیس کارخانه آسفالت فراز آب بیرجند -کدپستی 9738168197</t>
  </si>
  <si>
    <t>70466/71</t>
  </si>
  <si>
    <t>12795</t>
  </si>
  <si>
    <t>صبا توسعه سهند</t>
  </si>
  <si>
    <t>تخلیه : کهگیلویه و بویراحمد شهرستان لنده کارخانه آسفالت شهرداری لنده - کدپستی 7574159376</t>
  </si>
  <si>
    <t>71169/71</t>
  </si>
  <si>
    <t>12796</t>
  </si>
  <si>
    <t>آرتا درخش سهند</t>
  </si>
  <si>
    <t>تخلیه:کهگیلویه و بویراحمد یاسوج روبری پلیس راه یاسوج اصفهان کارخانه آسفالت ولی عصر-آقای زارع - کدپستی 7593781171</t>
  </si>
  <si>
    <t>71182/71</t>
  </si>
  <si>
    <t>12502</t>
  </si>
  <si>
    <t>دماوند زرین فراز</t>
  </si>
  <si>
    <t>11066</t>
  </si>
  <si>
    <t>برج سازان شاهوار</t>
  </si>
  <si>
    <t>11077</t>
  </si>
  <si>
    <t>امیر سازه بویر</t>
  </si>
  <si>
    <t>76888/71</t>
  </si>
  <si>
    <t>12609</t>
  </si>
  <si>
    <t>آژند بنای آداک</t>
  </si>
  <si>
    <t>تخلیه: خراسان جنوبی طبس کیلومتر 20 جاده طبس- بشرویه- کارخانه آسفالت توسعه طبس گلشن - کدپستی 9796131311</t>
  </si>
  <si>
    <t>74259/71</t>
  </si>
  <si>
    <t>74278/71</t>
  </si>
  <si>
    <t>79893/71</t>
  </si>
  <si>
    <t>تخلیه : کهگیلویه و بویراحمد شهرستان باشت کارخانه آسفالت تندیس ساورز آفتاب - کدپستی 7587141842</t>
  </si>
  <si>
    <t>78866/71</t>
  </si>
  <si>
    <t>12513</t>
  </si>
  <si>
    <t>اختر راه دماوند</t>
  </si>
  <si>
    <t>تخلیه : کهگیلویه و بویراحمد دهدشت کیلومتر 15 جاده اصلی پاتاوه دهدشت (کارخانه آسفالت کورش بخشایی)- کدپستی 757343705</t>
  </si>
  <si>
    <t>70513/71</t>
  </si>
  <si>
    <t>12800</t>
  </si>
  <si>
    <t>ابنیه گستران نیما جهانبین</t>
  </si>
  <si>
    <t>تخلیه : اصفهان خمینی شهر انتهای خیابان حافظ منطقه صنعتی دوشاخ بالاتراز کشتارگاه کارخانه آسفالت برق آسا-کدپستی 8419663811</t>
  </si>
  <si>
    <t>79854/71</t>
  </si>
  <si>
    <t>12801</t>
  </si>
  <si>
    <t>راه پل سازان آسیا</t>
  </si>
  <si>
    <t>تخلیه : کردستان سنندج کارخانه آسفالت ماموخ - کدپستی 6619100111</t>
  </si>
  <si>
    <t>79900/71</t>
  </si>
  <si>
    <t>تخلیه : کرمان جیرفت کیلومتر 6محورجیرفت بم کارخانه آسفالت پی و پل جنوب -کدپستی 7896321510</t>
  </si>
  <si>
    <t>79850/71</t>
  </si>
  <si>
    <t>تخلیه : کرمانشاه شهرستان روانسر سه راهی جوانرود کارخانه آسفالت شالوده راهان نوید - کدپستی 6773118644</t>
  </si>
  <si>
    <t>80838/71</t>
  </si>
  <si>
    <t>79843/71</t>
  </si>
  <si>
    <t>12452</t>
  </si>
  <si>
    <t>صخره صنعت جهان آباد</t>
  </si>
  <si>
    <t>تخلیه:استان اصفهان شهرستان میمه کیلومتر 90 اتوبان اصفهان تهران حدفاصل وزوان ونداده  بعد از شهرداری وزوان کارخانه آسفالت  خاکپی- کدپستی 83156151354</t>
  </si>
  <si>
    <t>80858/71</t>
  </si>
  <si>
    <t>81519/71</t>
  </si>
  <si>
    <t>10970</t>
  </si>
  <si>
    <t>کاچارگسترغرب</t>
  </si>
  <si>
    <t>ابوالفضل (1871069) اشرفی (مهاجر)</t>
  </si>
  <si>
    <t>تخلیه : زنجان شهرستان ابجرود زرین آباد کیلومتر10جاده بیجار کارخانه آسفالت کاچارگسترغرب -کدپستی 4536145470</t>
  </si>
  <si>
    <t>81533/71</t>
  </si>
  <si>
    <t>11072</t>
  </si>
  <si>
    <t>استواربتن سازان کرمانشاه</t>
  </si>
  <si>
    <t>تخلیه: کرمانشاه روانسر کیلومتر 10 جاده پاوه سه راهی جوانرود کارخانه آسفالت شالوده راهان نوید -کدپستی 6773118644</t>
  </si>
  <si>
    <t>80821/71</t>
  </si>
  <si>
    <t>83721/71</t>
  </si>
  <si>
    <t>12446</t>
  </si>
  <si>
    <t>کیان عمارت آذرخش</t>
  </si>
  <si>
    <t>تخلیه : سیستان و بلوچستان تفتان کارخانه آسفالت شهر نوک آباد -کدپستی 9891674871</t>
  </si>
  <si>
    <t>73171/71</t>
  </si>
  <si>
    <t>11147</t>
  </si>
  <si>
    <t>تعاونی برآیندسازه اسپادانا</t>
  </si>
  <si>
    <t>تخلیه : استان اصفهان مبارکه مقابل شهرطالخونچه بالاتر از مجتمع کارگاهی امیرکبیر کارخانه آسفالت نویدنورسپاهان- کدپستی 8498186449</t>
  </si>
  <si>
    <t>83736/71</t>
  </si>
  <si>
    <t>12805</t>
  </si>
  <si>
    <t>اطمینان عمران پرهام</t>
  </si>
  <si>
    <t>تخلیه : کهگیلویه و بویراحمد باشت بوستان کارخانه آسفالت رزمان -کدپستی 7587141842</t>
  </si>
  <si>
    <t>80844/71</t>
  </si>
  <si>
    <t>تخلیه : اصفهان کاشان روبروی مسکن مهر کارخانه آفتاب چشمه آریانا-کدپستی 8719137154</t>
  </si>
  <si>
    <t>83637/71</t>
  </si>
  <si>
    <t>1402/06/30</t>
  </si>
  <si>
    <t>تخلیه : یزد جاده کنارگذر(کمربندی ) یزد مهریز بعد از پادگان شهید صدوقی کارخانه آسفالت تعاونی موحدین یزد-کدپستی 8944193790</t>
  </si>
  <si>
    <t>83727/71</t>
  </si>
  <si>
    <t>11124</t>
  </si>
  <si>
    <t>آزمون فلز پارس</t>
  </si>
  <si>
    <t>تخلیه: چهارمحال و بختیاری  اردل منطقه میانکوه روستای گندمکارجنب تلمبه خانه شماره 6 کارخانه آسفالت میانکوه - کدپستی 8889183178</t>
  </si>
  <si>
    <t>83731/71</t>
  </si>
  <si>
    <t>86637/71</t>
  </si>
  <si>
    <t>10536</t>
  </si>
  <si>
    <t>آبجیل صنعت</t>
  </si>
  <si>
    <t>تخلیه : اصفهان فریدن داران فلکه امیرکبیر ابتدایی بلوار داران به چادگان کارخانه آسفالت اتحاد زرین مهر-کدپستی 8564194369</t>
  </si>
  <si>
    <t>86632/71</t>
  </si>
  <si>
    <t>تخلیه:اصفهان جرقویه کیلومتر17 نیک آباد به حسن آباد کارخانه آسفالت گل راه نقش جهان- کدپستی 8174197972</t>
  </si>
  <si>
    <t>86624/71</t>
  </si>
  <si>
    <t>10225</t>
  </si>
  <si>
    <t>سطح راهان</t>
  </si>
  <si>
    <t>تخلیه: یزد اردکان نرسیده به  پادگان ولی عصر(بعد از نیروگاه خورشیدی پژواک )کارخانه آسفالت سطح راهان -اردکان یزد - کدپستی 8955141132</t>
  </si>
  <si>
    <t>86648/71</t>
  </si>
  <si>
    <t>11070</t>
  </si>
  <si>
    <t>شایان نقشه جنوب</t>
  </si>
  <si>
    <t>تخلیه : سیستان و بلوچستان سراوان کیلومتر10جاده سراوان  اسلام آباد کارحانه آسفالت اداره راهداری و حمل و نقل جاده ای سراوان -کدپستی 9954171658</t>
  </si>
  <si>
    <t>87964/71</t>
  </si>
  <si>
    <t>1402/07/28</t>
  </si>
  <si>
    <t>91021/71</t>
  </si>
  <si>
    <t>10497</t>
  </si>
  <si>
    <t>نوید نور سپاهان</t>
  </si>
  <si>
    <t>تخلیه:اصفهان مبارکه مقابل شهر طالخونچه بالاتر از مجتمع کارگاهی امیر کبیر کارخانه آسفالت نویدنورسپاهان- کدپستی 8498186449</t>
  </si>
  <si>
    <t>91006/71</t>
  </si>
  <si>
    <t>12514</t>
  </si>
  <si>
    <t>نوید پایدار صدرا</t>
  </si>
  <si>
    <t>تخلیه:اصفهان مبارکه مقابل شهر طالخونچه بالاتر از مجتمع کارگاهی امیرکبیر کارخانه آسفالت نوید نور سپاهان- کدپستی 8498186449</t>
  </si>
  <si>
    <t>12715</t>
  </si>
  <si>
    <t>کاوش بنای تچرا</t>
  </si>
  <si>
    <t>تخلیه : یزد کیلومتر 40 جاده بافق به بهاباد کارخانه آسفالت شهرداری بهاباد- کدپستی 8976115847</t>
  </si>
  <si>
    <t>86659/71</t>
  </si>
  <si>
    <t>91012/71</t>
  </si>
  <si>
    <t>11545</t>
  </si>
  <si>
    <t>مقاوم فولاد چهل ستون</t>
  </si>
  <si>
    <t>تخلیه: کرمان شهرستان بافت کیلومتر 17جاده بافت سیرجان کارخانه آسفالت سیرجان عمران تداوم -کدپستی 7853165967</t>
  </si>
  <si>
    <t>90670/71</t>
  </si>
  <si>
    <t>تخلیه : اصفهان مبارکه طالخونچه جنب صنایع کارگاهی امیرکبیر - کارخانه آسفالت نوید نور سپاهان - کدپستی 8485195319</t>
  </si>
  <si>
    <t>93809/71</t>
  </si>
  <si>
    <t>1402/07/03</t>
  </si>
  <si>
    <t>1402/07/07</t>
  </si>
  <si>
    <t>11633</t>
  </si>
  <si>
    <t>دژوار کاژه بنیان</t>
  </si>
  <si>
    <t>تخلیه: خراسان جنوبی بیرجند کیلومتر 5 جاده بیرجند خوسف ابتدای جاده رکات کارخانه آسفالت مسیریاب بیرجند- کدپستی 9718175113</t>
  </si>
  <si>
    <t>95219/71</t>
  </si>
  <si>
    <t>12706</t>
  </si>
  <si>
    <t>آکو رامش روناک</t>
  </si>
  <si>
    <t>تخلیه : خراسان جنوبی بیرجند کیلومتر 5 جاده بیرجند خوسف ابتدای جاده رکات کارخانه آسفالت مسیریاب بیرجند- کدپستی 9718175113</t>
  </si>
  <si>
    <t>95194/71</t>
  </si>
  <si>
    <t>12814</t>
  </si>
  <si>
    <t>ره ساخت اسکان آراه</t>
  </si>
  <si>
    <t>تخلیه : خراسان جنوبی بیرجند کیلومتر8 جاده بیرجند زاهدان روستای بجد دشت بجد کارخانه آسفالت ارتقا-کدپستی 9717116107</t>
  </si>
  <si>
    <t>95224/71</t>
  </si>
  <si>
    <t>12479</t>
  </si>
  <si>
    <t>پارس دژ هدیش</t>
  </si>
  <si>
    <t>1402/07/08</t>
  </si>
  <si>
    <t>کرمان جاده جوپار بعد صنایع لاستیک بارز معادن گلومک کارخانه آسفالت راه باند کویرکرمان - کدپستی 7631113927</t>
  </si>
  <si>
    <t>93779/71</t>
  </si>
  <si>
    <t>12686</t>
  </si>
  <si>
    <t>دقیق طراحان میعاد</t>
  </si>
  <si>
    <t>تخلیه: استان فارس صفاشهر کیلومتر5 جاده صفا شهر به شیراز کارخانه آسفالت اسکله دنا (لار)-کدپستی 7395156103</t>
  </si>
  <si>
    <t>1402/06/13</t>
  </si>
  <si>
    <t>99291/71</t>
  </si>
  <si>
    <t>1402/07/09</t>
  </si>
  <si>
    <t>1402/07/10</t>
  </si>
  <si>
    <t>1402/07/12</t>
  </si>
  <si>
    <t>1402/07/15</t>
  </si>
  <si>
    <t>11917</t>
  </si>
  <si>
    <t>سهند آشیان آریا</t>
  </si>
  <si>
    <t>تخلیه : خراسان جنوبی فردوس کارخانه آسفالت توس رادیه (فردوس)- کدپستی 9769141415</t>
  </si>
  <si>
    <t>99304/71</t>
  </si>
  <si>
    <t>1402/07/18</t>
  </si>
  <si>
    <t>تخلیه : فارس اقلید حدفاصل سده و اسپاس و سه راهی حاجی آباد کارخانه وحدت دژکرد - کدپستی 7388146316</t>
  </si>
  <si>
    <t>99305/71</t>
  </si>
  <si>
    <t>99302/71</t>
  </si>
  <si>
    <t>12457</t>
  </si>
  <si>
    <t>تحکیم بنای مکران سازه</t>
  </si>
  <si>
    <t>تخلیه : سیستان و بلوچستان شهرنصرت آباد بعداز اداره راهداری کارخانه آسفالت پاز-نصرت آباد- کدپستی 9831617684</t>
  </si>
  <si>
    <t>1402/06/12</t>
  </si>
  <si>
    <t>98458/71</t>
  </si>
  <si>
    <t>98451/71</t>
  </si>
  <si>
    <t>12826</t>
  </si>
  <si>
    <t>آداش پردیس پاریاب</t>
  </si>
  <si>
    <t>تخلیه : سیستان و بلوچستان زاهدان کارخانه اداره راهداری زاهدان -کدپستی 9815663448</t>
  </si>
  <si>
    <t>91015/71</t>
  </si>
  <si>
    <t>12837</t>
  </si>
  <si>
    <t>تاجواره خاک</t>
  </si>
  <si>
    <t>تخلیه : البرز کیلومتر 75 اتوبان تهران قزوین روبروی خروجی کوهسار  لاین جنوبی اتوبان به سمت کرج کارخانه آسفالت ورکش راه الوند - کدپستی 3361157671</t>
  </si>
  <si>
    <t>109688/71</t>
  </si>
  <si>
    <t>1402/07/16</t>
  </si>
  <si>
    <t>12838</t>
  </si>
  <si>
    <t>آژند دژ رادمان</t>
  </si>
  <si>
    <t>تخلیه : سیستان و بلوچستان جاده زابل نهبندان کیلومتر 5 کارخانه آسفالت اداره راه و شهرسازی زابل -کدپستی 9861653185</t>
  </si>
  <si>
    <t>46389/71</t>
  </si>
  <si>
    <t>11221</t>
  </si>
  <si>
    <t>برش کوه آریا پارت</t>
  </si>
  <si>
    <t>تخلیه: استان سیستان و بلوچستان شهرستان هامون منطقه مرکزی آبادی یادمان شهدای تاسوکی کارخانه دنا بنیان بیرجند (زابل )-کدپستی 9866182101</t>
  </si>
  <si>
    <t>99297/71</t>
  </si>
  <si>
    <t>113836/71</t>
  </si>
  <si>
    <t>1402/08/01</t>
  </si>
  <si>
    <t>تخلیه : تهران جاده قدیم قم خیابان 60 متری بعد از شهرک صنعتی خیابان نهم جنوبی پلاک 20- کارخانه حصارمهران - کدپستی 1818160144</t>
  </si>
  <si>
    <t>113954/71</t>
  </si>
  <si>
    <t>113994/71</t>
  </si>
  <si>
    <t>113990/71</t>
  </si>
  <si>
    <t>تخلیه : استان کرمان سیرجان کیلومتر 23 جاده سیرجان به شیراز روبروی گهر پارک کارخانه آسفالت عامریه (محور گستر ) - کدپستی 7814177001</t>
  </si>
  <si>
    <t>113986/71</t>
  </si>
  <si>
    <t>8390</t>
  </si>
  <si>
    <t>سرچنار راه</t>
  </si>
  <si>
    <t>تخلیه : کردستان کیلومتر65 جاده دیواندره سنندج بعد از روستای عباس آباد (گردنه ماموخ ) کارخانه آسفالت ماموخ - کدپستی 66191000111</t>
  </si>
  <si>
    <t>113859/71</t>
  </si>
  <si>
    <t>10599</t>
  </si>
  <si>
    <t>رعدراه ماهشهرجنوب</t>
  </si>
  <si>
    <t>تخلیه : کهگیلویه و بویراحمد یاسوج روستای دارشاهی کارخانه آسفالت دارشاهی(احسانی) -کدپستی 7591798473</t>
  </si>
  <si>
    <t>113816/71</t>
  </si>
  <si>
    <t>113973/71</t>
  </si>
  <si>
    <t>8147</t>
  </si>
  <si>
    <t>پترو پالایش هدف(زاگرس راه نصر)</t>
  </si>
  <si>
    <t>تخلیه: کردستان کیلومتر 7 جاده بیجار کارخانه آسفالت شهرداری بیجار - کدپستی 6651956161</t>
  </si>
  <si>
    <t>113977/71</t>
  </si>
  <si>
    <t>113891/71</t>
  </si>
  <si>
    <t>113827/71</t>
  </si>
  <si>
    <t>113932/71</t>
  </si>
  <si>
    <t>12115</t>
  </si>
  <si>
    <t>آراد قطره مهرگان گستر</t>
  </si>
  <si>
    <t>تخلیه : خراسان جنوبی بیرجندکیلومتر 15 جاده بیرجند خوسف ابتدای جاده رکات کارخانه آسفالت مسیر یاب بیرجند - کدپستی 9719687614</t>
  </si>
  <si>
    <t>113872/71</t>
  </si>
  <si>
    <t>7311</t>
  </si>
  <si>
    <t>ساخت راه سپاهان</t>
  </si>
  <si>
    <t>تخلیه : مرکزی شهرستان خمین به سمت روستای رباط مراد جنب ازنوجان کارخانه آسفالت پی سازه مهاجران - کدپستی 3896111310</t>
  </si>
  <si>
    <t>113778/71</t>
  </si>
  <si>
    <t>9441</t>
  </si>
  <si>
    <t>راه وساختمان مهرگازران</t>
  </si>
  <si>
    <t>قیر  PG 70-16</t>
  </si>
  <si>
    <t>علی(2842011) امیری</t>
  </si>
  <si>
    <t>تخلیه : استان قم شهرجعفریه جنب کارگاه شن و ماسه برادران الوند کارخانه آسفالت مهرگازران -کدپستی 3744118956</t>
  </si>
  <si>
    <t>استان قم</t>
  </si>
  <si>
    <t>113960/71</t>
  </si>
  <si>
    <t>تخلیه : استان فارس شهرستان لارستان کیلومتر 7 جاده لار جهرم  کارخانه آسفالت نجیم محمدی - لار - کدپستی 7437175486</t>
  </si>
  <si>
    <t>113985/71</t>
  </si>
  <si>
    <t>11970</t>
  </si>
  <si>
    <t>بناسازان آماج</t>
  </si>
  <si>
    <t>تخلیه: استان لرستان شهرستان بروجرد کارخانه آسفالت ریزان گهر لرستان-کدپستی 6885119919</t>
  </si>
  <si>
    <t>113963/71</t>
  </si>
  <si>
    <t>9643</t>
  </si>
  <si>
    <t>راهبردصنعت جنوب</t>
  </si>
  <si>
    <t>محمد جعفر(4844021) پیر احمدی</t>
  </si>
  <si>
    <t>تخلیه: بوشهر کیلومتر 10 اتوبان خورموج بوشهر شمال روستای عربی کارخانه آسفالت وحدت راه جنوب(راهبرد صنعت جنوب)-کدپستی 7541179398</t>
  </si>
  <si>
    <t>113844/71</t>
  </si>
  <si>
    <t>1402/08/04</t>
  </si>
  <si>
    <t>12848</t>
  </si>
  <si>
    <t>سورین پارس کوشا</t>
  </si>
  <si>
    <t>تخلیه : استان تهران شهرستان پاکدشت کارخانه آسفالت آلج پارس -کدپستی 3399150018</t>
  </si>
  <si>
    <t>113842/71</t>
  </si>
  <si>
    <t>12849</t>
  </si>
  <si>
    <t>اناران ایلام</t>
  </si>
  <si>
    <t>تخلیه : استان قم شهرستان قم جاده کوه سفید کیلومتر 9 جنب پل آبنما کارخانه آسفالت آرین پی سهند قم - کدپستی 5870413373</t>
  </si>
  <si>
    <t>استان ایلام</t>
  </si>
  <si>
    <t>113809/71</t>
  </si>
  <si>
    <t>12850</t>
  </si>
  <si>
    <t>آریا عمران آپادانا</t>
  </si>
  <si>
    <t>حسن (1901099) رضائی کلهر</t>
  </si>
  <si>
    <t>تخلیه : لرستان کیلومتر 12 محور دورود ازنا بالاتر از روستای ترشاب کارخانه آسفالت راه شکاف زاگرس - کدپستی 6881146843</t>
  </si>
  <si>
    <t>113998/71</t>
  </si>
  <si>
    <t>1402/08/17</t>
  </si>
  <si>
    <t>12851</t>
  </si>
  <si>
    <t>عظیم عمران زاگرس</t>
  </si>
  <si>
    <t>تخلیه : فارس شهرستان خرم بید شهرصفاشهر ابتدای جاده بوانات کارخانه آسفالت شهرداری صفاشهر-کدپستی 7395151839</t>
  </si>
  <si>
    <t>113940/71</t>
  </si>
  <si>
    <t>12269</t>
  </si>
  <si>
    <t>زیبا کومه ساز مازندران</t>
  </si>
  <si>
    <t>تخلیه : مازندران ساری شهرک صنعتی شماره یک (مصطفی خمینی ) گلستان 4 شرقی کارخانه آسفالت زیبا کومه ساز مازندران - کدپستی 4818179917</t>
  </si>
  <si>
    <t>113802/71</t>
  </si>
  <si>
    <t>12476</t>
  </si>
  <si>
    <t>توسعه ساختمان و راه توسار</t>
  </si>
  <si>
    <t>تخلیه :استان سمنان شهرستان سمنان کیلومتر 14 جاده دامغان جاده نارکان کارخانه آسفالت کارگاه سمنان شرکت توسار- کدپستی 3536131319</t>
  </si>
  <si>
    <t>115874/71</t>
  </si>
  <si>
    <t>8054</t>
  </si>
  <si>
    <t>ساختمانی  پاز</t>
  </si>
  <si>
    <t>علی اشرف(1901091) قراباغی</t>
  </si>
  <si>
    <t>تخلیه : استان تهران شهرستان فیروزکوه بالاتراز راهدارخانه نمرود کارخانه آسفالت رهاب پایدار آبتین- کدپستی 3981145352</t>
  </si>
  <si>
    <t>115869/71</t>
  </si>
  <si>
    <t>116328/71</t>
  </si>
  <si>
    <t>12852</t>
  </si>
  <si>
    <t>میلاد بنای سهیل جنوب</t>
  </si>
  <si>
    <t>تخلیه: استان بوشهر شهرستان تنگستان بخش دلوار روستای جایینک کارخانه زیبا آسفالت تنگستان - کدپستی 7547165594</t>
  </si>
  <si>
    <t>113848/71</t>
  </si>
  <si>
    <t>12853</t>
  </si>
  <si>
    <t>چاپار آب آسیا</t>
  </si>
  <si>
    <t>تخلیه : استان فارس شهرستان بیضا کارخانه آسفالت شهرداری بیضا- کدپستی 7363118995</t>
  </si>
  <si>
    <t>113793/71</t>
  </si>
  <si>
    <t>8495</t>
  </si>
  <si>
    <t>ساختمانی آیدین</t>
  </si>
  <si>
    <t>تخلیه : تهران کمربندی اندیشه میدان معادن حدفاصل کیلومتر 3 خیابان روشن صنعت (بهاء سابق) کارخانه آسفالت آیدین -کدپستی 3751345508</t>
  </si>
  <si>
    <t>113789/71</t>
  </si>
  <si>
    <t>12854</t>
  </si>
  <si>
    <t>عرش برج رادمهر</t>
  </si>
  <si>
    <t>رضا(4844014) دشت بشی پودنگ وبرادران</t>
  </si>
  <si>
    <t>تخلیه : استان فارس شهرستان مرودشت کارخانه آسفالت آریا مسیرپارس - کدپستی 7183814411</t>
  </si>
  <si>
    <t>121491/71</t>
  </si>
  <si>
    <t>124184/71</t>
  </si>
  <si>
    <t>10513</t>
  </si>
  <si>
    <t>ریبوار کردستان</t>
  </si>
  <si>
    <t>تخلیه : کردستان موچش کیلومتر 5 محور کامیاران ابتدای راه روستایی کانی سواران کارخانه آسفالت ریبوارکردستان -کدپستی 6639165004</t>
  </si>
  <si>
    <t>126691/71</t>
  </si>
  <si>
    <t>12867</t>
  </si>
  <si>
    <t>سیروان بتون غرب</t>
  </si>
  <si>
    <t>تخلیه : کرمانشاه کیلومتر 10 جاده روانسر پاوه روبروی روستای بنچله کارخانه آسفالت شالوده راهان نوید -کدپستی 6773118644</t>
  </si>
  <si>
    <t>95235/71</t>
  </si>
  <si>
    <t>1402/08/28</t>
  </si>
  <si>
    <t>تخلیه : سیستان و بلوچستان شهرستان مهرستان کارخانه آسفالت مهرستان (اداره راهداری مهرستان ) - کدپستی 9966134322</t>
  </si>
  <si>
    <t>90594/71</t>
  </si>
  <si>
    <t>12870</t>
  </si>
  <si>
    <t>تحکیم پایدار سپهر</t>
  </si>
  <si>
    <t>تخلیه : خراسان جنوبی شهرستان خوسف کیلومتر 6 جاده خوسف ماژان کارخانه آسفالت اساس سازه شرق بیرجند - کدپستی 9735175612</t>
  </si>
  <si>
    <t>95260/71</t>
  </si>
  <si>
    <t>133359/71</t>
  </si>
  <si>
    <t>133348/71</t>
  </si>
  <si>
    <t>133361/71</t>
  </si>
  <si>
    <t>12871</t>
  </si>
  <si>
    <t>پل سازان باختر</t>
  </si>
  <si>
    <t>تخلیه : کرمانشاه 5 کیلومتری کرند غرب کاخارنه آسفالت مهندسی تارا - کدپستی 6765171208</t>
  </si>
  <si>
    <t>133366/71</t>
  </si>
  <si>
    <t>10314</t>
  </si>
  <si>
    <t>محکم بناسازان مشایخ</t>
  </si>
  <si>
    <t>تخلیه : اصفهان مبارکه جاده کارخانه پلی اکریل جاده چشمه بابا عبداله کارخانه آسفالت شهیر بنای ایرانیان -کدپستی 8487111359</t>
  </si>
  <si>
    <t>133350/71</t>
  </si>
  <si>
    <t>1402/08/29</t>
  </si>
  <si>
    <t>12887</t>
  </si>
  <si>
    <t>هیوا سازان ساورز</t>
  </si>
  <si>
    <t>محل تخلیه : استان اصفهان شهرستان سمیرم شهرحنا بلوار مولوی کارخانه آسفالت شهرداری حنا-کدپستی 8671634369</t>
  </si>
  <si>
    <t>133356/71</t>
  </si>
  <si>
    <t>1402/09/05</t>
  </si>
  <si>
    <t>1402/08/30</t>
  </si>
  <si>
    <t>145576/71</t>
  </si>
  <si>
    <t>12888</t>
  </si>
  <si>
    <t>آتیس عمران زاگرس</t>
  </si>
  <si>
    <t>تخلیه : مرکزی اراک پل دو آب ابتدای جاده خنداب کارخانه آسفالت دانه بندی همیاران شهرداری های شازند-کدپستی 3866137105</t>
  </si>
  <si>
    <t>145580/71</t>
  </si>
  <si>
    <t>تخلیه : اصفهان کاشان روبروی مسکن مهر کارخانه وزین راه اصفهان -کدپستی 8719137154</t>
  </si>
  <si>
    <t>145592/71</t>
  </si>
  <si>
    <t>تخلیه : کرمان شهرمنوجان کیلومتر 15 جاده منوجان کهنوج بعد از شهرک صنعتی منوجان کارخانه آسفالت پی وپل جنوب - کدپستی 7891490090</t>
  </si>
  <si>
    <t>145534/71</t>
  </si>
  <si>
    <t>تخلیه : استان قم جاده قدیم قم خیابان 60متری بعد از شهرک صنعتی خیابان نهم جنوبی پلاک 2 کارخانه آسفالت حصار مهران -کدپستی 1818160144</t>
  </si>
  <si>
    <t>145521/71</t>
  </si>
  <si>
    <t>145527/71</t>
  </si>
  <si>
    <t>7160</t>
  </si>
  <si>
    <t>سد ساز سیرجان</t>
  </si>
  <si>
    <t>تخلیه : کرمان کیلومتر 65 جاده کهنوج به قلعه گنج کارگاه مرکزی شرکت سد ساز سیرجان -کدپستی 7897153093</t>
  </si>
  <si>
    <t>145545/71</t>
  </si>
  <si>
    <t>7035</t>
  </si>
  <si>
    <t>سازمان همیاری شهرداریهای یزد</t>
  </si>
  <si>
    <t>تخلیه : یزد روستای چم 6 کیلومتری کمربندی یزد شیراز کارخانه آسفالت چم سازمان همیاری شهرداریهای استان یزد-کدپستی 8993154509</t>
  </si>
  <si>
    <t>145553/71</t>
  </si>
  <si>
    <t>160509/71</t>
  </si>
  <si>
    <t>8761</t>
  </si>
  <si>
    <t>راه و ساختمانی و معدنی گدار یاسوج</t>
  </si>
  <si>
    <t>تخلیه: کهگیلویه و بویراحمد جاده یاسوج به چرام روستای سادات امامزاده علی (ع) کارخانه آسفالت سادات -کدپستی 7576921853</t>
  </si>
  <si>
    <t>168473/71</t>
  </si>
  <si>
    <t>1402/10/20</t>
  </si>
  <si>
    <t>169880/71</t>
  </si>
  <si>
    <t>تخلیه : گهگیلویه و بویراحمد یاسوج روبروی پلیس راه یاسوج اصفهان کارخانه آسفالت ولی عصر - کدپستی 7593781171</t>
  </si>
  <si>
    <t>169866/71</t>
  </si>
  <si>
    <t>12905</t>
  </si>
  <si>
    <t>مبتکران دژ مازند</t>
  </si>
  <si>
    <t>تخلیه : استان کرمان شهرستان رابر کیلومتر 13 جاده هلیل رود کارخانه آسفالت سعادت راه - کدپستی 7856138815</t>
  </si>
  <si>
    <t>169321/71</t>
  </si>
  <si>
    <t>168507/71</t>
  </si>
  <si>
    <t>تخلیه : یزد میبد شهرک صنعتی جهان آباد کارخانه آسفالت همیارجی یزد - کدپستی 8965136551</t>
  </si>
  <si>
    <t>173863/71</t>
  </si>
  <si>
    <t>12906</t>
  </si>
  <si>
    <t>راد آراز بوتیا</t>
  </si>
  <si>
    <t>تخلیه : استان کرمان شهر کوهبنان کارخانه آسفالت شهرداری کوهبنان - کدپستی 7781633631</t>
  </si>
  <si>
    <t>169326/71</t>
  </si>
  <si>
    <t>تخلیه : استان یزد شهرستان بافق حدفاصل یزد بافق کارخانه آسفالت فرش راه یزد- کدپستی 7914766687</t>
  </si>
  <si>
    <t>173885/71</t>
  </si>
  <si>
    <t>تخلیه : استان خوزستان بهبهان کیلومتر 15 جاده بهبهان گچساران - کارخانه آسفالت مظفرخیرآباد - کدپستی 6361611111</t>
  </si>
  <si>
    <t>173790/71</t>
  </si>
  <si>
    <t>174690/71</t>
  </si>
  <si>
    <t>174675/71</t>
  </si>
  <si>
    <t>174674/71</t>
  </si>
  <si>
    <t>175418/71</t>
  </si>
  <si>
    <t>175420/71</t>
  </si>
  <si>
    <t>175421/71</t>
  </si>
  <si>
    <t>12908</t>
  </si>
  <si>
    <t>آذرپیام مشگین</t>
  </si>
  <si>
    <t>علی(1060ج1400) عظیمی کرهرودی</t>
  </si>
  <si>
    <t>تخلیه : استان کردستان جاده سقز-دیواندره 25 کیلومتری مانده به دیواندره کارخانه آسفالت سنته سقز-کدپستی 6686165987</t>
  </si>
  <si>
    <t>175514/71</t>
  </si>
  <si>
    <t>12106</t>
  </si>
  <si>
    <t>عمران بنای سناباد</t>
  </si>
  <si>
    <t>تخلیه: استان سیستان و بلوچستان زاهدان کیلومتری 15 جاده زاهدان - بم کارخانه آسفالت پاریز - کدپستی 9819988986</t>
  </si>
  <si>
    <t>170465/71</t>
  </si>
  <si>
    <t>175354/71</t>
  </si>
  <si>
    <t>10468</t>
  </si>
  <si>
    <t>مهندسی سازجماران گستر</t>
  </si>
  <si>
    <t>تخلیه : استان کهگیلویه و بویراحمد گچساران روستای بیدزرد  کارخانه آسفالت خیرآباد زارع - کدپستی 7591741398</t>
  </si>
  <si>
    <t>174685/71</t>
  </si>
  <si>
    <t>12493</t>
  </si>
  <si>
    <t>کاسپین برج آراد</t>
  </si>
  <si>
    <t>تخلیه : استان فارس اقلید حد فاصله شهرسده و آسپاس کارخانه آسفالت وحدت دژ کرد- کدپستی 7388146316</t>
  </si>
  <si>
    <t>175465/71</t>
  </si>
  <si>
    <t>تخلیه : استان اصفهان شهرستان گلپایگان 10کیلومتربه سمت خم پیچ -کارخانه آسفالت شماره 2 شرکت فرد سازه سپاهان - کدپستی 8797113498</t>
  </si>
  <si>
    <t>176724/71</t>
  </si>
  <si>
    <t>175419/71</t>
  </si>
  <si>
    <t>تخلیه : استان اصفهان شهرستان زرین شهر شهر صنعتی سفیددشت کارخانه قیرآب سفید دشت - کدپستی 8875149319</t>
  </si>
  <si>
    <t>176240/71</t>
  </si>
  <si>
    <t>تخلیه : اصفهان مبارکه طالخونچه جنب صنایع کارگاهی امیرکبیر کارخانه آسفالت نوید نور سپاهان - کدپستی 8498186449</t>
  </si>
  <si>
    <t>176729/71</t>
  </si>
  <si>
    <t>تخلیه : خراسان رضوی کیلومتر 6 جاده سبزوار به اسفراین جنب رستوران تیلاژ کارخانه آسفالت قدرت ایمان کویر - کدپستی9617177421</t>
  </si>
  <si>
    <t>176266/71</t>
  </si>
  <si>
    <t>176252/71</t>
  </si>
  <si>
    <t>176716/71</t>
  </si>
  <si>
    <t>12910</t>
  </si>
  <si>
    <t>سامان ساختار هیراد</t>
  </si>
  <si>
    <t>تخلیه : استان خراسان رضوی کیلومتر 6 جاده سبزوار به اسفراین جنب رستوران تیلاژ کارخانه آسفالت قدرت ایمان کویر - کدپستی 9617177421</t>
  </si>
  <si>
    <t>176259/71</t>
  </si>
  <si>
    <t>12010</t>
  </si>
  <si>
    <t>آرشین سازه افلاک بوتیا</t>
  </si>
  <si>
    <t>تخلیه : استان کرمان شهرستان کرمان کارخانه کرمان پتک - کدپستی7639334501</t>
  </si>
  <si>
    <t>176708/71</t>
  </si>
  <si>
    <t>11964</t>
  </si>
  <si>
    <t>ایمن راه اسپادانا</t>
  </si>
  <si>
    <t>تخلیه : چهارمحال شهرکرد سفیددشت کارخانه قیرآب سفیددشت -کدپستی 8875149335</t>
  </si>
  <si>
    <t>176238/71</t>
  </si>
  <si>
    <t>11467</t>
  </si>
  <si>
    <t>راه و ابنیه هگزا</t>
  </si>
  <si>
    <t>علی(1841001) حسینی</t>
  </si>
  <si>
    <t>تخلیه : خراسان رضوی سرخس کیلومتر 4 محور قوش عظیم کارخانه آسفالت شهرداری سرخس -کدپستی 9381934917</t>
  </si>
  <si>
    <t>176270/71</t>
  </si>
  <si>
    <t>تخلیه : استان اصفهان کاشان جاده دره سه راهی خنب دره کارخانه آسفالت تدبیرراه صفاهان کدپستی 8719136474</t>
  </si>
  <si>
    <t>180239/71</t>
  </si>
  <si>
    <t>12708</t>
  </si>
  <si>
    <t>سیاه کوه دهدشت</t>
  </si>
  <si>
    <t>تخلیه:کهگیلویه و بویراحمد شهردهدشت کارخانه آسفالت دوریزگان (کورش بخشائی)- کدپستی 757343705</t>
  </si>
  <si>
    <t>170437/71</t>
  </si>
  <si>
    <t>12628</t>
  </si>
  <si>
    <t>تندیس عمران ارجان</t>
  </si>
  <si>
    <t>تخلیه:کهگیلویه و بویراحمد یاسوج جنب پلیس راه یاسوج اصفهان کارخانه آسفالت ولی عصر-کدپستی 7593781171</t>
  </si>
  <si>
    <t>181027/71</t>
  </si>
  <si>
    <t>181025/71</t>
  </si>
  <si>
    <t>12915</t>
  </si>
  <si>
    <t>مقاوم صنعت چهار فصل</t>
  </si>
  <si>
    <t>تخلیه : استان کهگیلویه و بویراحمد یاسوج جاده اصفهان سی کیلومتر مانده به یاسوج کارخانه آسفالت شکوهی - کدپستی 7599343006</t>
  </si>
  <si>
    <t>181012/71</t>
  </si>
  <si>
    <t>12913</t>
  </si>
  <si>
    <t>تاج معبر سنگ منگ</t>
  </si>
  <si>
    <t>تخلیه : استان کهگیلویه و بویراحمد شهرستان باشت کیلومتر10 جاده چرام کارخانه آسفالت 120 تنی سرآب بیز باشت - کدپستی 7586122878</t>
  </si>
  <si>
    <t>181018/71</t>
  </si>
  <si>
    <t>11305</t>
  </si>
  <si>
    <t>اداره کل راهداری وحمل ونقل جاده ای خراسان رضوی</t>
  </si>
  <si>
    <t>تخلیه : استان خراسان رضوی کارخانه مخازن راهداری نیشابور - کدپستی 9314860033</t>
  </si>
  <si>
    <t>138835/71</t>
  </si>
  <si>
    <t>11939</t>
  </si>
  <si>
    <t>فراز راه دنا</t>
  </si>
  <si>
    <t>تخلیه : استان یزد اردکان کارخانه آسفالت هما گستر اردکان - کدپستی 8947168955</t>
  </si>
  <si>
    <t>183136/71</t>
  </si>
  <si>
    <t>تخلیه : استان کهگیلویه و بویراحمد شهرستان بویراحمد بخش مرکزی - یاسوج کارخانه آسفالت ولیعصر-کدپستی 7593781171</t>
  </si>
  <si>
    <t>181003/71</t>
  </si>
  <si>
    <t>10900</t>
  </si>
  <si>
    <t>بناگسترلیماک</t>
  </si>
  <si>
    <t>تخلیه : کردستان شهرستان سقز 25کیلومتری جاده سقز به سنندج کارخانه آسفالت سنته سقز -کدپستی 6686165987</t>
  </si>
  <si>
    <t>183113/71</t>
  </si>
  <si>
    <t>174665/71</t>
  </si>
  <si>
    <t>184737/71</t>
  </si>
  <si>
    <t>184760/71</t>
  </si>
  <si>
    <t>12919</t>
  </si>
  <si>
    <t>تاج گردون زرین</t>
  </si>
  <si>
    <t>تخلیه : استان یزد کیلومتر 8 محور اردکان -هامانه کارخانه آسفالت هما گستر اردکان - کدپستی 8959157369</t>
  </si>
  <si>
    <t>185279/71</t>
  </si>
  <si>
    <t>184732/71</t>
  </si>
  <si>
    <t>10928</t>
  </si>
  <si>
    <t>برق و راه و ساختمان آونگان</t>
  </si>
  <si>
    <t>تخلیه : استان کردستان شهرستان قروه کیلومتر 8 جاده قروه به سنندج کارخانه آسفالت آونگان - کدپستی 6661684798</t>
  </si>
  <si>
    <t>186188/71</t>
  </si>
  <si>
    <t>187002/71</t>
  </si>
  <si>
    <t>12921</t>
  </si>
  <si>
    <t>آب و راه هیلان</t>
  </si>
  <si>
    <t>تخلیه : کرمان بخش شهداد کارخانه آسفالت راهداران راور-کدپستی 7651763343</t>
  </si>
  <si>
    <t>169333/71</t>
  </si>
  <si>
    <t>12922</t>
  </si>
  <si>
    <t>تدبیر عمران هیراد</t>
  </si>
  <si>
    <t>تخلیه : استان کهگیلویه و بویراحمد شهرستان لنده کارخانه آسفالت شهرداری لنده - کدپستی 7574145775</t>
  </si>
  <si>
    <t>181000/71</t>
  </si>
  <si>
    <t>12365</t>
  </si>
  <si>
    <t>گهر ابنیه بویر</t>
  </si>
  <si>
    <t>تخلیه : استان کهگیلویه و بویراحمد شهرستان بهمئی کارخانه آسفالت ستارخوب - کدپستی 6367156745</t>
  </si>
  <si>
    <t>185281/71</t>
  </si>
  <si>
    <t>12923</t>
  </si>
  <si>
    <t>شاهکار سنگ بنا</t>
  </si>
  <si>
    <t>تخلیه : استان کهگیلویه و بویراحمد یاسوج جاده اصفهان جنب پلیس راه یاسوج اصفهان کارخانه آسفالت ولی عصر -کدپستی 7593781171</t>
  </si>
  <si>
    <t>181007/71</t>
  </si>
  <si>
    <t>12927</t>
  </si>
  <si>
    <t>زرین فتح جنوب</t>
  </si>
  <si>
    <t>تخلیه : استان کهگیلویه و بویراحمد شهرستان کهگیلویه کارخانه آسفالت دوریزگان (کورش بخشایی)-کدپستی 7573437050</t>
  </si>
  <si>
    <t>181044/71</t>
  </si>
  <si>
    <t>190467/71</t>
  </si>
  <si>
    <t>191076/71</t>
  </si>
  <si>
    <t>8643</t>
  </si>
  <si>
    <t>میلاد راه سپاهان</t>
  </si>
  <si>
    <t>تخلیه : استان اصفهان شهرستان تیران پشت شهرک صنعتی تیران کارخانه میلاد راه سپاهان - کدپستی 8533153917</t>
  </si>
  <si>
    <t>191067/71</t>
  </si>
  <si>
    <t>191287/71</t>
  </si>
  <si>
    <t>191232/71</t>
  </si>
  <si>
    <t>تخلیه : استان سیستان و بلوچستان شهرستان ایرانشهر کارخانه شن و ماسه پوزلان بتن - کدپستی 9915734361</t>
  </si>
  <si>
    <t>190534/71</t>
  </si>
  <si>
    <t>12883</t>
  </si>
  <si>
    <t>اساس راه مبنا</t>
  </si>
  <si>
    <t>تخلیه: استان کرمانشاه- سرپل ذهاب- روستای کلاشی- کارخانه آسفالت راه قدس  - کدپستی 6771933355</t>
  </si>
  <si>
    <t>192342/71</t>
  </si>
  <si>
    <t>تخلیه : استان اصفهان نائین بخش مرکزی دهستان بهارستان کارخانه آسفالت اسکانده سابق - کدپستی 8396166551</t>
  </si>
  <si>
    <t>191085/71</t>
  </si>
  <si>
    <t>191071/71</t>
  </si>
  <si>
    <t>12928</t>
  </si>
  <si>
    <t>تندیس عمارت برانوش</t>
  </si>
  <si>
    <t>تخلیه : استان کهگیلویه و بویراحمد شهرستان گچساران  امامزاده جعفر کارخانه آسفالت روانگرد - کدپستی 7581693969</t>
  </si>
  <si>
    <t>191270/71</t>
  </si>
  <si>
    <t>تخلیه : استان کهگیلویه و بویراحمد یاسوج روستای دارشاهی کارخانه آسفالت شکوهی - کدپستی 7599343006</t>
  </si>
  <si>
    <t>190537/71</t>
  </si>
  <si>
    <t>12929</t>
  </si>
  <si>
    <t>ساختمانی کوشا ساز دیار</t>
  </si>
  <si>
    <t>191278/71</t>
  </si>
  <si>
    <t>190497/71</t>
  </si>
  <si>
    <t>8753</t>
  </si>
  <si>
    <t>دوز یول قیر</t>
  </si>
  <si>
    <t>تخلیه : سیستان و بلوچستان نیکشهر کیلومتر 5 جاده نیکشهر ایرانشهر کارخانه آسفالت شاداب نیکشهر - کدپستی 9991647874</t>
  </si>
  <si>
    <t>189340/71</t>
  </si>
  <si>
    <t>12138</t>
  </si>
  <si>
    <t>عمران بتن سازه</t>
  </si>
  <si>
    <t>تخلیه : استان یزد جاده کنار گذر یزد به طرف مهریز بعد از پادگان شهید صدوقی کارخانه تعاونی موحدین آسفالت یزد- کدپستی 8944193790</t>
  </si>
  <si>
    <t>191091/71</t>
  </si>
  <si>
    <t>12930</t>
  </si>
  <si>
    <t>کیان راسا ویدا</t>
  </si>
  <si>
    <t>تخلیه : استان سیستان و بلوچستان زابل کارخانه اداره راه و شهرسازی زابل -کدپستی 9861653185</t>
  </si>
  <si>
    <t>190509/71</t>
  </si>
  <si>
    <t>12931</t>
  </si>
  <si>
    <t>احداث راه رامش</t>
  </si>
  <si>
    <t>تخلیه : استان چهارمحال و بختیاری شهرستان سفید دشت شهرک صنعتی سفید دشت کارخانه آسفالت قیرآب سفید دشت - کدپستی 8875149319</t>
  </si>
  <si>
    <t>191048/71</t>
  </si>
  <si>
    <t>12553</t>
  </si>
  <si>
    <t>سما سازه میزدج</t>
  </si>
  <si>
    <t>تخلیه : استان چهارمحال و بختیاری شهرناغان کارخانه آسفالت پارسا کوشان زاگرس - کدپستی 8883133871</t>
  </si>
  <si>
    <t>189227/71</t>
  </si>
  <si>
    <t>192292/71</t>
  </si>
  <si>
    <t>194204/71</t>
  </si>
  <si>
    <t>194807/71</t>
  </si>
  <si>
    <t>10583</t>
  </si>
  <si>
    <t>راه و پل خمش</t>
  </si>
  <si>
    <t>تخلیه : همدان بخش قهاوند روستای مسلم آباد کارخانه آسفالت مسلم آباد - کدپستی 6565153304</t>
  </si>
  <si>
    <t>189207/71</t>
  </si>
  <si>
    <t>تخلیه : استان اصفهان فریدن شهر داران فلکه امیرکبیر ابتدایی بلوار داران به چادگان کارخانه آسفالت اتحاد زرین مهر - کدپستی 8564194372</t>
  </si>
  <si>
    <t>194187/71</t>
  </si>
  <si>
    <t>194754/71</t>
  </si>
  <si>
    <t>194742/71</t>
  </si>
  <si>
    <t>11897</t>
  </si>
  <si>
    <t>گسل سازان زاگرس</t>
  </si>
  <si>
    <t>ارم کوشا مهر یزدان(4994041)</t>
  </si>
  <si>
    <t>تخلیه : استان فارس سعادتشهر کارخانه آسفالت شهرداری سعادتشهر-کدپستی 7374163199</t>
  </si>
  <si>
    <t>183705/71</t>
  </si>
  <si>
    <t>199657/71</t>
  </si>
  <si>
    <t>198717/71</t>
  </si>
  <si>
    <t>تخلیه : استان بوشهر شهرستان تنگستان بخش ساحلی دلوار کارخانه آسفالت دشت سبزواران خلیج فارس - کدپستی 7514146159</t>
  </si>
  <si>
    <t>198710/71</t>
  </si>
  <si>
    <t>11169</t>
  </si>
  <si>
    <t>فاز دشت جم</t>
  </si>
  <si>
    <t>تخلیه : استان اصفهان شهرستان شهرضا کیلومتر 26 جاده شهرضا - آباده کارخانه آسفالت فاز دشت جم - کدپستی 8654144311</t>
  </si>
  <si>
    <t>198716/71</t>
  </si>
  <si>
    <t>تخلیه : کهگیلویه و بویراحمد دهدشت کیلومتر 13 جاده اصفهان دوریزگان  کارخانه آسفالت دوریزگان(کورش بخشایی)- کدپستی 7573437050</t>
  </si>
  <si>
    <t>199719/71</t>
  </si>
  <si>
    <t>11524</t>
  </si>
  <si>
    <t>اداره کل راهداری وحمل ونقل جاده ای استان اصفهان</t>
  </si>
  <si>
    <t>تخلیه : استان اصفهان کاشان کیلومتر 17 جاده قمصر کارخانه بتن آسفالت مهر-کدپستی 8753158341</t>
  </si>
  <si>
    <t>200452/71</t>
  </si>
  <si>
    <t>12933</t>
  </si>
  <si>
    <t>پارس ایوان پوریا</t>
  </si>
  <si>
    <t>تخلیه : استان سیستان و بلوچستان شهرستان نیکشهر کیلومتر 5 جاده نیکشهر ایرانشهر کارخانه اسفالت شاداب نیکشهر - کدپستی 9991647874</t>
  </si>
  <si>
    <t>176202/71</t>
  </si>
  <si>
    <t>12934</t>
  </si>
  <si>
    <t>تندیس راه مشاهیر</t>
  </si>
  <si>
    <t>پالایش نفت جی هرمز(کد 1063ج1400)</t>
  </si>
  <si>
    <t>تخلیه : استان سیستان و بلوچستان شهرستان چابهار کارخانه آسفالت توس پیمان - کدپستی 9973111003</t>
  </si>
  <si>
    <t>189338/71</t>
  </si>
  <si>
    <t>12469</t>
  </si>
  <si>
    <t>ریحان راه خاوران</t>
  </si>
  <si>
    <t>تخلیه : استان خراسان جنوبی نهبندان کیلومتر5 محور روستایی سه فرسخ کارخانه آسفالت گیتی گستر خاوران - کدپستی 9753145950</t>
  </si>
  <si>
    <t>200514/71</t>
  </si>
  <si>
    <t>12935</t>
  </si>
  <si>
    <t>گیتی راه خاوران</t>
  </si>
  <si>
    <t>تخلیه : استان خراسان جنوبی نهبندان کیلومتر 33 محور نهبندان - زابل سه راهی چاهبک کارخانه آسفالت گیتی گستر خاوران (محور نهبندان زابل )-کدپستی 9759168181</t>
  </si>
  <si>
    <t>198709/71</t>
  </si>
  <si>
    <t>12936</t>
  </si>
  <si>
    <t>محور راشا کوهسار</t>
  </si>
  <si>
    <t>تخلیه : استان خراسان رضوی مشهد کارخانه آسفالت سنگ بست - کدپستی 9164877514</t>
  </si>
  <si>
    <t>199651/71</t>
  </si>
  <si>
    <t>10906</t>
  </si>
  <si>
    <t>زاس (زرین ارگ سپاهان )</t>
  </si>
  <si>
    <t>تخلیه : استان اصفهان کیلومتر 5 جاده زرین شهر به اصفهان گردنه گاوپیسه کارخانه آسفالت زرین سپاهان -کدپستی 8471164111</t>
  </si>
  <si>
    <t>202399/71</t>
  </si>
  <si>
    <t>تخلیه : خوزستان شهرستان ایذه محور لردگان ایذه بعد از سد کارون 4 نرسیده به روستای لپر شیران کارخانه آسفالت دورک عمران - کدپستی 6399183416</t>
  </si>
  <si>
    <t>202446/71</t>
  </si>
  <si>
    <t>12939</t>
  </si>
  <si>
    <t>صبا راه خراسان جنوبی</t>
  </si>
  <si>
    <t>تخلیه : استان خراسان جنوبی شهرستان دیهوک سه راهی راهداران روستای اسفندیار کارخانه آسفالت سطح راهان - کدپستی 9795188199</t>
  </si>
  <si>
    <t>202418/71</t>
  </si>
  <si>
    <t>تخلیه : استان یزد کیلومتر 20 جاده ابرکوه - شیراز کارخانه آسفالت شهرداری ابرکوه -کدپستی 8931649559</t>
  </si>
  <si>
    <t>208561/71</t>
  </si>
  <si>
    <t>تخلیه: استان کهگیلویه و بویراحمد- شهرستان باشت-کارخانه آسفالت شرکت هفت پیمان- کدپستی 7587141842</t>
  </si>
  <si>
    <t>213252/71</t>
  </si>
  <si>
    <t>تخلیه : استان سیستان و بلوچستان شهرستان چابهار کارخانه اداره راهداری چابهار-کدپستی 9971858586</t>
  </si>
  <si>
    <t>213687/71</t>
  </si>
  <si>
    <t>1403/01/26</t>
  </si>
  <si>
    <t>213697/71</t>
  </si>
  <si>
    <t>1403/01/24</t>
  </si>
  <si>
    <t>213691/71</t>
  </si>
  <si>
    <t>1403/01/19</t>
  </si>
  <si>
    <t>تخلیه : استان کردستان کیلومتر 38 محور سنندج دیواندره روستای عباس آباد کارخانه آسفالت راه پل سازان آسیا (عباس آباد ) - کدپستی 6619146158</t>
  </si>
  <si>
    <t>215695/71</t>
  </si>
  <si>
    <t>تخلیه : استان چهارمحال و بختیاری کیار شهر ناغان نرسیده به پلیس راه ناغان کارخانه آسفالت اتحاد ناغان - کدپستی 8883113653</t>
  </si>
  <si>
    <t>211654/71</t>
  </si>
  <si>
    <t>219602/71</t>
  </si>
  <si>
    <t>تخلیه : استان قم کیلومتر 8 محور سلفچگان دلیجان کارخانه آسفالت راهداری قم (مستاجر : تنش یاب یاسوج) - کدپستی 3736165028</t>
  </si>
  <si>
    <t>220458/71</t>
  </si>
  <si>
    <t>1403/01/09</t>
  </si>
  <si>
    <t>تخلیه : استان بوشهر تنگستان سه راه گادوی کیلومتر 1 جاده شورکی کارخانه آسفالت کرم اهرم - کدپستی 7514893899</t>
  </si>
  <si>
    <t>220453/71</t>
  </si>
  <si>
    <t>تخلیه : کرمان منطقه گلومک کارخانه آسفالت راه باند کویر کرمان - کدپستی 7631113927</t>
  </si>
  <si>
    <t>220634/71</t>
  </si>
  <si>
    <t>12945</t>
  </si>
  <si>
    <t>پناه سازه اقلیم</t>
  </si>
  <si>
    <t>عماد(1901096) سلیمی پارساعارف</t>
  </si>
  <si>
    <t>1403/01/14</t>
  </si>
  <si>
    <t>213689/71</t>
  </si>
  <si>
    <t>1403/01/06</t>
  </si>
  <si>
    <t>12946</t>
  </si>
  <si>
    <t>آرین سازه نیکان شهرکرد</t>
  </si>
  <si>
    <t>استان چهارمحال و بختیاری شهرکرد کارخانه آسفالت زرین استحکام - کدپستی 8896174774</t>
  </si>
  <si>
    <t>212778/71</t>
  </si>
  <si>
    <t>12948</t>
  </si>
  <si>
    <t>فرداد برج آراز</t>
  </si>
  <si>
    <t>تخلیه : استان کهگیلویه و بویراحمد شهرستان باشت کارخانه آسفالت هفت پیمان - کدپستی 7587141842</t>
  </si>
  <si>
    <t>213710/71</t>
  </si>
  <si>
    <t>225619/71</t>
  </si>
  <si>
    <t>1403/01/11</t>
  </si>
  <si>
    <t>225614/71</t>
  </si>
  <si>
    <t>1403/01/10</t>
  </si>
  <si>
    <t>227306/71</t>
  </si>
  <si>
    <t>تخلیه : استان یزد اردکان  کارخانه آسفالت هماگستر اردکان - کدپستی 8959157369</t>
  </si>
  <si>
    <t>225613/71</t>
  </si>
  <si>
    <t>11132</t>
  </si>
  <si>
    <t>زاویه ساز یزد</t>
  </si>
  <si>
    <t>تخلیه-: یزد کیلومتر 20 جاده یزد طبس کارخانه آسفالت زاویه ساز یزد - کدپستی 8946194913</t>
  </si>
  <si>
    <t>227314/71</t>
  </si>
  <si>
    <t>1403/01/05</t>
  </si>
  <si>
    <t>1403/01/03</t>
  </si>
  <si>
    <t>227352/71</t>
  </si>
  <si>
    <t>227319/71</t>
  </si>
  <si>
    <t>10635</t>
  </si>
  <si>
    <t>ریحان گسترخاوران</t>
  </si>
  <si>
    <t>تخلیه : استان خراسان جنوبی کیلومتر 135 محور دیهوک - راور کارخانه آسفالت گیتی گستر خاوران - کدپستی 9795113489</t>
  </si>
  <si>
    <t>227369/71</t>
  </si>
  <si>
    <t>تخلیه : استان اصفهان شهرستان گلپایگان 10 کیلومتر به سمت خم پیچ کارخانه آسفالت شماره دو فرد سازه سپاهان - کدپستی 8787141518</t>
  </si>
  <si>
    <t>231027/71</t>
  </si>
  <si>
    <t>تخلیه : استان کرمان نرسیده به جیرفت جنب پل شور کارخانه آسفالت پی و پل جنوب -کدپستی 7861776308</t>
  </si>
  <si>
    <t>230186/71</t>
  </si>
  <si>
    <t>231033/71</t>
  </si>
  <si>
    <t>1403/02/12</t>
  </si>
  <si>
    <t>تخلیه : استان یزد اردکان کیلومتر 17 جاده چک چک کارخانه آسفالت گرم میثاق اردکان - کدپستی 8959157367</t>
  </si>
  <si>
    <t>231025/71</t>
  </si>
  <si>
    <t>12431</t>
  </si>
  <si>
    <t>هیوا اپیک درنا</t>
  </si>
  <si>
    <t>تخلیه : استان کهگیلویه و بویراحمد شهرستان گچساران پل خیرآباد کارخانه آسفالت پیشگام صنعت مارون -کدپستی 6367193373</t>
  </si>
  <si>
    <t>7755/71</t>
  </si>
  <si>
    <t>3702/71</t>
  </si>
  <si>
    <t>3713/71</t>
  </si>
  <si>
    <t>تخلیه : استان چهارمحال و بختیاری لردگان شهر مالخلیفه فلارد روستا گنج کارخانه آسفالت یاسین گنج فلارد - کدپستی 8895385877</t>
  </si>
  <si>
    <t>6219/71</t>
  </si>
  <si>
    <t>تخلیه : استان کرمان شهرستان سیرجان گل گهر کیلومتر 18 کمربندی جدید جاده شیراز به بندرعباس کارخانه آسفالت فرحان سازان کرمان - کدپستی 7816115001</t>
  </si>
  <si>
    <t>230031/71</t>
  </si>
  <si>
    <t>تخلیه : استان اصفهان گلپایگان 7 جاده خوانسار کارخانه آسفالت صنعت راه گلپایگان - کدپستی 8787143161</t>
  </si>
  <si>
    <t>231031/71</t>
  </si>
  <si>
    <t>12798</t>
  </si>
  <si>
    <t>راهبران زمین کهن دیار</t>
  </si>
  <si>
    <t>تخلیه : استان یزد اردکان کیلومتر 12 جاده چک چک کارخانه آسفالت هما گستر اردکان - کدپستی 8959157369</t>
  </si>
  <si>
    <t>6230/71</t>
  </si>
  <si>
    <t>218253/71</t>
  </si>
  <si>
    <t>1403/02/09</t>
  </si>
  <si>
    <t>تخلیه : یزد کارخانه آسفالت سازمان همیاری شهرداریهای یزد - کدپستی 8949164713</t>
  </si>
  <si>
    <t>6245/71</t>
  </si>
  <si>
    <t>تخلیه : سیستان و بلوچستان زاهدان کارخانه آسفالت کیهان راه شرق (محور سفید آبه) -کدپستی 9815663448</t>
  </si>
  <si>
    <t>10286/71</t>
  </si>
  <si>
    <t>12927/71</t>
  </si>
  <si>
    <t>تخلیه : استان کهگیلویه و بویراحمد شهرستان بویراحمد بعداز پلیس راه یاسوج اصفهان کارخانه راه قدس - کدپستی 7593730007</t>
  </si>
  <si>
    <t>181013/71</t>
  </si>
  <si>
    <t>12964</t>
  </si>
  <si>
    <t>راه شار پویا</t>
  </si>
  <si>
    <t>تخلیه : استان یزد میبد بلوار مدرس کیلومتر 4 جاده سعید آباد کارخانه آسفالت شهرداری میبد - کدپستی 8961975757</t>
  </si>
  <si>
    <t>13743/71</t>
  </si>
  <si>
    <t>12965</t>
  </si>
  <si>
    <t>ویرا بتن پارسیان</t>
  </si>
  <si>
    <t>تخلیه : کهگیلویه و بویراحمد گچساران پل خیرآباد روستای گهر کارخانه آسفالت پیشگام صنعت مارون - کدپستی 6367193373</t>
  </si>
  <si>
    <t>13570/71</t>
  </si>
  <si>
    <t>12280</t>
  </si>
  <si>
    <t>کیان ساحل آپادانا</t>
  </si>
  <si>
    <t>تخلیه : استان کهگیلویه و بویراحمد یاسوج شهر مادوان جنب پلیس راه یاسوج اصفهان کارخانه آسفالت پیشگام صنعت مارون - کدپستی 6367193373</t>
  </si>
  <si>
    <t>13747/71</t>
  </si>
  <si>
    <t>10998</t>
  </si>
  <si>
    <t>آتی راه آرال</t>
  </si>
  <si>
    <t>1403/02/30</t>
  </si>
  <si>
    <t>تخلیه : آذربایجان غربی سردشت جنب شهرک صنعتی ربط کارخانه آسفالت برادران رسول پور - کدپستی 5969328895</t>
  </si>
  <si>
    <t>12930/71</t>
  </si>
  <si>
    <t>12842</t>
  </si>
  <si>
    <t>فرداد برج بهار</t>
  </si>
  <si>
    <t>تخلیه : استان کهکیلویه و بویراحمد گچساران روستای گهر کارخانه پیشگام صنعت مارون - کدپستی 6367193373</t>
  </si>
  <si>
    <t>16693/71</t>
  </si>
  <si>
    <t>تخلیه : استان کهگیلویه و بویراحمد گچساران روستای گهر کارخانه آسفالت پیشگام صنعت مارون - کدپستی 6367193373</t>
  </si>
  <si>
    <t>16635/71</t>
  </si>
  <si>
    <t>1403/04/08</t>
  </si>
  <si>
    <t>15708/71</t>
  </si>
  <si>
    <t>1403/03/17</t>
  </si>
  <si>
    <t>18397/71</t>
  </si>
  <si>
    <t>21182/71</t>
  </si>
  <si>
    <t>20745/71</t>
  </si>
  <si>
    <t>20809/71</t>
  </si>
  <si>
    <t>20737/71</t>
  </si>
  <si>
    <t>1403/03/14</t>
  </si>
  <si>
    <t>21198/71</t>
  </si>
  <si>
    <t>تخلیه : استان یزد کیلومتر 15 جاده یزد طبس کارخانه آسفالت زاویه ساز -کدپستی 8946194913</t>
  </si>
  <si>
    <t>15716/71</t>
  </si>
  <si>
    <t>1403/03/18</t>
  </si>
  <si>
    <t>20831/71</t>
  </si>
  <si>
    <t>20815/71</t>
  </si>
  <si>
    <t>20753/71</t>
  </si>
  <si>
    <t>20835/71</t>
  </si>
  <si>
    <t>7337</t>
  </si>
  <si>
    <t>استحکام سرای شهرکرد</t>
  </si>
  <si>
    <t>تخلیه : استان چهارمحال و بختیاری شهرستان سفیددشت شهرک صنعتی سفید دشت کارخانه آسفالت قیرآب سفید دشت - کدپستی 8875149319</t>
  </si>
  <si>
    <t>20750/71</t>
  </si>
  <si>
    <t>20795/71</t>
  </si>
  <si>
    <t>21243/71</t>
  </si>
  <si>
    <t>20725/71</t>
  </si>
  <si>
    <t>تخلیه : استان چهارمحال و بختیاری لردگان فلارد روستای گنج کارخانه آسفالت یاسین گنج فلارد - کدپستی 8895385877</t>
  </si>
  <si>
    <t>18347/71</t>
  </si>
  <si>
    <t>1403/03/21</t>
  </si>
  <si>
    <t>21191/71</t>
  </si>
  <si>
    <t>1403/03/20</t>
  </si>
  <si>
    <t>11114</t>
  </si>
  <si>
    <t>فنی مهندسی نوین سازه زاگرس دیناران</t>
  </si>
  <si>
    <t>تخلیه : استان چهارمحال و بختیاری شهرستان اردل ناحیه صنعتی کارخانه آسفالت دشتاوند دزپارت - کدپستی 8881765163</t>
  </si>
  <si>
    <t>12798/71</t>
  </si>
  <si>
    <t>تخلیه : زنجان صایین قلعه کیلومتر60 اتوبان زنجان قزوین کارخانه آسفالت سازه آذین زنجان - کدپستی 4574171002</t>
  </si>
  <si>
    <t>21192/71</t>
  </si>
  <si>
    <t>18412/71</t>
  </si>
  <si>
    <t>12375</t>
  </si>
  <si>
    <t>مورگل سازه دنا</t>
  </si>
  <si>
    <t>21223/71</t>
  </si>
  <si>
    <t>تخلیه : کهگیلویه و بویراحمد گچساران روستای گهر کارخانه آسفالت پیشگام صنعت مارون - کدپستی 6367193373</t>
  </si>
  <si>
    <t>21216/71</t>
  </si>
  <si>
    <t>12812</t>
  </si>
  <si>
    <t>برج راه سپنتا</t>
  </si>
  <si>
    <t>تخلیه : گلستان بندرگز بخش مرکزی دهستان انزان غربی روستای گز کارخانه عمران راه گلستان - کدپستی 4871114783</t>
  </si>
  <si>
    <t>19814/71</t>
  </si>
  <si>
    <t>12978</t>
  </si>
  <si>
    <t>ملک پویان راه یزد</t>
  </si>
  <si>
    <t>تخلیه : یزد بزرگراه خلیج فارس کیلومتر 15 محور یزد مهریز کارخانه آسفالت راهسازی فرش راه یزد - کدپستی 8944193715</t>
  </si>
  <si>
    <t>21290/71</t>
  </si>
  <si>
    <t>25334/71</t>
  </si>
  <si>
    <t>22520/71</t>
  </si>
  <si>
    <t>24977/71</t>
  </si>
  <si>
    <t>تخلیه : استان خراسان جنوبی نهبندان کیلومتر 5 محور روستایی سه فرسخ کارخانه آسفالت گیتی گستر خاوران - کدپستی 9753145950</t>
  </si>
  <si>
    <t>24974/71</t>
  </si>
  <si>
    <t>25345/71</t>
  </si>
  <si>
    <t>25305/71</t>
  </si>
  <si>
    <t>25008/71</t>
  </si>
  <si>
    <t>تخلیه : استان اصفهان کیلومتر 11 جاده نائین اصفهان باند برگشت کارخانه آسفالت پلیمر راه هشت بهشت - کدپستی8393134311</t>
  </si>
  <si>
    <t>25277/71</t>
  </si>
  <si>
    <t>تخلیه : خراسان جنوبی بیرجند کیلومتر15 جاده سربیشه روستای بجد کارخانه آسفالت ارتقا 9717116107</t>
  </si>
  <si>
    <t>24967/71</t>
  </si>
  <si>
    <t>22570/71</t>
  </si>
  <si>
    <t>25295/71</t>
  </si>
  <si>
    <t>22531/71</t>
  </si>
  <si>
    <t>25280/71</t>
  </si>
  <si>
    <t>تخلیه : کرمان جنوب- منوجان- بخش مرکزی- دهستان قلعه- روستای چاه شور سفلی - کارخانه آسفالت سپند راه آداک -کدپستی 7891323184</t>
  </si>
  <si>
    <t>25288/71</t>
  </si>
  <si>
    <t>25301/71</t>
  </si>
  <si>
    <t>12128</t>
  </si>
  <si>
    <t>رهسرای طرح و تدبیر یزد</t>
  </si>
  <si>
    <t>18151/71</t>
  </si>
  <si>
    <t>12986</t>
  </si>
  <si>
    <t>بهین ساخت داتیس</t>
  </si>
  <si>
    <t>تخلیه : استان یزد بافق کیلومتر10 جاده بافق به بهاباد کارخانه آسفالت فرش راه یزد -کدپستی 8975141422</t>
  </si>
  <si>
    <t>24044/71</t>
  </si>
  <si>
    <t>12985</t>
  </si>
  <si>
    <t>ارگ سازان قنات</t>
  </si>
  <si>
    <t>تخلیه : کهگیلویه و بویراحمد باشت کارخانه آسفالت رزمان -کدپستی 7587141842</t>
  </si>
  <si>
    <t>25300/71</t>
  </si>
  <si>
    <t>12987</t>
  </si>
  <si>
    <t>بلند بام سازان آسمان</t>
  </si>
  <si>
    <t>تخلیه : استان فارس مرودشت جاده جدید سعادت شهر کارخانه آسفالت سیوند - تنگ خشک -کدپستی 7187633857</t>
  </si>
  <si>
    <t>25016/71</t>
  </si>
  <si>
    <t>تخلیه : خراسان جنوبی بیرجند کیلومتر5 جاده بیرجند- خوسف ابتدای جاده رکات کارخانه آسفالت مسیریاب بیرجند- کدپستی 9713836354</t>
  </si>
  <si>
    <t>28268/71</t>
  </si>
  <si>
    <t>تخلیه : خراسان جنوبی بیرجند کیلومتر 5 جاده بیرجند- خوسف ابتدای جاده رکات کارخانه آسفالت مسیریاب بیرجند - کدپستی 9713836354</t>
  </si>
  <si>
    <t>28333/71</t>
  </si>
  <si>
    <t>12330</t>
  </si>
  <si>
    <t>پدیده گستر پرگاس</t>
  </si>
  <si>
    <t>تخلیه : خراسان جنوبی بیرجند کیلومتر5 جاده بیرجند-خوسف ابتدای جاده رکات کارخانه آسفالت مسیریاب بیرجند-کدپستی 9713836354</t>
  </si>
  <si>
    <t>28072/71</t>
  </si>
  <si>
    <t>12988</t>
  </si>
  <si>
    <t>تیوان خشت</t>
  </si>
  <si>
    <t>تخلیه : خراسان جنوبی بیرجند کیلومتر5 جاده بیرجند-خوسف ابتدای جاده رکات کارخانه َآسفالت مسیریاب بیرجند -کدپستی 9713836354</t>
  </si>
  <si>
    <t>28332/71</t>
  </si>
  <si>
    <t>28075/71</t>
  </si>
  <si>
    <t>28287/71</t>
  </si>
  <si>
    <t>12379</t>
  </si>
  <si>
    <t>عمران پی زاریس</t>
  </si>
  <si>
    <t>تخلیه : سیستان و بلوچستان شهرستان هامون محمد آباد کیلومتر5 جاده شهرک میر کارخانه آسفالت راه و ساختمان 3136 سیستان سازه زابل -کدپستی 9867114754</t>
  </si>
  <si>
    <t>27485/71</t>
  </si>
  <si>
    <t>27486/71</t>
  </si>
  <si>
    <t>1403/03/31</t>
  </si>
  <si>
    <t>تخلیه : کهگیلویه و بویراحمد گچساران خیرآباد کارخانه آسفالت پیشگام صنعت مارون - کدپستی 6367193373</t>
  </si>
  <si>
    <t>28071/71</t>
  </si>
  <si>
    <t>12370</t>
  </si>
  <si>
    <t>پارس عمران رایکا</t>
  </si>
  <si>
    <t>تخلیه : خراسان جنوبی بیرجند کیلومتر 8 جاده بیرجند زاهدان دشت بجد کارخانه آسفالت ارتقاء - کدپستی 9717116107</t>
  </si>
  <si>
    <t>28263/71</t>
  </si>
  <si>
    <t>تخلیه : اصفهان فریدن شهرداران فلکه امیرکبیر ابتدایی بلوار داران به چادگان کارخانه آسفالت اتحاد زرین مهر -کدپستی 8564194372</t>
  </si>
  <si>
    <t>27496/71</t>
  </si>
  <si>
    <t>تخلیه : خراسان جنوبی طبس کیلومتر 18 جاده طبس-بشرویه کارخانه آسفالت توسعه طبس گلشن -کدپستی 9791813897</t>
  </si>
  <si>
    <t>28070/71</t>
  </si>
  <si>
    <t>تخلیه : سیستان و بلوچستان شهرستان خاش کارخانه آسفالت برج سازان شاهوار-کدپستی 9891674871</t>
  </si>
  <si>
    <t>28293/71</t>
  </si>
  <si>
    <t>9268</t>
  </si>
  <si>
    <t>بتن آسفالت مهر</t>
  </si>
  <si>
    <t>تخلیه : استان اصفهان کاشان کیلومتر17 جاده قمصر کارخانه بتن آسفالت مهر -کدپستی 8753158341</t>
  </si>
  <si>
    <t>25013/71</t>
  </si>
  <si>
    <t>1403/04/03</t>
  </si>
  <si>
    <t>28266/71</t>
  </si>
  <si>
    <t>تخلیه : استان خراسان جنوبی نهبندان کیلومتر33 محور نهبندان زابل سه راهی چاهبک کارخانه آسفالت گیتی گستر خاوران -کدپستی 9759168181</t>
  </si>
  <si>
    <t>31561/71</t>
  </si>
  <si>
    <t>28078/71</t>
  </si>
  <si>
    <t>12149</t>
  </si>
  <si>
    <t>عمرانی راه پویان مارال کویر یزد</t>
  </si>
  <si>
    <t>تخلیه : استان یزد اردکان کیلومتر 17 جاده چک چک کارخانه آسفالت  میثاق اردکان - کدپستی 8951813847</t>
  </si>
  <si>
    <t>16706/71</t>
  </si>
  <si>
    <t>31615/71</t>
  </si>
  <si>
    <t>31373/71</t>
  </si>
  <si>
    <t>تخلیه : استان اصفهان میمه کیلومتر90 اتوبان اصفهان - تهران حدفاصل ونداده -وزوان بعد از شهرداری وزوان کارخانه آسفالت خاکپی -کدپستی 8354170010</t>
  </si>
  <si>
    <t>31371/71</t>
  </si>
  <si>
    <t>31581/71</t>
  </si>
  <si>
    <t>تخلیه : استان بوشهر تنگستان شهراهرم کارخانه آسفالت کرم اهرم -کدپستی 7514893899</t>
  </si>
  <si>
    <t>31369/71</t>
  </si>
  <si>
    <t>33539/71</t>
  </si>
  <si>
    <t>33468/71</t>
  </si>
  <si>
    <t>12618</t>
  </si>
  <si>
    <t>آبان عمران سپاهان</t>
  </si>
  <si>
    <t>استان اصفهان کاشان باغ فین کیلومتر7 جاده روستای خنب و دره کارخانه آسفالت تدبیر راه صفاهان -کدپستی 8719136474</t>
  </si>
  <si>
    <t>31575/71</t>
  </si>
  <si>
    <t>31148/71</t>
  </si>
  <si>
    <t>33417/71</t>
  </si>
  <si>
    <t>11357</t>
  </si>
  <si>
    <t>شادان لیماک</t>
  </si>
  <si>
    <t>تخلیه : استان بوشهر کیلومتر20 جاده گناوه برازجان جنب نیروگاه سیکل ترکیبی کارخانه آسفالت ایرج حیاتی -کدپستی 7534136669</t>
  </si>
  <si>
    <t>31365/71</t>
  </si>
  <si>
    <t>31228/71</t>
  </si>
  <si>
    <t>1403/03/24</t>
  </si>
  <si>
    <t>33488/71</t>
  </si>
  <si>
    <t>33478/71</t>
  </si>
  <si>
    <t>33466/71</t>
  </si>
  <si>
    <t>12967</t>
  </si>
  <si>
    <t>ماهان استحکام پی</t>
  </si>
  <si>
    <t>تخلیه : استان کهگیلویه و بویراحمد گچساران کارخانه آسفالت پیشگام صنعت مارون -کدپستی 6367193373</t>
  </si>
  <si>
    <t>31591/71</t>
  </si>
  <si>
    <t>13003</t>
  </si>
  <si>
    <t>سپنتا بتن پایتخت</t>
  </si>
  <si>
    <t>تخلیه : استان کهگیلویه و بویراحمد گچساران کارخانه آسفالت رزمان -کدپستی 7587141842</t>
  </si>
  <si>
    <t>33544/71</t>
  </si>
  <si>
    <t>13004</t>
  </si>
  <si>
    <t>پولاد پی کردستان</t>
  </si>
  <si>
    <t>تخلیه : استان کردستان بانه کیلومتر2 جاده بانه به مریوان کارخانه آسفالت شهرداری بانه -کدپستی 6691917837</t>
  </si>
  <si>
    <t>31224/71</t>
  </si>
  <si>
    <t>تخلیه : استان خراسان جنوبی بیرجند کیلومتر5 جاده بیرجند - خوسف ابتدای جاده رکات کارخانه آسفالت مسیریاب بیرجند -کدپستی 9713836354</t>
  </si>
  <si>
    <t>24978/71</t>
  </si>
  <si>
    <t>13005</t>
  </si>
  <si>
    <t>نقش آفرینان مبتکر برج شهر</t>
  </si>
  <si>
    <t>متحد اراک(2012061)</t>
  </si>
  <si>
    <t>تخلیه : استان سیستان و بلوچستان شهرستان چابهار اداره راهداری چابهار-کدپستی 9971984693</t>
  </si>
  <si>
    <t>17833/71</t>
  </si>
  <si>
    <t>7132</t>
  </si>
  <si>
    <t>پیمان راه همدان</t>
  </si>
  <si>
    <t>استان زنجان خدابنده کیلومتر17 جاده همدان نرسیده به روستای سازین کارخانه آسفالت پیمان راه همدان -کدپستی 4585138999</t>
  </si>
  <si>
    <t>30178/71</t>
  </si>
  <si>
    <t>8092</t>
  </si>
  <si>
    <t>راه وساختمانی سنگ وکوه(5859000)</t>
  </si>
  <si>
    <t>تخلیه : استان سیستان و بلوچستان چابهار جاده چابهار به جکیگور کارخانه آسفالت سنگ و کوه (اسپادانا)- کدپستی 9976180001</t>
  </si>
  <si>
    <t>31380/71</t>
  </si>
  <si>
    <t>13008</t>
  </si>
  <si>
    <t>بنا سازان بیابان</t>
  </si>
  <si>
    <t>استان سیستان و بلوچستان زاهدان شهرک صنعتی کامبوزیا زاهدان خیابان سازندگی کارخانه آسفالت مهام هیرمند -کدپستی 9814944561</t>
  </si>
  <si>
    <t>31184/71</t>
  </si>
  <si>
    <t>34455/71</t>
  </si>
  <si>
    <t>35686/71</t>
  </si>
  <si>
    <t>34480/71</t>
  </si>
  <si>
    <t>34523/71</t>
  </si>
  <si>
    <t>34519/71</t>
  </si>
  <si>
    <t>35703/71</t>
  </si>
  <si>
    <t>34467/71</t>
  </si>
  <si>
    <t>34524/71</t>
  </si>
  <si>
    <t>تخلیه : استان اصفهان شهرضا کیلومتر26 جاده شهرضا - شیراز کارخانه آسفالت فاز دشت جم -کدپستی 8654144311</t>
  </si>
  <si>
    <t>34476/71</t>
  </si>
  <si>
    <t>35652/71</t>
  </si>
  <si>
    <t>10610</t>
  </si>
  <si>
    <t>پایاب سدصدرا</t>
  </si>
  <si>
    <t>امین(2872037) قنبری دمساز</t>
  </si>
  <si>
    <t>تخلیه : استان کردستان بیجار کیلومتر22 جاده دیواندره کارخانه آسفالت قزل اوزن -کدپستی 6658136185</t>
  </si>
  <si>
    <t>33464/71</t>
  </si>
  <si>
    <t>34437/71</t>
  </si>
  <si>
    <t>تخلیه : استان سیستان و بلوچستان ایرانشهر واقع در پشت پلیس راه بمپور کارخانه آسفالت پوزلان بتن -کدپستی 9915734361</t>
  </si>
  <si>
    <t>35639/71</t>
  </si>
  <si>
    <t>تخلیه : استان چهارمحال و بختیاری لردگان شهر مالخلیفه  فلارد روستای گنج کارخانه آسفالت یاسین گنج فلارد -کدپستی 8895388575</t>
  </si>
  <si>
    <t>34473/71</t>
  </si>
  <si>
    <t>13031</t>
  </si>
  <si>
    <t>رستا راه کوثر</t>
  </si>
  <si>
    <t>تخلیه : استان یزد اردکان کیلومتر 17 جاده چک چک کارخانه آسفالت شهرداری منطقه (اشکذر)-کدپستی 10840027195</t>
  </si>
  <si>
    <t>36097/71</t>
  </si>
  <si>
    <t>10257</t>
  </si>
  <si>
    <t>ساختمانی مهام هیرمند</t>
  </si>
  <si>
    <t>تخلیه : استان سیستان و بلوچستان زاهدان شهرک صنعتی کامبوزیا بلوار سازندگی کارخانه آسفالت مهام هیرمند -کدپستی 9814944563</t>
  </si>
  <si>
    <t>35661/71</t>
  </si>
  <si>
    <t>34512/71</t>
  </si>
  <si>
    <t>34528/71</t>
  </si>
  <si>
    <t>13054</t>
  </si>
  <si>
    <t>پل دژ مشاهیر</t>
  </si>
  <si>
    <t>تخلیه : استان هرمزگان شهرستان پارسیان کوشکنار روستای برکه دکا کارخانه آسفالت عبدالرحمن ابراهیمی -کدپستی 7971144971</t>
  </si>
  <si>
    <t>35696/71</t>
  </si>
  <si>
    <t>38762/71</t>
  </si>
  <si>
    <t>38629/71</t>
  </si>
  <si>
    <t>13060</t>
  </si>
  <si>
    <t>ساختمانی آلفا سازه ایساتیس</t>
  </si>
  <si>
    <t>تخلیه : استان یزد اشکذر کیلومتر20 جاده یزد طبس کارخانه آسفالت زاویه ساز -کدپستی 8946194913</t>
  </si>
  <si>
    <t>41855/71</t>
  </si>
  <si>
    <t>41811/71</t>
  </si>
  <si>
    <t>13061</t>
  </si>
  <si>
    <t>جاوید عمران فروزان</t>
  </si>
  <si>
    <t>تخلیه : استان یزد اردکان کارخانه هماگستر اردکان -کدپستی 8959157369</t>
  </si>
  <si>
    <t>38502/71</t>
  </si>
  <si>
    <t>13062</t>
  </si>
  <si>
    <t>سداب ره گستر جنوب</t>
  </si>
  <si>
    <t>تخلیه : استان بوشهر شهرستان جم بعد از پالایشگاه گاز فجر جم کارخانه آسفالت حسین حیدری - کدپستی 7556177231</t>
  </si>
  <si>
    <t>41783/71</t>
  </si>
  <si>
    <t>تخلیه : استان کهگیلویه و بویراحمد باشت حدفاصل پل پرین و گردنه شول کارخانه آسفالت رزمان -کدپستی 7587141842</t>
  </si>
  <si>
    <t>38754/71</t>
  </si>
  <si>
    <t>45655/71</t>
  </si>
  <si>
    <t>45583/71</t>
  </si>
  <si>
    <t>13086</t>
  </si>
  <si>
    <t>نوید عمران نصف جهان</t>
  </si>
  <si>
    <t>45589/71</t>
  </si>
  <si>
    <t>13087</t>
  </si>
  <si>
    <t>نعل اشکنان سازه کوهرنگ</t>
  </si>
  <si>
    <t>تخلیه : استان چهارمحال و بختیاری فارسان چلیچه دوراهی فارسان - جونقان کارخانه آسفالت احمدیه چلیچه - کدپستی 8867188774</t>
  </si>
  <si>
    <t>45430/71</t>
  </si>
  <si>
    <t>45581/71</t>
  </si>
  <si>
    <t>13089</t>
  </si>
  <si>
    <t>اهورا سازه بهاران</t>
  </si>
  <si>
    <t>تخلیه : استان اصفهان شهرستان بوئین میاندشت کارخانه آسفالت بهاران بتن فراگیران -کدپستی 8565191782</t>
  </si>
  <si>
    <t>42706/71</t>
  </si>
  <si>
    <t>45566/71</t>
  </si>
  <si>
    <t>45551/71</t>
  </si>
  <si>
    <t>45547/71</t>
  </si>
  <si>
    <t>45685/71</t>
  </si>
  <si>
    <t>45675/71</t>
  </si>
  <si>
    <t>45543/71</t>
  </si>
  <si>
    <t>تخلیه : استان کرمان کیلومتر 20 جاده رفسنجان - انار کارخانه آسفالت توسعه و عمران دهیاریهای بخش مرکزی رفسنجان - کدپستی 7736660787</t>
  </si>
  <si>
    <t>42643/71</t>
  </si>
  <si>
    <t>تخلیه : استان سیستان و بلوچستان شهرستان خاش کارخانه آسفالت برج سازان شاهوار -کدپستی 9891674871</t>
  </si>
  <si>
    <t>42635/71</t>
  </si>
  <si>
    <t>13094</t>
  </si>
  <si>
    <t>مروارید سازه ماهان</t>
  </si>
  <si>
    <t>45635/71</t>
  </si>
  <si>
    <t>42587/71</t>
  </si>
  <si>
    <t>48606/71</t>
  </si>
  <si>
    <t>تخلیه : استان اصفهان شهرستان داران کیلومتر5 جاده چادگان کارخانه آسفالت اتحاد زرین مهر- کدپستی 8564194372</t>
  </si>
  <si>
    <t>49629/71</t>
  </si>
  <si>
    <t>48580/71</t>
  </si>
  <si>
    <t>تخلیه : استان کردستان موچش  کارخانه آسفالت ریبوار کردستان -کدپستی 6619645541</t>
  </si>
  <si>
    <t>43640/71</t>
  </si>
  <si>
    <t>48604/71</t>
  </si>
  <si>
    <t>50598/71</t>
  </si>
  <si>
    <t>48581/71</t>
  </si>
  <si>
    <t>تخلیه : استان یزد -یزد کارخانه آسفالت سازمان همیاری شهرداریهای استان یزد -کدپستی 8949164713</t>
  </si>
  <si>
    <t>48555/71</t>
  </si>
  <si>
    <t>11135</t>
  </si>
  <si>
    <t>آسمان خراش آپادانا</t>
  </si>
  <si>
    <t>تخلیه : استان اصفهان سمیرم حنا کارخانه آسفالت شهرداری حنا -کدپستی 8671630003</t>
  </si>
  <si>
    <t>45574/71</t>
  </si>
  <si>
    <t>11140</t>
  </si>
  <si>
    <t>یاسین گنج چهارمحال</t>
  </si>
  <si>
    <t>تخلیه : استان خوزستان شهرستان ایذه محور لردگان ایذه کارخانه آسفالت دورک عمران -کدپستی 6399183416</t>
  </si>
  <si>
    <t>33413/71</t>
  </si>
  <si>
    <t>50532/71</t>
  </si>
  <si>
    <t>50589/71</t>
  </si>
  <si>
    <t>8729</t>
  </si>
  <si>
    <t>بناپارس چابهار</t>
  </si>
  <si>
    <t>تخلیه : استان سیستان و بلوچستان چابهار جاده چابهار به جکیگور  نرسیده به سه راهی نگور کارخانه آسفالت سنگ و کوه (اسپادانا) -کدپستی 9976180001</t>
  </si>
  <si>
    <t>37882/71</t>
  </si>
  <si>
    <t>11363</t>
  </si>
  <si>
    <t>شاهین راه غرب</t>
  </si>
  <si>
    <t>تخلیه : لرستان شهرالیگودرز کارخانه آسفالت محراب سازان غرب پارس -کدپستی 6831153872</t>
  </si>
  <si>
    <t>50633/71</t>
  </si>
  <si>
    <t>12498</t>
  </si>
  <si>
    <t>آبراهه شیوشگان</t>
  </si>
  <si>
    <t>تخلیه : کرمان منطقه گلومک کارخانه آسفالت راه باند کویر کرمان -کدپستی 7631113927</t>
  </si>
  <si>
    <t>48693/71</t>
  </si>
  <si>
    <t>12386</t>
  </si>
  <si>
    <t>جمشید بنای شمس</t>
  </si>
  <si>
    <t>30168/71</t>
  </si>
  <si>
    <t>13097</t>
  </si>
  <si>
    <t>جاده سازان زابل</t>
  </si>
  <si>
    <t>تخلیه : استان سیستان و بلوچستان چابهار اداره راهداری چابهار -کدپستی 9971858586</t>
  </si>
  <si>
    <t>45437/71</t>
  </si>
  <si>
    <t>تخلیه : کرمان جنوب منوجان نرسیده به دو راهی منوجان کارخانه آسفالت پی وپل جنوب 2 - کدپستی 7861776308</t>
  </si>
  <si>
    <t>49761/71</t>
  </si>
  <si>
    <t>11229</t>
  </si>
  <si>
    <t>راهسازان فرازپی پایتخت</t>
  </si>
  <si>
    <t>تخلیه : کرمان جنوب منوجان نرسیده به دو راهی منوجان کارخانه آسفالت پی و پل جنوب 2-کدپستی 7861776308</t>
  </si>
  <si>
    <t>50611/71</t>
  </si>
  <si>
    <t>52355/71</t>
  </si>
  <si>
    <t>52309/71</t>
  </si>
  <si>
    <t>13101</t>
  </si>
  <si>
    <t>کیهان نمای ابریشم</t>
  </si>
  <si>
    <t>تخلیه: استان بوشهر شهرستان جم کارخانه آسفالت حسین حیدری -کدپستی 7558168308</t>
  </si>
  <si>
    <t>48587/71</t>
  </si>
  <si>
    <t>52832/71</t>
  </si>
  <si>
    <t>13100</t>
  </si>
  <si>
    <t>مروارید بنای هامون</t>
  </si>
  <si>
    <t>تخلیه : استان چهارمحال و بختیاری شهرستان ناغان کارخانه آسفالت اتحاد ناغان - کدپستی 8883133871</t>
  </si>
  <si>
    <t>52822/71</t>
  </si>
  <si>
    <t>تخلیه : استان یزد اردکان کیلومتر12 جاده چک چک کارخانه آسفالت هما گستر اردکان -کدپستی 8959157369</t>
  </si>
  <si>
    <t>52820/71</t>
  </si>
  <si>
    <t>13099</t>
  </si>
  <si>
    <t>ارژن سازه خایدالو</t>
  </si>
  <si>
    <t>تخلیه : استان لرستان خرم آباد کارخانه آسفالت آفاق سپهر خرم - کدپستی 6876148001</t>
  </si>
  <si>
    <t>50644/71</t>
  </si>
  <si>
    <t>52870/71</t>
  </si>
  <si>
    <t>52808/71</t>
  </si>
  <si>
    <t>54160/71</t>
  </si>
  <si>
    <t>تخلیه : استان اصفهان کاشان کارخانه آسفالت وزین راه اصفهان (دراجاره آفتاب چشمه آریانا)-کدپستی 8719137154</t>
  </si>
  <si>
    <t>50603/71</t>
  </si>
  <si>
    <t>13102</t>
  </si>
  <si>
    <t>رود راه محیط</t>
  </si>
  <si>
    <t>اتحاد کوشای پاسارگاد(2002058)</t>
  </si>
  <si>
    <t>تخلیه : یزد کیلومتر 10 کمربندی یزد به تفت کارخانه آسفالت سازمان همیاری شهرداری استان یزد -کدپستی 8949164713</t>
  </si>
  <si>
    <t>50599/71</t>
  </si>
  <si>
    <t>تخلیه : استان سیستان و بلوچستان دوراهی زابل زاهدان 20 کیلومتر به سمت زابل بعد از پل شیله کارخانه آسفالت دنا بنیان بیرجند (زابل) - کدپستی 9866182101</t>
  </si>
  <si>
    <t>52880/71</t>
  </si>
  <si>
    <t>13105</t>
  </si>
  <si>
    <t>راهسازی به سازان سالار کرمان</t>
  </si>
  <si>
    <t>تخلیه : استان کرمان - شهرستان کرمان - جاده جوپار کارخانه آسفالت راه باند کویر کرمان -کدپستی 7631113927</t>
  </si>
  <si>
    <t>48707/71</t>
  </si>
  <si>
    <t>54990/71</t>
  </si>
  <si>
    <t>54988/71</t>
  </si>
  <si>
    <t>55027/71</t>
  </si>
  <si>
    <t>54981/71</t>
  </si>
  <si>
    <t>11977</t>
  </si>
  <si>
    <t>برج آوران جزیره</t>
  </si>
  <si>
    <t>حمل و نقل برادران برتر شیراز(1071ج1403)</t>
  </si>
  <si>
    <t>تخلیه : استان بوشهر شهرستان تنگستان کیلومتر10 جاده دلوار-اهرم کارخانه آسفالت کرم اهرم -کدپستی 7515769645</t>
  </si>
  <si>
    <t>42681/71</t>
  </si>
  <si>
    <t>45440/71</t>
  </si>
  <si>
    <t>تخلیه : استان سیستان و بلوچستان شهرک صنعتی کامبوزیا کارخانه آسفالت مهام هیرمند -کدپستی 9814944563</t>
  </si>
  <si>
    <t>52876/71</t>
  </si>
  <si>
    <t>13108</t>
  </si>
  <si>
    <t>طاق کسری سینا</t>
  </si>
  <si>
    <t>تخلیه : استان سیستان و بلوچستان چابهار کارخانه آسفالت راه و ساختمان سنگ و کوه (اسپادانا)-کدپستی 9976180001</t>
  </si>
  <si>
    <t>45434/71</t>
  </si>
  <si>
    <t>13107</t>
  </si>
  <si>
    <t>میلاد راه سامان</t>
  </si>
  <si>
    <t>تخلیه : استان چهارمحال و بختیاری شهرکرد منظریه کارخانه آسفالت اتحاد ناغان -کدپستی 8814915374</t>
  </si>
  <si>
    <t>52817/71</t>
  </si>
  <si>
    <t>13106</t>
  </si>
  <si>
    <t>سورنا گستر ساتراپ</t>
  </si>
  <si>
    <t>تخلیه : استان کهگیلویه و بویراحمد یاسوج روبروی پلیس راه یاسوج - اصفهان کارخانه آسفالت ولیعصر- کدپستی 7593781711</t>
  </si>
  <si>
    <t>54968/71</t>
  </si>
  <si>
    <t>تخلیه : استان خراسان رضوی تربت حیدریه شهرک ولی عصر بعد از روستای عباس آباد کارخانه آسفالت ولیعصر تربت حیدریه - کدپستی 9513684681</t>
  </si>
  <si>
    <t>55063/71</t>
  </si>
  <si>
    <t>54992/71</t>
  </si>
  <si>
    <t>11880</t>
  </si>
  <si>
    <t>طرح توسعه شمس عمران</t>
  </si>
  <si>
    <t>تخلیه : استان سیستان و بلوچستان شهرستان هامون شهرمحمدآباد کیلومتر 5 جاده شهرک میر کارخانه آسفالت راه و ساختمان 3136 سیستان سازه زابل - کدپستی 9867114754</t>
  </si>
  <si>
    <t>52884/71</t>
  </si>
  <si>
    <t>تخلیه : استان سیستان و بلوچستان سراوان 10 کیلومتری جاده سراوان - اسلام آباد کارخانه آسفالت برج سازان شاهوار -کدپستی 9954171658</t>
  </si>
  <si>
    <t>55056/71</t>
  </si>
  <si>
    <t>55033/71</t>
  </si>
  <si>
    <t>54973/71</t>
  </si>
  <si>
    <t>12886</t>
  </si>
  <si>
    <t>پل عرشه خزر</t>
  </si>
  <si>
    <t>تخلیه : استان سیستان و بلوچستان چابهار کارخانه آسفالت اداره راهداری چابهار -کدپستی 9971858931</t>
  </si>
  <si>
    <t>52834/71</t>
  </si>
  <si>
    <t>57015/71</t>
  </si>
  <si>
    <t>57005/71</t>
  </si>
  <si>
    <t>تخلیه : استان کهگیلویه و بویراحمد یاسوج  جنب پلیس راه یاسوج اصفهان کارخانه آسفالت ولی عصر-کدپستی 7593781711</t>
  </si>
  <si>
    <t>57026/71</t>
  </si>
  <si>
    <t>56891/71</t>
  </si>
  <si>
    <t>13110</t>
  </si>
  <si>
    <t>ایستا بنای ماژین</t>
  </si>
  <si>
    <t>تخلیه : استان هرمزگان شهرستان بستک 6 کیلومتری محور بستک بندرلنگه کارخانه آسفالت راه ساز گوده -کدپستی 7961983586</t>
  </si>
  <si>
    <t>50606/71</t>
  </si>
  <si>
    <t>تخلیه : چهارمحال و بختیاری فارسان جاده جونقان چلیچه جنب کارخانه گچ کارخانه آسفالت احمدیه چلیچه - کدپستی 8867188774</t>
  </si>
  <si>
    <t>57156/71</t>
  </si>
  <si>
    <t>12361</t>
  </si>
  <si>
    <t>هیرداد درخش فرهود</t>
  </si>
  <si>
    <t>تخلیه : استان کهگیلویه و بویراحمد شهرستان بویراحمد شهریاسوج کارخانه آسفالت ولی عصر-کدپستی 7593781711</t>
  </si>
  <si>
    <t>55090/71</t>
  </si>
  <si>
    <t>تخلیه : استان فارس شهرستان بیضا کیلومتر 5 جاده ابنو کارخانه آسفالت قطعه 6 آزاد راه اصفهان شیراز -کدپستی 7363118995</t>
  </si>
  <si>
    <t>57079/71</t>
  </si>
  <si>
    <t>تخلیه : استان کهگیلویه و بویراحمد شهرستان بویراحمد کارخانه آسفالت ولی عصر -کدپستی 7593781711</t>
  </si>
  <si>
    <t>57013/71</t>
  </si>
  <si>
    <t>55123/71</t>
  </si>
  <si>
    <t>13112</t>
  </si>
  <si>
    <t>عمران جاده سازان صبا</t>
  </si>
  <si>
    <t>تخلیه : استان سیستان و بلوچستان ایرانشهر کارخانه آسفالت راه و ساختمان سنگ و کوه (اسپادانا) -کدپستی 9976180001</t>
  </si>
  <si>
    <t>54154/71</t>
  </si>
  <si>
    <t>52828/71</t>
  </si>
  <si>
    <t>52825/71</t>
  </si>
  <si>
    <t>تخلیه : استان فارس نورآباد ممسنی کارخانه آسفالت ابوالفضل امینی -کدپستی 7351945949</t>
  </si>
  <si>
    <t>62494/71</t>
  </si>
  <si>
    <t>تخلیه : کهگیلویه و بویراحمد شهرستان بویراحمد کارخانه آسفالت ولی عصر - کدپستی 7593781711</t>
  </si>
  <si>
    <t>61624/71</t>
  </si>
  <si>
    <t>تخلیه : کهگیلویه و بویراحمد یاسوج روبری پلیس راه یاسوج اصفهان کارخانه آسفالت ولی عصر - کدپستی 7593781711</t>
  </si>
  <si>
    <t>60171/71</t>
  </si>
  <si>
    <t>13115</t>
  </si>
  <si>
    <t>عمران زرین میلاس زاگرس</t>
  </si>
  <si>
    <t>تخلیه : استان چهارمحال و بختیاری لردگان منطقه خانمیرزا روستای سلح چین کارخانه آسفالت کوثر سلح چین -کدپستی 8894181056</t>
  </si>
  <si>
    <t>61626/71</t>
  </si>
  <si>
    <t>62557/71</t>
  </si>
  <si>
    <t>62336/71</t>
  </si>
  <si>
    <t>62487/71</t>
  </si>
  <si>
    <t>تخلیه : کردستان سنندج کیلومتر5 محورسنندج-کامیاران سه راهی مریوان کارخانه آسفالت سرچنارراه -کدپستی 6615998566</t>
  </si>
  <si>
    <t>62490/71</t>
  </si>
  <si>
    <t>13116</t>
  </si>
  <si>
    <t>جهان سازه رضوان</t>
  </si>
  <si>
    <t>تخلیه:کردستان سنندج کیلومتر 5 محور سنندج -کامیاران سه راهی مریوان کارخانه آسفالت سرچنارراه -کدپستی 6615998566</t>
  </si>
  <si>
    <t>57028/71</t>
  </si>
  <si>
    <t>61614/71</t>
  </si>
  <si>
    <t>62714/71</t>
  </si>
  <si>
    <t>13117</t>
  </si>
  <si>
    <t>سیراف نگارین لیان</t>
  </si>
  <si>
    <t>تخلیه : استان کهگیلویه و بویراحمد یاسوج کارخانه آسفالت ولی عصر - کدپستی 7593781711</t>
  </si>
  <si>
    <t>60264/71</t>
  </si>
  <si>
    <t>60189/71</t>
  </si>
  <si>
    <t>10460</t>
  </si>
  <si>
    <t>ویلاراه جنوب</t>
  </si>
  <si>
    <t>تخلیه : استان سیستان و بلوچستان چابهار جاده گواتر کارخانه اداره راهداری چابهار - کدپستی 9973173903</t>
  </si>
  <si>
    <t>62333/71</t>
  </si>
  <si>
    <t>تخلیه : استان کهگیلویه و بویراحمد شهرستان بویراحمد محور یاسوج سمیرم روبروی پلیس راه یاسوج اصفهان کارخانه آسفالت ولی عصر -کدپستی 7593781711</t>
  </si>
  <si>
    <t>57033/71</t>
  </si>
  <si>
    <t>تخلیه : استان کهگیلویه و بویراحمد شهرستان یاسوج کارخانه آسفالت ولی عصر -کدپستی 7593781711</t>
  </si>
  <si>
    <t>60274/71</t>
  </si>
  <si>
    <t>تخلیه : استان سیستان و بلوچستان ایرانشهر جاده بمپور کارخانه آسفالت پوزلان بتن - کدپستی 1419716514</t>
  </si>
  <si>
    <t>62339/71</t>
  </si>
  <si>
    <t>11618</t>
  </si>
  <si>
    <t>هدایت آب ایلام</t>
  </si>
  <si>
    <t>تخلیه : استان کرمانشاه کنگاور سه راهی نهاوند به طرف کرمانشاه کارخانه آسفالت مهر الوند هگمتانه -کدپستی 6745160114</t>
  </si>
  <si>
    <t>62525/71</t>
  </si>
  <si>
    <t>62492/71</t>
  </si>
  <si>
    <t>61484/71</t>
  </si>
  <si>
    <t>تخلیه : استان یزد شهرستان یزد کیلومتر20جاده طبس کارخانه آسفالت زاویه ساز - کدپستی 8946194913</t>
  </si>
  <si>
    <t>61770/71</t>
  </si>
  <si>
    <t>61486/71</t>
  </si>
  <si>
    <t>61481/71</t>
  </si>
  <si>
    <t>68095/71</t>
  </si>
  <si>
    <t>66273/71</t>
  </si>
  <si>
    <t>تخلیه : کهگیلویه و بویراحمد یاسوج شهرک صنعتی دلی بجک کارخانه آسفالت سامان بویر -کدپستی 8593141855</t>
  </si>
  <si>
    <t>60491/71</t>
  </si>
  <si>
    <t>66232/71</t>
  </si>
  <si>
    <t>66229/71</t>
  </si>
  <si>
    <t>13120</t>
  </si>
  <si>
    <t>پور آب تاراز</t>
  </si>
  <si>
    <t>تخلیه : استان سیستان و بلوچستان زاهدان شهرک صنعتی کامبوزیا کارخانه آسفالت مهام هیرمند -کدپستی 9814944563</t>
  </si>
  <si>
    <t>40764/71</t>
  </si>
  <si>
    <t>13122</t>
  </si>
  <si>
    <t>بانیان رهرو نوید</t>
  </si>
  <si>
    <t>تخلیه : کرمانشاه دینور محور سرتخت کیلومتر5 روبروی روستای محمدآباد رحمانی کارخانه آسفالت زرین گستر بیستون -کدپستی 6715913751</t>
  </si>
  <si>
    <t>57000/71</t>
  </si>
  <si>
    <t>9734</t>
  </si>
  <si>
    <t>تیسفون راه زاگرس(زرین بام هلیلان )</t>
  </si>
  <si>
    <t>تخلیه : استان کرمانشاه اسلام آباد غرب کیلومتر10 جاده کرند تقاطع جاده گهواره کارخانه آسفالت فیروزآباد(کرند غرب ) -کدپستی 6761984835</t>
  </si>
  <si>
    <t>66241/71</t>
  </si>
  <si>
    <t>تخلیه : استان اصفهان شهرستان گلپایگان 10 کیلومتربه سمت خم پیچ کارخانه آسفالت شماره دو فردسازه سپاهان -کدپستی 8787141518</t>
  </si>
  <si>
    <t>67063/71</t>
  </si>
  <si>
    <t>70676/71</t>
  </si>
  <si>
    <t>تخلیه :استان فارس اقلید دوراهی سورمق جنب راهدارخانه کارخانه آسفالت بویرعدالت دنا -کدپستی 7398113791</t>
  </si>
  <si>
    <t>57105/71</t>
  </si>
  <si>
    <t>68859/71</t>
  </si>
  <si>
    <t>13124</t>
  </si>
  <si>
    <t>راه و ابنیه آریایی مکران</t>
  </si>
  <si>
    <t>تخلیه : استان سیستان و بلوچستان چابهار کارخانه آسفالت اداره راهداری چابهار -کدپستی 9971858586</t>
  </si>
  <si>
    <t>66264/71</t>
  </si>
  <si>
    <t>66295/71</t>
  </si>
  <si>
    <t>13125</t>
  </si>
  <si>
    <t>کیان سازان نگین اسپادانا</t>
  </si>
  <si>
    <t>استان چهارمحال و بختیاری شهرستان کیار شهرناغان 100 متری بعداز تونل کارخانه آسفالت اتحاد ناغان -کدپستی 8883133871</t>
  </si>
  <si>
    <t>52302/71</t>
  </si>
  <si>
    <t>52306/71</t>
  </si>
  <si>
    <t>تخلیه : استان یزد اردکان کیلومتر 12 جاده چک چک کارخانه آسفالت هما گستر اردکان -کدپستی 8959157369</t>
  </si>
  <si>
    <t>72441/71</t>
  </si>
  <si>
    <t>13126</t>
  </si>
  <si>
    <t>اسکان سرام فرناد</t>
  </si>
  <si>
    <t>تخلیه : استان چهارمحال و بختیاری شهرستان چلیچه کارخانه آسفالت احمدیه چلیچه -کدپستی 8867185509</t>
  </si>
  <si>
    <t>70537/71</t>
  </si>
  <si>
    <t>70548/71</t>
  </si>
  <si>
    <t>70543/71</t>
  </si>
  <si>
    <t>72432/71</t>
  </si>
  <si>
    <t>72485/71</t>
  </si>
  <si>
    <t>70584/71</t>
  </si>
  <si>
    <t>60489/71</t>
  </si>
  <si>
    <t>60498/71</t>
  </si>
  <si>
    <t>66279/71</t>
  </si>
  <si>
    <t>10609</t>
  </si>
  <si>
    <t>آرادسوله اهواز</t>
  </si>
  <si>
    <t>تخلیه : استان کرمانشاه کیلومتر70 جاده اسلام آباد غرب به پل دختر نرسیده به هلیلان کارخانه آسفالت آج راه غرب -کدپستی 6953151338</t>
  </si>
  <si>
    <t>70696/71</t>
  </si>
  <si>
    <t>10988</t>
  </si>
  <si>
    <t>بتن راه ماد دشت</t>
  </si>
  <si>
    <t>تخلیه : استان سیستان و بلوچستان شهرستان سرباز کارخانه اداره راهداری سرباز -کدپستی 9931183554</t>
  </si>
  <si>
    <t>62344/71</t>
  </si>
  <si>
    <t>13132</t>
  </si>
  <si>
    <t>استحکام بتن پردیس</t>
  </si>
  <si>
    <t>تخلیه : استان اصفهان فریدونشهر کارخانه آسفالت اتحاد زرین مهر -کدپستی 8564194372</t>
  </si>
  <si>
    <t>52350/71</t>
  </si>
  <si>
    <t>67036/71</t>
  </si>
  <si>
    <t>76860/71</t>
  </si>
  <si>
    <t>12350</t>
  </si>
  <si>
    <t>کیان راه اورانوس</t>
  </si>
  <si>
    <t>تخلیه : استان سیستان و بلوچستان چابهار ابتدای بلوار امام کارخانه آسفالت اداره راهداری چابهار -کدپستی 9971858586</t>
  </si>
  <si>
    <t>67999/71</t>
  </si>
  <si>
    <t>تخلیه : استان یزد اردکان کیلومتر 12 جاده چک چک کارخانه آسفالت هما گستراردکان -کدپستی 8959157369</t>
  </si>
  <si>
    <t>73730/71</t>
  </si>
  <si>
    <t>73749/71</t>
  </si>
  <si>
    <t>66224/71</t>
  </si>
  <si>
    <t>66218/71</t>
  </si>
  <si>
    <t>13139</t>
  </si>
  <si>
    <t>کورش سازه پاسارگاد</t>
  </si>
  <si>
    <t>تخلیه : استان اصفهان سمیرم شهر حنا کیلومتر 10 جاده حنا به پادنا کارخانه آسفالت شهرداری حنا -کدپستی 8671630003</t>
  </si>
  <si>
    <t>82092/71</t>
  </si>
  <si>
    <t>تخلیه : استان سیستان و بلوچستان جاده دوراهی زابل زاهدان 2 کیلومتر به سمت زابل جنب یادمان شهدای تاسوکی کارخانه آسفالت دنا بنیان بیرجند (زابل)- کدپستی 9866182101</t>
  </si>
  <si>
    <t>79713/71</t>
  </si>
  <si>
    <t>83545/71</t>
  </si>
  <si>
    <t>تخلیه : کهگیلویه و بویراحمد یاسوج کارخانه آسفالت ولی عصر -کدپستی 7593781711</t>
  </si>
  <si>
    <t>85141/71</t>
  </si>
  <si>
    <t>83535/71</t>
  </si>
  <si>
    <t>85208/71</t>
  </si>
  <si>
    <t>82053/71</t>
  </si>
  <si>
    <t>تخلیه: استان کهگیلویه و بویراحمد یاسوج کارخانه آسفالت ولی عصر -کدپستی 7593781711</t>
  </si>
  <si>
    <t>83543/71</t>
  </si>
  <si>
    <t>8593</t>
  </si>
  <si>
    <t>قندیل سازصلب</t>
  </si>
  <si>
    <t>تخلیه : استان کردستان سنندج کیلومتر 20 جاده سنندج - کامیاران پشت پاسگاه نران کارخانه آسفالت قندیل ساز سنندج -کدپستی 6615168404</t>
  </si>
  <si>
    <t>82026/71</t>
  </si>
  <si>
    <t>تعاونی موحدین آسفالت یزد</t>
  </si>
  <si>
    <t>تخلیه : یزد کمربندی یزد-مهریز بعد از پادگان شهید صدوقی جاده اختصاصی کارخانه آسفالت تعاونی موحدین آسفالت یزد - کدپستی 8944193790</t>
  </si>
  <si>
    <t>87848/71</t>
  </si>
  <si>
    <t>13149</t>
  </si>
  <si>
    <t>برج سازان ایپک اوستا</t>
  </si>
  <si>
    <t>استان کهگیلویه و بویراحمد یاسوج روبروی پلیس راه یاسوج-اصفهان کارخانه آسفالت ولی عصر -کدپستی 7593781711</t>
  </si>
  <si>
    <t>83546/71</t>
  </si>
  <si>
    <t>85135/71</t>
  </si>
  <si>
    <t>85147/71</t>
  </si>
  <si>
    <t>13150</t>
  </si>
  <si>
    <t>آذین عمران بستک</t>
  </si>
  <si>
    <t>تخلیه : استان هرمزگان شهرستان بستک 6 کیلومتری محور بستک بندرلنگه کارخانه آسفالت راهساز گوده -کدپستی 7961983586</t>
  </si>
  <si>
    <t>87844/71</t>
  </si>
  <si>
    <t>13151</t>
  </si>
  <si>
    <t>زاگرس پی سنندج</t>
  </si>
  <si>
    <t>استان کردستان کیلومتر 38 محورسنندج - دیواندره روستای عباس آباد کارخانه آسفالت راه پل سازان آسیا (کارخانه عباس آباد)-کدپستی 6619146158</t>
  </si>
  <si>
    <t>87855/71</t>
  </si>
  <si>
    <t>85911/71</t>
  </si>
  <si>
    <t>13147</t>
  </si>
  <si>
    <t>پردیس عمران یاسین</t>
  </si>
  <si>
    <t>تخلیه :استان کهگیلویه و بویراحمد شهرستان باشت کارخانه آسفالت رزمان -کدپستی 7587141842</t>
  </si>
  <si>
    <t>85925/71</t>
  </si>
  <si>
    <t>12382</t>
  </si>
  <si>
    <t>سراج عمران ماهور</t>
  </si>
  <si>
    <t>تخلیه : استان کهگیلویه و بویراحمد یاسوج نرسیده به پلیس راه یاسوج - اصفهان کارخانه آسفالت ولیعصر- کدپستی 7593781711</t>
  </si>
  <si>
    <t>89996/71</t>
  </si>
  <si>
    <t>11860</t>
  </si>
  <si>
    <t>فرزاد سازه لردگان</t>
  </si>
  <si>
    <t>تخلیه : استان چهارمحال و بختیاری شهرستان فلارد روستای گنج کارخانه آسفالت یاسین گنج فلارد -کدپستی 8895385877</t>
  </si>
  <si>
    <t>87891/71</t>
  </si>
  <si>
    <t>89975/71</t>
  </si>
  <si>
    <t>84941/71</t>
  </si>
  <si>
    <t>89972/71</t>
  </si>
  <si>
    <t>13153</t>
  </si>
  <si>
    <t>ارمغان بتن درخشان</t>
  </si>
  <si>
    <t>تخلیه : استان کرمانشاه روانسر کارخانه آسفالت شالوده راهان نوید -کدپستی 6773118644</t>
  </si>
  <si>
    <t>90020/71</t>
  </si>
  <si>
    <t>84938/71</t>
  </si>
  <si>
    <t>84935/71</t>
  </si>
  <si>
    <t>تخلیه : استان فارس شیراز کارخانه آسفالت ره گشایان توران حسین آباد - کدپستی 7174167117</t>
  </si>
  <si>
    <t>90013/71</t>
  </si>
  <si>
    <t>13155</t>
  </si>
  <si>
    <t>پکوک سنندج</t>
  </si>
  <si>
    <t>تخلیه : استان کردستان سنندج بلوار شبلی خیابان خانقاه پلاک44 کارخانه آسفالت ریبوار کردستان -کدپستی 6619645541</t>
  </si>
  <si>
    <t>89637/71</t>
  </si>
  <si>
    <t>89977/71</t>
  </si>
  <si>
    <t>10434</t>
  </si>
  <si>
    <t>ساختمانی کرمان ریسه</t>
  </si>
  <si>
    <t>تخلیه : استان کرمان کیلومتر 12 جاده زرند پابدانا کارخانه آسفالت کرمان ریسه -کدپستی 7761116400</t>
  </si>
  <si>
    <t>85183/71</t>
  </si>
  <si>
    <t>13156</t>
  </si>
  <si>
    <t>اسکله عمارت هخامنش</t>
  </si>
  <si>
    <t>تخلیه : استان فارس آباده کمربندی صغاد کارخانه آسفالت یاقوت مرمرزاگرس -کدپستی 7393188574</t>
  </si>
  <si>
    <t>90018/71</t>
  </si>
  <si>
    <t>89935/71</t>
  </si>
  <si>
    <t>تخلیه : استان یزد جاده روستای کویجان به روستای بنستان - کارخانه آسفالت شهرداری بهاباد - کدپستی 8976115847</t>
  </si>
  <si>
    <t>89632-1</t>
  </si>
  <si>
    <t>تخلیه : استان یزد شهریزد کیلومتر 13 جاده خصرآباد کارخانه آسفالت شهرداری یزد - کدپستی 8945133454</t>
  </si>
  <si>
    <t>89653-1</t>
  </si>
  <si>
    <t>تخلیه : استان یزد جاده مهریز کارخانه آسفالت حریتاش یزد - کدپستی 8944193717</t>
  </si>
  <si>
    <t>89443-1</t>
  </si>
  <si>
    <t>89643-1</t>
  </si>
  <si>
    <t>تخلیه : استان یزد کیلومتر 20 جاده یزد-طبس کارخانه آسفالت زاویه ساز - کدپستی 8946194913</t>
  </si>
  <si>
    <t>89483-1</t>
  </si>
  <si>
    <t>89461-1</t>
  </si>
  <si>
    <t>89464-1</t>
  </si>
  <si>
    <t>89495-1</t>
  </si>
  <si>
    <t>تخلیه : استان اصفهان اتوبان تهران -کاشان روبروی مسکن مهر کارخانه آسفالت وزین راه اصفهان (دراجاره آفتاب چشمه آریانا) - کدپستی 8719137154</t>
  </si>
  <si>
    <t>100151-1</t>
  </si>
  <si>
    <t>191587/870</t>
  </si>
  <si>
    <t>210025/870</t>
  </si>
  <si>
    <t>تخلیه : استان فارس مرودشت کیلومتر 37 محور پتروشیمی درودزن کارخانه آسفالت آریا مسیر پارس 2- کدپستی 7347151920</t>
  </si>
  <si>
    <t>231988/870</t>
  </si>
  <si>
    <t>9345</t>
  </si>
  <si>
    <t>ثمین راه صفاهان</t>
  </si>
  <si>
    <t>تخلیه : استان اصفهان 5 کیلومتری حسن آباد جرقویه کارخانه آسفالت ثمین راه صفاهان -کدپستی 8379150024</t>
  </si>
  <si>
    <t>48831/870</t>
  </si>
  <si>
    <t>تخلیه : استان فارس شهرستان قیر و کارزین کارخانه آسفالت بویر عدالت دنا -کدپستی 7476133457</t>
  </si>
  <si>
    <t>48591/870</t>
  </si>
  <si>
    <t>57508/870</t>
  </si>
  <si>
    <t>تخلیه: سیستان و بلوچستان خاش کیلومتر 10 جاده خاش به سمت ایرانشهر کارخانه آسفالت نازمکان جنوب -کدپستی 9815663448</t>
  </si>
  <si>
    <t>50792/870</t>
  </si>
  <si>
    <t>50805/870</t>
  </si>
  <si>
    <t>65207/870</t>
  </si>
  <si>
    <t>تخلیه : استان فارس شهرستان مرودشت کارخانه آسفالت بویرعدالت دنا - کدپستی 7159696378</t>
  </si>
  <si>
    <t>784450/870</t>
  </si>
  <si>
    <t>78468/870</t>
  </si>
  <si>
    <t>78395/870</t>
  </si>
  <si>
    <t>78472/870</t>
  </si>
  <si>
    <t>8435</t>
  </si>
  <si>
    <t>پوزلان بتن</t>
  </si>
  <si>
    <t>تخلیه : استان سیستان و بلوچستان شهرستان ایرانشهر واقع در پشت پلیس راه بمپور کارخانه آسفالت پوزلان بتن -کدپستی 9915734361</t>
  </si>
  <si>
    <t>85200/870</t>
  </si>
  <si>
    <t>7091</t>
  </si>
  <si>
    <t>مسکن وعمران قدس رضوی</t>
  </si>
  <si>
    <t>تخلیه: خراسان رضوی مشهد کیلومتر 63 آزاد راه کنارگذر شمالی مشهد-کارخانه آسفالت آب و خاک قدس رضوی- کدپستی 9367166021</t>
  </si>
  <si>
    <t>ص/3593</t>
  </si>
  <si>
    <t>11537</t>
  </si>
  <si>
    <t>بسترسازان زاهدان</t>
  </si>
  <si>
    <t>تخلیه : استان سیستان و بلوچستان شهرستان هامون کارخانه آسفالت راه و ساختمان 3136 سیستان سازه زابل -کدپستی 7617148957</t>
  </si>
  <si>
    <t>ص/5544</t>
  </si>
  <si>
    <t>13141</t>
  </si>
  <si>
    <t>طلوع فجر کیانسه</t>
  </si>
  <si>
    <t>تخلیه : استان سیستان و بلوچستان شهرستان هامون (محمد آباد ) کیلومتر 5 جاده شهرک میر کارخانه آسفالت 3136 سیستان سازه زابل -کدپستی 9867114754</t>
  </si>
  <si>
    <t>ص/5543</t>
  </si>
  <si>
    <t>ص/6468</t>
  </si>
  <si>
    <t>13154</t>
  </si>
  <si>
    <t>ساختمانی سازه های کویر</t>
  </si>
  <si>
    <t>تخلیه : استان سیستان و بلوچستان شهرستان هامون (محمد آباد) کیلومتر 5 جاده شهرک میر کارخانه آسفالت راه وساختمان 3136 سیستان سازه زابل -کدپستی 9867114754</t>
  </si>
  <si>
    <t>ص/5542</t>
  </si>
  <si>
    <t>شماره حواله</t>
  </si>
  <si>
    <t>تاریخ حواله</t>
  </si>
  <si>
    <t>مقدار حواله</t>
  </si>
  <si>
    <t>وضعیت حواله</t>
  </si>
  <si>
    <t>کد مرکز فروش</t>
  </si>
  <si>
    <t>کد مشتری</t>
  </si>
  <si>
    <t>نام مشتری</t>
  </si>
  <si>
    <t>نام کالا</t>
  </si>
  <si>
    <t>کد انبار</t>
  </si>
  <si>
    <t>نام انبار</t>
  </si>
  <si>
    <t>تحویل گیرنده</t>
  </si>
  <si>
    <t>استان</t>
  </si>
  <si>
    <t>تاریخ درخواست</t>
  </si>
  <si>
    <t>شماره درخواست</t>
  </si>
  <si>
    <t>شماره رسید وجه</t>
  </si>
  <si>
    <t>تاریخ رسید وجه</t>
  </si>
  <si>
    <t>شناسه درخواست سبا</t>
  </si>
  <si>
    <t>نرخ قرارداد</t>
  </si>
  <si>
    <t>مقدار کل تحویل</t>
  </si>
  <si>
    <t>تاریخ اعتبار حواله</t>
  </si>
  <si>
    <t>آدرس تخلیه</t>
  </si>
  <si>
    <t>شناسه حواله وزارت راه</t>
  </si>
  <si>
    <t>از محل</t>
  </si>
  <si>
    <t>از محل تفاهم نامه 23666/71-بودجه 1402</t>
  </si>
  <si>
    <t>837301203</t>
  </si>
  <si>
    <t>سازمان راهداری و حمل و نقل جاده ای</t>
  </si>
  <si>
    <t>837318003</t>
  </si>
  <si>
    <t>838228103</t>
  </si>
  <si>
    <t>835934703</t>
  </si>
  <si>
    <t>838073703</t>
  </si>
  <si>
    <t>838198303</t>
  </si>
  <si>
    <t>838234403</t>
  </si>
  <si>
    <t>از محل تفاهمنامه شماره 1/40251 مورخ 1402/03/21-بودجه 1402</t>
  </si>
  <si>
    <t>بودجه 1402</t>
  </si>
  <si>
    <t>شرکت ساخت و توسعه راهها</t>
  </si>
  <si>
    <t>840219103</t>
  </si>
  <si>
    <t>839938303</t>
  </si>
  <si>
    <t>841960303</t>
  </si>
  <si>
    <t>840466203</t>
  </si>
  <si>
    <t>841934003</t>
  </si>
  <si>
    <t>843324204</t>
  </si>
  <si>
    <t>836028304</t>
  </si>
  <si>
    <t>841549103</t>
  </si>
  <si>
    <t>841926203</t>
  </si>
  <si>
    <t>از محل تفاهمنامه شماره  1/40251 مورخ 1402/03/21- بودجه 1402</t>
  </si>
  <si>
    <t>از محل تفاهم نامه 23666/71 -بودجه 1402</t>
  </si>
  <si>
    <t>840780704</t>
  </si>
  <si>
    <t>842535704</t>
  </si>
  <si>
    <t>836039704</t>
  </si>
  <si>
    <t>842779704</t>
  </si>
  <si>
    <t>846951504</t>
  </si>
  <si>
    <t>849073804</t>
  </si>
  <si>
    <t>846505904</t>
  </si>
  <si>
    <t>844629504</t>
  </si>
  <si>
    <t>844435604</t>
  </si>
  <si>
    <t>840637804</t>
  </si>
  <si>
    <t>841945904</t>
  </si>
  <si>
    <t>848908104</t>
  </si>
  <si>
    <t>849682304</t>
  </si>
  <si>
    <t>850487404</t>
  </si>
  <si>
    <t>843088804</t>
  </si>
  <si>
    <t>849522904</t>
  </si>
  <si>
    <t>840518304</t>
  </si>
  <si>
    <t>847231704</t>
  </si>
  <si>
    <t>848661604</t>
  </si>
  <si>
    <t>850104504</t>
  </si>
  <si>
    <t>849676905</t>
  </si>
  <si>
    <t>849917505</t>
  </si>
  <si>
    <t>844506304</t>
  </si>
  <si>
    <t>850508205</t>
  </si>
  <si>
    <t>850574005</t>
  </si>
  <si>
    <t>849048305</t>
  </si>
  <si>
    <t>842966004</t>
  </si>
  <si>
    <t>847804004</t>
  </si>
  <si>
    <t>از محل تفاهم نامه 71355/71 -بودجه 1402</t>
  </si>
  <si>
    <t>849031504</t>
  </si>
  <si>
    <t>سازمان راهداری - راه و روستایی</t>
  </si>
  <si>
    <t>840387604</t>
  </si>
  <si>
    <t>852447405</t>
  </si>
  <si>
    <t>843259905</t>
  </si>
  <si>
    <t>1402/06/09</t>
  </si>
  <si>
    <t>777199405</t>
  </si>
  <si>
    <t>852397805</t>
  </si>
  <si>
    <t>848779005</t>
  </si>
  <si>
    <t>852828805</t>
  </si>
  <si>
    <t>849516604</t>
  </si>
  <si>
    <t>850055405</t>
  </si>
  <si>
    <t>851060005</t>
  </si>
  <si>
    <t>848628305</t>
  </si>
  <si>
    <t>852138605</t>
  </si>
  <si>
    <t>840184205</t>
  </si>
  <si>
    <t>851356105</t>
  </si>
  <si>
    <t>851924605</t>
  </si>
  <si>
    <t>848644605</t>
  </si>
  <si>
    <t>1402/06/16</t>
  </si>
  <si>
    <t>842502605</t>
  </si>
  <si>
    <t>850492205</t>
  </si>
  <si>
    <t>852715005</t>
  </si>
  <si>
    <t>854030505</t>
  </si>
  <si>
    <t>850431305</t>
  </si>
  <si>
    <t>852430105</t>
  </si>
  <si>
    <t>851579905</t>
  </si>
  <si>
    <t>856559605</t>
  </si>
  <si>
    <t>775838605</t>
  </si>
  <si>
    <t>856403605</t>
  </si>
  <si>
    <t>849883305</t>
  </si>
  <si>
    <t>854017905</t>
  </si>
  <si>
    <t>856728205</t>
  </si>
  <si>
    <t>853433305</t>
  </si>
  <si>
    <t>852425805</t>
  </si>
  <si>
    <t>858200205</t>
  </si>
  <si>
    <t>854964605</t>
  </si>
  <si>
    <t>852605205</t>
  </si>
  <si>
    <t>853110406</t>
  </si>
  <si>
    <t>852720306</t>
  </si>
  <si>
    <t>853635406</t>
  </si>
  <si>
    <t>852694306</t>
  </si>
  <si>
    <t>864867906</t>
  </si>
  <si>
    <t>856430506</t>
  </si>
  <si>
    <t>857997106</t>
  </si>
  <si>
    <t>854217406</t>
  </si>
  <si>
    <t>861816606</t>
  </si>
  <si>
    <t>857881006</t>
  </si>
  <si>
    <t>862964506</t>
  </si>
  <si>
    <t>840239203</t>
  </si>
  <si>
    <t>856419205</t>
  </si>
  <si>
    <t>864271507</t>
  </si>
  <si>
    <t>865694607</t>
  </si>
  <si>
    <t>859389706</t>
  </si>
  <si>
    <t>866399407</t>
  </si>
  <si>
    <t>863479707</t>
  </si>
  <si>
    <t>863058407</t>
  </si>
  <si>
    <t>854135507</t>
  </si>
  <si>
    <t>856629007</t>
  </si>
  <si>
    <t>867488607</t>
  </si>
  <si>
    <t>859204607</t>
  </si>
  <si>
    <t>864713107</t>
  </si>
  <si>
    <t>862948207</t>
  </si>
  <si>
    <t>865207607</t>
  </si>
  <si>
    <t>859589207</t>
  </si>
  <si>
    <t>858779507</t>
  </si>
  <si>
    <t>858194307</t>
  </si>
  <si>
    <t>862363407</t>
  </si>
  <si>
    <t>866554207</t>
  </si>
  <si>
    <t>863121107</t>
  </si>
  <si>
    <t>859509107</t>
  </si>
  <si>
    <t>864442107</t>
  </si>
  <si>
    <t>1402/08/05</t>
  </si>
  <si>
    <t>867872207</t>
  </si>
  <si>
    <t>868313907</t>
  </si>
  <si>
    <t>857741007</t>
  </si>
  <si>
    <t>858261407</t>
  </si>
  <si>
    <t>868239407</t>
  </si>
  <si>
    <t>856662407</t>
  </si>
  <si>
    <t>866111307</t>
  </si>
  <si>
    <t>856135407</t>
  </si>
  <si>
    <t>867416407</t>
  </si>
  <si>
    <t>868335007</t>
  </si>
  <si>
    <t>853993407</t>
  </si>
  <si>
    <t>1402/08/26</t>
  </si>
  <si>
    <t>866622207</t>
  </si>
  <si>
    <t>859557606</t>
  </si>
  <si>
    <t>859129205</t>
  </si>
  <si>
    <t>853622706</t>
  </si>
  <si>
    <t>853034608</t>
  </si>
  <si>
    <t>868180608</t>
  </si>
  <si>
    <t>868590908</t>
  </si>
  <si>
    <t>868531808</t>
  </si>
  <si>
    <t>861889308</t>
  </si>
  <si>
    <t>870009208</t>
  </si>
  <si>
    <t>868207208</t>
  </si>
  <si>
    <t>870300608</t>
  </si>
  <si>
    <t>859654508</t>
  </si>
  <si>
    <t>860996608</t>
  </si>
  <si>
    <t>862534808</t>
  </si>
  <si>
    <t>871128608</t>
  </si>
  <si>
    <t>863331808</t>
  </si>
  <si>
    <t>870861308</t>
  </si>
  <si>
    <t>بودجه1402</t>
  </si>
  <si>
    <t>855665709</t>
  </si>
  <si>
    <t>کمیسیون فروش 739 - از محل بند ک بودجه 1402</t>
  </si>
  <si>
    <t>54467140209201402-14364</t>
  </si>
  <si>
    <t>از محل مانده حواله 14021900253</t>
  </si>
  <si>
    <t>از محل مانده حواله شماره 14021800048-بودجه1402</t>
  </si>
  <si>
    <t>از محل مانده حواله شماره 14021800053-بودجه1402</t>
  </si>
  <si>
    <t>از محل مانده حواله شماره 14021800054-بودجه1402</t>
  </si>
  <si>
    <t>866797910</t>
  </si>
  <si>
    <t>54467140203201402-15062</t>
  </si>
  <si>
    <t>54467140206231402-14405</t>
  </si>
  <si>
    <t>865701710</t>
  </si>
  <si>
    <t>882161910</t>
  </si>
  <si>
    <t>877448710</t>
  </si>
  <si>
    <t>864504710</t>
  </si>
  <si>
    <t>882297510</t>
  </si>
  <si>
    <t>860792910</t>
  </si>
  <si>
    <t>863596910</t>
  </si>
  <si>
    <t>871827210</t>
  </si>
  <si>
    <t>867951210</t>
  </si>
  <si>
    <t>868924710</t>
  </si>
  <si>
    <t>869133010</t>
  </si>
  <si>
    <t>868618310</t>
  </si>
  <si>
    <t>از محل مانده حواله شماره 14021800041-بودجه1402</t>
  </si>
  <si>
    <t>864857510</t>
  </si>
  <si>
    <t>875592310</t>
  </si>
  <si>
    <t>869944510</t>
  </si>
  <si>
    <t>882497010</t>
  </si>
  <si>
    <t>867640710</t>
  </si>
  <si>
    <t>872179710</t>
  </si>
  <si>
    <t>867662410</t>
  </si>
  <si>
    <t>868958910</t>
  </si>
  <si>
    <t>879792710</t>
  </si>
  <si>
    <t>870299810</t>
  </si>
  <si>
    <t>875468210</t>
  </si>
  <si>
    <t>861988910</t>
  </si>
  <si>
    <t>885056610</t>
  </si>
  <si>
    <t>880474110</t>
  </si>
  <si>
    <t>868251810</t>
  </si>
  <si>
    <t>876694010</t>
  </si>
  <si>
    <t>879772410</t>
  </si>
  <si>
    <t>882981910</t>
  </si>
  <si>
    <t>841165310</t>
  </si>
  <si>
    <t>868853310</t>
  </si>
  <si>
    <t>865299410</t>
  </si>
  <si>
    <t>871061008</t>
  </si>
  <si>
    <t>870071810</t>
  </si>
  <si>
    <t>871029410</t>
  </si>
  <si>
    <t>858906310</t>
  </si>
  <si>
    <t>873689810</t>
  </si>
  <si>
    <t>872281110</t>
  </si>
  <si>
    <t>868879710</t>
  </si>
  <si>
    <t>884501410</t>
  </si>
  <si>
    <t>868196210</t>
  </si>
  <si>
    <t>کمیسیون فروش 739- از محل بند ک بودجه 1402</t>
  </si>
  <si>
    <t>878423610</t>
  </si>
  <si>
    <t>865744110</t>
  </si>
  <si>
    <t>879240410</t>
  </si>
  <si>
    <t>890318710</t>
  </si>
  <si>
    <t>885578710</t>
  </si>
  <si>
    <t>871074010</t>
  </si>
  <si>
    <t>888156710</t>
  </si>
  <si>
    <t>866586010</t>
  </si>
  <si>
    <t>881743810</t>
  </si>
  <si>
    <t>862442210</t>
  </si>
  <si>
    <t>871365010</t>
  </si>
  <si>
    <t>886726110</t>
  </si>
  <si>
    <t>880606110</t>
  </si>
  <si>
    <t>867659910</t>
  </si>
  <si>
    <t>885014811</t>
  </si>
  <si>
    <t>884689611</t>
  </si>
  <si>
    <t>866255810</t>
  </si>
  <si>
    <t>886432811</t>
  </si>
  <si>
    <t>886345411</t>
  </si>
  <si>
    <t>888770011</t>
  </si>
  <si>
    <t>858494410</t>
  </si>
  <si>
    <t>863555911</t>
  </si>
  <si>
    <t>876888711</t>
  </si>
  <si>
    <t>887601710</t>
  </si>
  <si>
    <t>859157910</t>
  </si>
  <si>
    <t>890729910</t>
  </si>
  <si>
    <t>872760511</t>
  </si>
  <si>
    <t>891471011</t>
  </si>
  <si>
    <t>886944010</t>
  </si>
  <si>
    <t>880760411</t>
  </si>
  <si>
    <t>884944911</t>
  </si>
  <si>
    <t>881516710</t>
  </si>
  <si>
    <t>868028811</t>
  </si>
  <si>
    <t>886306911</t>
  </si>
  <si>
    <t>883040710</t>
  </si>
  <si>
    <t>وزارت راه و شهرسازی</t>
  </si>
  <si>
    <t>887973911</t>
  </si>
  <si>
    <t>879545910</t>
  </si>
  <si>
    <t>869191911</t>
  </si>
  <si>
    <t>886853811</t>
  </si>
  <si>
    <t>878545511</t>
  </si>
  <si>
    <t>883843010</t>
  </si>
  <si>
    <t>897125811</t>
  </si>
  <si>
    <t>859529510</t>
  </si>
  <si>
    <t>868351111</t>
  </si>
  <si>
    <t>869188311</t>
  </si>
  <si>
    <t>895701211</t>
  </si>
  <si>
    <t>892678011</t>
  </si>
  <si>
    <t>890307110</t>
  </si>
  <si>
    <t>894032211</t>
  </si>
  <si>
    <t>858234311</t>
  </si>
  <si>
    <t>856692410</t>
  </si>
  <si>
    <t>888658810</t>
  </si>
  <si>
    <t>896557911</t>
  </si>
  <si>
    <t>893915711</t>
  </si>
  <si>
    <t>894722211</t>
  </si>
  <si>
    <t>896445111</t>
  </si>
  <si>
    <t>893201911</t>
  </si>
  <si>
    <t>896094011</t>
  </si>
  <si>
    <t>896081211</t>
  </si>
  <si>
    <t>893950011</t>
  </si>
  <si>
    <t>898531111</t>
  </si>
  <si>
    <t>898338911</t>
  </si>
  <si>
    <t>892336711</t>
  </si>
  <si>
    <t>896584012</t>
  </si>
  <si>
    <t>901707512</t>
  </si>
  <si>
    <t>901925512</t>
  </si>
  <si>
    <t>901749512</t>
  </si>
  <si>
    <t>889667711</t>
  </si>
  <si>
    <t>898580312</t>
  </si>
  <si>
    <t>875725212</t>
  </si>
  <si>
    <t>900114212</t>
  </si>
  <si>
    <t>901721512</t>
  </si>
  <si>
    <t>897380112</t>
  </si>
  <si>
    <t>899778212</t>
  </si>
  <si>
    <t>899640912</t>
  </si>
  <si>
    <t>897530511</t>
  </si>
  <si>
    <t>899793612</t>
  </si>
  <si>
    <t>897203412</t>
  </si>
  <si>
    <t>896121712</t>
  </si>
  <si>
    <t>905737912</t>
  </si>
  <si>
    <t>906275212</t>
  </si>
  <si>
    <t>903471912</t>
  </si>
  <si>
    <t>898057812</t>
  </si>
  <si>
    <t>899229212</t>
  </si>
  <si>
    <t>902276912</t>
  </si>
  <si>
    <t>902542612</t>
  </si>
  <si>
    <t>کمیسیون فروش 776 - از محل بند ک بودجه 1402</t>
  </si>
  <si>
    <t>906465412</t>
  </si>
  <si>
    <t>906450812</t>
  </si>
  <si>
    <t>900526012</t>
  </si>
  <si>
    <t>852347512</t>
  </si>
  <si>
    <t>896688812</t>
  </si>
  <si>
    <t>904711712</t>
  </si>
  <si>
    <t>858287512</t>
  </si>
  <si>
    <t>906864701</t>
  </si>
  <si>
    <t>904725901</t>
  </si>
  <si>
    <t>904299901</t>
  </si>
  <si>
    <t>903263612</t>
  </si>
  <si>
    <t>903714101</t>
  </si>
  <si>
    <t>898005401</t>
  </si>
  <si>
    <t>876195310</t>
  </si>
  <si>
    <t>900368712</t>
  </si>
  <si>
    <t>882794701</t>
  </si>
  <si>
    <t>895115412</t>
  </si>
  <si>
    <t>907968901</t>
  </si>
  <si>
    <t>908995502</t>
  </si>
  <si>
    <t>898905302</t>
  </si>
  <si>
    <t>907516702</t>
  </si>
  <si>
    <t>864605302</t>
  </si>
  <si>
    <t>903563312</t>
  </si>
  <si>
    <t>909002702</t>
  </si>
  <si>
    <t>903581512</t>
  </si>
  <si>
    <t>868705902</t>
  </si>
  <si>
    <t>909567402</t>
  </si>
  <si>
    <t>909624002</t>
  </si>
  <si>
    <t>910772602</t>
  </si>
  <si>
    <t>910822302</t>
  </si>
  <si>
    <t>894433312</t>
  </si>
  <si>
    <t>894830402</t>
  </si>
  <si>
    <t>896323802</t>
  </si>
  <si>
    <t>896433402</t>
  </si>
  <si>
    <t>896534902</t>
  </si>
  <si>
    <t>912565902</t>
  </si>
  <si>
    <t>915324002</t>
  </si>
  <si>
    <t>918174602</t>
  </si>
  <si>
    <t>915820802</t>
  </si>
  <si>
    <t>897827702</t>
  </si>
  <si>
    <t>897447602</t>
  </si>
  <si>
    <t>910222202</t>
  </si>
  <si>
    <t>899754702</t>
  </si>
  <si>
    <t>914770402</t>
  </si>
  <si>
    <t>890911702</t>
  </si>
  <si>
    <t>911086902</t>
  </si>
  <si>
    <t>900499102</t>
  </si>
  <si>
    <t>911473902</t>
  </si>
  <si>
    <t>917943602</t>
  </si>
  <si>
    <t>906416602</t>
  </si>
  <si>
    <t>908768002</t>
  </si>
  <si>
    <t>913062402</t>
  </si>
  <si>
    <t>908416102</t>
  </si>
  <si>
    <t>912361002</t>
  </si>
  <si>
    <t>894617802</t>
  </si>
  <si>
    <t>894640902</t>
  </si>
  <si>
    <t>89495.402</t>
  </si>
  <si>
    <t>872717302</t>
  </si>
  <si>
    <t>916143802</t>
  </si>
  <si>
    <t>906656102</t>
  </si>
  <si>
    <t>916911002</t>
  </si>
  <si>
    <t>920769702</t>
  </si>
  <si>
    <t>919025902</t>
  </si>
  <si>
    <t>904191102</t>
  </si>
  <si>
    <t>913690202</t>
  </si>
  <si>
    <t>913823402</t>
  </si>
  <si>
    <t>914911202</t>
  </si>
  <si>
    <t>910123302</t>
  </si>
  <si>
    <t>870012502</t>
  </si>
  <si>
    <t>918393702</t>
  </si>
  <si>
    <t>916898502</t>
  </si>
  <si>
    <t>913354702</t>
  </si>
  <si>
    <t>917432202</t>
  </si>
  <si>
    <t>914827302</t>
  </si>
  <si>
    <t>909061902</t>
  </si>
  <si>
    <t>893664002</t>
  </si>
  <si>
    <t>911399102</t>
  </si>
  <si>
    <t>915678102</t>
  </si>
  <si>
    <t>898048302</t>
  </si>
  <si>
    <t>894669402</t>
  </si>
  <si>
    <t>919051902</t>
  </si>
  <si>
    <t>913363102</t>
  </si>
  <si>
    <t>915195502</t>
  </si>
  <si>
    <t>915108002</t>
  </si>
  <si>
    <t>915483002</t>
  </si>
  <si>
    <t>915601002</t>
  </si>
  <si>
    <t>915165502</t>
  </si>
  <si>
    <t>913374502</t>
  </si>
  <si>
    <t>920864002</t>
  </si>
  <si>
    <t>915732302</t>
  </si>
  <si>
    <t>902509102</t>
  </si>
  <si>
    <t>909517002</t>
  </si>
  <si>
    <t>916751802</t>
  </si>
  <si>
    <t>859396702</t>
  </si>
  <si>
    <t>921151502</t>
  </si>
  <si>
    <t>918143402</t>
  </si>
  <si>
    <t>913978202</t>
  </si>
  <si>
    <t>894140202</t>
  </si>
  <si>
    <t>917790002</t>
  </si>
  <si>
    <t>919663902</t>
  </si>
  <si>
    <t>910296902</t>
  </si>
  <si>
    <t>915521402</t>
  </si>
  <si>
    <t>921147403</t>
  </si>
  <si>
    <t>912044002</t>
  </si>
  <si>
    <t>876743403</t>
  </si>
  <si>
    <t>908037002</t>
  </si>
  <si>
    <t>908047902</t>
  </si>
  <si>
    <t>915710802</t>
  </si>
  <si>
    <t>921318603</t>
  </si>
  <si>
    <t>914761402</t>
  </si>
  <si>
    <t>917316403</t>
  </si>
  <si>
    <t>922342603</t>
  </si>
  <si>
    <t>921950603</t>
  </si>
  <si>
    <t>921997703</t>
  </si>
  <si>
    <t>901695602</t>
  </si>
  <si>
    <t>915049202</t>
  </si>
  <si>
    <t>912459602</t>
  </si>
  <si>
    <t>928424603</t>
  </si>
  <si>
    <t>921257303</t>
  </si>
  <si>
    <t>906662103</t>
  </si>
  <si>
    <t>914077002</t>
  </si>
  <si>
    <t>919686802</t>
  </si>
  <si>
    <t>919846102</t>
  </si>
  <si>
    <t>926646703</t>
  </si>
  <si>
    <t>897315003</t>
  </si>
  <si>
    <t>905231103</t>
  </si>
  <si>
    <t>924204303</t>
  </si>
  <si>
    <t>919672803</t>
  </si>
  <si>
    <t>928376403</t>
  </si>
  <si>
    <t>926663803</t>
  </si>
  <si>
    <t>924424103</t>
  </si>
  <si>
    <t>926615203</t>
  </si>
  <si>
    <t>916710903</t>
  </si>
  <si>
    <t>866228203</t>
  </si>
  <si>
    <t>928407703</t>
  </si>
  <si>
    <t>916745503</t>
  </si>
  <si>
    <t>920665903</t>
  </si>
  <si>
    <t>922407503</t>
  </si>
  <si>
    <t>910758103</t>
  </si>
  <si>
    <t>921202503</t>
  </si>
  <si>
    <t>924190303</t>
  </si>
  <si>
    <t>928363803</t>
  </si>
  <si>
    <t>928572903</t>
  </si>
  <si>
    <t>930211303</t>
  </si>
  <si>
    <t>927045203</t>
  </si>
  <si>
    <t>917547403</t>
  </si>
  <si>
    <t>868327503</t>
  </si>
  <si>
    <t>927051303</t>
  </si>
  <si>
    <t>921231403</t>
  </si>
  <si>
    <t>933712103</t>
  </si>
  <si>
    <t>933826903</t>
  </si>
  <si>
    <t>933407403</t>
  </si>
  <si>
    <t>936043403</t>
  </si>
  <si>
    <t>870740103</t>
  </si>
  <si>
    <t>914659903</t>
  </si>
  <si>
    <t>932568003</t>
  </si>
  <si>
    <t>932551003</t>
  </si>
  <si>
    <t>932186403</t>
  </si>
  <si>
    <t>931999503</t>
  </si>
  <si>
    <t>932693003</t>
  </si>
  <si>
    <t>932417703</t>
  </si>
  <si>
    <t>859425003</t>
  </si>
  <si>
    <t>931782403</t>
  </si>
  <si>
    <t>921214203</t>
  </si>
  <si>
    <t>928011803</t>
  </si>
  <si>
    <t>932230403</t>
  </si>
  <si>
    <t>942193803</t>
  </si>
  <si>
    <t>929045903</t>
  </si>
  <si>
    <t>928705303</t>
  </si>
  <si>
    <t>932096803</t>
  </si>
  <si>
    <t>936989703</t>
  </si>
  <si>
    <t>935294303</t>
  </si>
  <si>
    <t>934935004</t>
  </si>
  <si>
    <t>885163703</t>
  </si>
  <si>
    <t>931587403</t>
  </si>
  <si>
    <t>943166304</t>
  </si>
  <si>
    <t>920027803</t>
  </si>
  <si>
    <t>930164103</t>
  </si>
  <si>
    <t>941139304</t>
  </si>
  <si>
    <t>906041503</t>
  </si>
  <si>
    <t>938307403</t>
  </si>
  <si>
    <t>841307102</t>
  </si>
  <si>
    <t>935608404</t>
  </si>
  <si>
    <t>944345003</t>
  </si>
  <si>
    <t>940983304</t>
  </si>
  <si>
    <t>934872604</t>
  </si>
  <si>
    <t>944504004</t>
  </si>
  <si>
    <t>943320704</t>
  </si>
  <si>
    <t>919767503</t>
  </si>
  <si>
    <t>934817004</t>
  </si>
  <si>
    <t>934827304</t>
  </si>
  <si>
    <t>929369204</t>
  </si>
  <si>
    <t>935691904</t>
  </si>
  <si>
    <t>930715804</t>
  </si>
  <si>
    <t>943426504</t>
  </si>
  <si>
    <t>944577604</t>
  </si>
  <si>
    <t>932173804</t>
  </si>
  <si>
    <t>935867604</t>
  </si>
  <si>
    <t>930230403</t>
  </si>
  <si>
    <t>934916604</t>
  </si>
  <si>
    <t>949607504</t>
  </si>
  <si>
    <t>913438703</t>
  </si>
  <si>
    <t>913283303</t>
  </si>
  <si>
    <t>932167704</t>
  </si>
  <si>
    <t>922489403</t>
  </si>
  <si>
    <t>951669704</t>
  </si>
  <si>
    <t>954451504</t>
  </si>
  <si>
    <t>952564504</t>
  </si>
  <si>
    <t>953755204</t>
  </si>
  <si>
    <t>914639103</t>
  </si>
  <si>
    <t>926985904</t>
  </si>
  <si>
    <t>941228904</t>
  </si>
  <si>
    <t>942382704</t>
  </si>
  <si>
    <t>932751004</t>
  </si>
  <si>
    <t>936198704</t>
  </si>
  <si>
    <t>908295203</t>
  </si>
  <si>
    <t>954466604</t>
  </si>
  <si>
    <t>920704804</t>
  </si>
  <si>
    <t>934793304</t>
  </si>
  <si>
    <t>942373004</t>
  </si>
  <si>
    <t>931843404</t>
  </si>
  <si>
    <t>951859504</t>
  </si>
  <si>
    <t>956072204</t>
  </si>
  <si>
    <t>950418504</t>
  </si>
  <si>
    <t>948249104</t>
  </si>
  <si>
    <t>940866704</t>
  </si>
  <si>
    <t>939021104</t>
  </si>
  <si>
    <t>940592604</t>
  </si>
  <si>
    <t>914343704</t>
  </si>
  <si>
    <t>902288804</t>
  </si>
  <si>
    <t>955928304</t>
  </si>
  <si>
    <t>953039104</t>
  </si>
  <si>
    <t>939138704</t>
  </si>
  <si>
    <t>940540004</t>
  </si>
  <si>
    <t>955148104</t>
  </si>
  <si>
    <t>940780204</t>
  </si>
  <si>
    <t>951040504</t>
  </si>
  <si>
    <t>936320604</t>
  </si>
  <si>
    <t>951261604</t>
  </si>
  <si>
    <t>940617104</t>
  </si>
  <si>
    <t>940363004</t>
  </si>
  <si>
    <t>955876304</t>
  </si>
  <si>
    <t>870825904</t>
  </si>
  <si>
    <t>953831104</t>
  </si>
  <si>
    <t>943467004</t>
  </si>
  <si>
    <t>938484804</t>
  </si>
  <si>
    <t>928903104</t>
  </si>
  <si>
    <t>868840604</t>
  </si>
  <si>
    <t>954369004</t>
  </si>
  <si>
    <t>938417804</t>
  </si>
  <si>
    <t>947570604</t>
  </si>
  <si>
    <t>942764804</t>
  </si>
  <si>
    <t>942781104</t>
  </si>
  <si>
    <t>954307404</t>
  </si>
  <si>
    <t>957089404</t>
  </si>
  <si>
    <t>937854604</t>
  </si>
  <si>
    <t>957299704</t>
  </si>
  <si>
    <t>957148204</t>
  </si>
  <si>
    <t>930790204</t>
  </si>
  <si>
    <t>927816504</t>
  </si>
  <si>
    <t>956042504</t>
  </si>
  <si>
    <t>951196104</t>
  </si>
  <si>
    <t>964654104</t>
  </si>
  <si>
    <t>964602604</t>
  </si>
  <si>
    <t>941595704</t>
  </si>
  <si>
    <t>945525204</t>
  </si>
  <si>
    <t>953650204</t>
  </si>
  <si>
    <t>927246303</t>
  </si>
  <si>
    <t>953575104</t>
  </si>
  <si>
    <t>942677904</t>
  </si>
  <si>
    <t>941702604</t>
  </si>
  <si>
    <t>942707104</t>
  </si>
  <si>
    <t>937816004</t>
  </si>
  <si>
    <t>947213004</t>
  </si>
  <si>
    <t>943031104</t>
  </si>
  <si>
    <t>929341005</t>
  </si>
  <si>
    <t>858304804</t>
  </si>
  <si>
    <t>941623004</t>
  </si>
  <si>
    <t>941655204</t>
  </si>
  <si>
    <t>94220</t>
  </si>
  <si>
    <t>942736904</t>
  </si>
  <si>
    <t>938586204</t>
  </si>
  <si>
    <t>945721504</t>
  </si>
  <si>
    <t>946816204</t>
  </si>
  <si>
    <t>941994504</t>
  </si>
  <si>
    <t>951367904</t>
  </si>
  <si>
    <t>1403/06/29</t>
  </si>
  <si>
    <t>955644004</t>
  </si>
  <si>
    <t>938465304</t>
  </si>
  <si>
    <t>888956204</t>
  </si>
  <si>
    <t>951488304</t>
  </si>
  <si>
    <t>940965704</t>
  </si>
  <si>
    <t>940948704</t>
  </si>
  <si>
    <t>966304404</t>
  </si>
  <si>
    <t>958140604</t>
  </si>
  <si>
    <t>955336604</t>
  </si>
  <si>
    <t>965858705</t>
  </si>
  <si>
    <t>965366105</t>
  </si>
  <si>
    <t>965385005</t>
  </si>
  <si>
    <t>951389804</t>
  </si>
  <si>
    <t>964502004</t>
  </si>
  <si>
    <t>943474904</t>
  </si>
  <si>
    <t>931376304</t>
  </si>
  <si>
    <t>938340104</t>
  </si>
  <si>
    <t>939156304</t>
  </si>
  <si>
    <t>966066804</t>
  </si>
  <si>
    <t>869213804</t>
  </si>
  <si>
    <t>956305404</t>
  </si>
  <si>
    <t>945853604</t>
  </si>
  <si>
    <t>از محل مانده حواله شماره 14021800048-14021800057-بودجه1402</t>
  </si>
  <si>
    <t>947954005</t>
  </si>
  <si>
    <t>972406005</t>
  </si>
  <si>
    <t>953815705</t>
  </si>
  <si>
    <t>ص/5569</t>
  </si>
  <si>
    <t>پرگاس پایا دژ</t>
  </si>
  <si>
    <t>13138</t>
  </si>
  <si>
    <t>954964104</t>
  </si>
  <si>
    <t>947645205</t>
  </si>
  <si>
    <t>964635004</t>
  </si>
  <si>
    <t>964591604</t>
  </si>
  <si>
    <t>967942305</t>
  </si>
  <si>
    <t>974101205</t>
  </si>
  <si>
    <t>958187605</t>
  </si>
  <si>
    <t>1403/06/27</t>
  </si>
  <si>
    <t>969102805</t>
  </si>
  <si>
    <t>982023805</t>
  </si>
  <si>
    <t>61478/71</t>
  </si>
  <si>
    <t>جاده بتن رستاک</t>
  </si>
  <si>
    <t>13142</t>
  </si>
  <si>
    <t>تخلیه: استان سیستان و بلوچستان چابهار کارخانه آسفالت راه و ساختمان سنگ و کوه (اسپادانا) - کدپستی 9976180001</t>
  </si>
  <si>
    <t>931825104</t>
  </si>
  <si>
    <t>66242/71</t>
  </si>
  <si>
    <t>ساران سازه عرش</t>
  </si>
  <si>
    <t>13143</t>
  </si>
  <si>
    <t>تخلیه : استان سیستان و بلوچستان چابهار کارخانه آسفالت راه و ساختمان سنگ و کوه (اسپادانا) - کدپستی 9976180001</t>
  </si>
  <si>
    <t>906075204</t>
  </si>
  <si>
    <t>982866005</t>
  </si>
  <si>
    <t>958345405</t>
  </si>
  <si>
    <t>969744405</t>
  </si>
  <si>
    <t>956915304</t>
  </si>
  <si>
    <t>966008504</t>
  </si>
  <si>
    <t>957812605</t>
  </si>
  <si>
    <t>958177905</t>
  </si>
  <si>
    <t>958162505</t>
  </si>
  <si>
    <t>970093005</t>
  </si>
  <si>
    <t>935394905</t>
  </si>
  <si>
    <t>978661505</t>
  </si>
  <si>
    <t>978596305</t>
  </si>
  <si>
    <t>982341205</t>
  </si>
  <si>
    <t>984657105</t>
  </si>
  <si>
    <t>979805205</t>
  </si>
  <si>
    <t>950352105</t>
  </si>
  <si>
    <t>950338505</t>
  </si>
  <si>
    <t>955035505</t>
  </si>
  <si>
    <t>950588105</t>
  </si>
  <si>
    <t>950432305</t>
  </si>
  <si>
    <t>950255105</t>
  </si>
  <si>
    <t>980481705</t>
  </si>
  <si>
    <t>1403/06/30</t>
  </si>
  <si>
    <t>960478405</t>
  </si>
  <si>
    <t>1403/ص/500/2247</t>
  </si>
  <si>
    <t>تخلیه : استان خراسان جنوبی نهبندان کیلومتر 5 راه روستایی سه فرسخ کارخانه آسفالت گیتی گستر خاوران -کدپستی 9753145950</t>
  </si>
  <si>
    <t>964329505</t>
  </si>
  <si>
    <t>964531905</t>
  </si>
  <si>
    <t>1403/ص/500/2370</t>
  </si>
  <si>
    <t>تخلیه : استان خراسان جنوبی بیرجند کیلومتر 5 جاده بیرجند به سمت دشت بجد کارخانه آسفالت ارتقاء-کدپستی 9717116107</t>
  </si>
  <si>
    <t>964672905</t>
  </si>
  <si>
    <t>1403/ص/500/2371</t>
  </si>
  <si>
    <t>تخلیه : استان خراسان جنوبی شهرستان قائنات شهرخضری دشت بیاض کیلومتر 6 جاده خضری به سمت قاین کارخانه آسفالت پیوند سازان بجنورد -کدپستی 9766111428</t>
  </si>
  <si>
    <t>964348205</t>
  </si>
  <si>
    <t>982175305</t>
  </si>
  <si>
    <t>979896705</t>
  </si>
  <si>
    <t>971367505</t>
  </si>
  <si>
    <t>988251005</t>
  </si>
  <si>
    <t>954554704</t>
  </si>
  <si>
    <t>982284205</t>
  </si>
  <si>
    <t>992798005</t>
  </si>
  <si>
    <t>982640705</t>
  </si>
  <si>
    <t>982663005</t>
  </si>
  <si>
    <t>987938505</t>
  </si>
  <si>
    <t>988008505</t>
  </si>
  <si>
    <t>988012405</t>
  </si>
  <si>
    <t>1403/06/26</t>
  </si>
  <si>
    <t>984361705</t>
  </si>
  <si>
    <t>984340505</t>
  </si>
  <si>
    <t>977023705</t>
  </si>
  <si>
    <t>1403/06/31</t>
  </si>
  <si>
    <t>977407406</t>
  </si>
  <si>
    <t>958660805</t>
  </si>
  <si>
    <t>937848905</t>
  </si>
  <si>
    <t>952935304</t>
  </si>
  <si>
    <t>984473305</t>
  </si>
  <si>
    <t>906066705</t>
  </si>
  <si>
    <t>950645305</t>
  </si>
  <si>
    <t>1/97362</t>
  </si>
  <si>
    <t>تخلیه-سیستان و بلوچستان-عملیات تکمیلی احداث قطعه پنجم باند دوم بزرگراه زابل - زاهدان-کارخانه آسفالت شرکت کیهان راه شرق</t>
  </si>
  <si>
    <t>1001510406</t>
  </si>
  <si>
    <t>1403/ص/500/2816</t>
  </si>
  <si>
    <t>992302306</t>
  </si>
  <si>
    <t>98251/71</t>
  </si>
  <si>
    <t>شهاب کویر بیرجند</t>
  </si>
  <si>
    <t>12366</t>
  </si>
  <si>
    <t>1403/06/28</t>
  </si>
  <si>
    <t>تخلیه : خراسان جنوبی کیلومتر 98 بیرجند - نهبندان نرسیده به مزار سید علی کارخانه آسفالت هموار راه کویر -کدپستی 9756162481</t>
  </si>
  <si>
    <t>998523906</t>
  </si>
  <si>
    <t>ابطال شد</t>
  </si>
  <si>
    <t>1403/ص/500/2823</t>
  </si>
  <si>
    <t>14031000037</t>
  </si>
  <si>
    <t>کامران(2972050) شمسیان پور</t>
  </si>
  <si>
    <t>تخلیه : استان کرمانشاه شهر اسلام آباد غرب کارخانه آسفالت مهندسی تارا -کدپستی 6765171208</t>
  </si>
  <si>
    <t>950636306</t>
  </si>
  <si>
    <t>1403/ص/500/2934</t>
  </si>
  <si>
    <t>14031000038</t>
  </si>
  <si>
    <t>1403/07/30</t>
  </si>
  <si>
    <t>992468706</t>
  </si>
  <si>
    <t>1403/ص/500/2620</t>
  </si>
  <si>
    <t>14031000039</t>
  </si>
  <si>
    <t>1403/07/03</t>
  </si>
  <si>
    <t>تخلیه : استان یزد اردکان کیلومتر 8 جاده چک چک کارخانه آسفالت هما گستر اردکان -کدپستی 8951736316</t>
  </si>
  <si>
    <t>950149705</t>
  </si>
  <si>
    <t>1403/ص/500/2621</t>
  </si>
  <si>
    <t>14031000041</t>
  </si>
  <si>
    <t>1403/07/24</t>
  </si>
  <si>
    <t>954495305</t>
  </si>
  <si>
    <t>1403/ص/500/2848</t>
  </si>
  <si>
    <t>14031000040</t>
  </si>
  <si>
    <t>1403/07/06</t>
  </si>
  <si>
    <t>949633406</t>
  </si>
  <si>
    <t>1403/ص/500/2928</t>
  </si>
  <si>
    <t>14031000045</t>
  </si>
  <si>
    <t>1403/07/09</t>
  </si>
  <si>
    <t>1403/07/18</t>
  </si>
  <si>
    <t>تخلیه : استان اصفهان کیلومتر 30 جاده اردستان نرسیده به روستای باقرآباد کارخانه آسفالت مرات سنگ کویر - کدپستی 8359179342</t>
  </si>
  <si>
    <t>991639006</t>
  </si>
  <si>
    <t>1403/ص/500/3021</t>
  </si>
  <si>
    <t>14031000050</t>
  </si>
  <si>
    <t>تخلیه : استان اصفهان شهرستان سمیرم-حنا کیلومتر 10 جاده پادنا کارخانه آسفالت شهرداری حنا -کدپستی 8671630003</t>
  </si>
  <si>
    <t>990777106</t>
  </si>
  <si>
    <t>1403/ص/500/3066</t>
  </si>
  <si>
    <t>14031000051</t>
  </si>
  <si>
    <t>تخلیه : استان اصفهان کیلومتر 11 جاده نائین - اصفهان باند برگشت کارخانه اسفالت پلیمر راه هشت بهشت -کدپستی 8393134311</t>
  </si>
  <si>
    <t>970314706</t>
  </si>
  <si>
    <t>1403/ص/500/3070</t>
  </si>
  <si>
    <t>14031000049</t>
  </si>
  <si>
    <t>1403/07/22</t>
  </si>
  <si>
    <t>990356106</t>
  </si>
  <si>
    <t>1403/ص/500/3075</t>
  </si>
  <si>
    <t>14031000048</t>
  </si>
  <si>
    <t>974118006</t>
  </si>
  <si>
    <t>1403/ص/500/3077</t>
  </si>
  <si>
    <t>14031000047</t>
  </si>
  <si>
    <t>980421306</t>
  </si>
  <si>
    <t>1403/ص/500/3080</t>
  </si>
  <si>
    <t>14031000046</t>
  </si>
  <si>
    <t>تخلیه : استان اصفهان شهرستان شاهین شهرو میمه شهر شاهین شهر کیلومتر 12 جاده علویجه کارخانه آسفالت افق راه ماندگار - کدپستی 8331116362</t>
  </si>
  <si>
    <t>990377606</t>
  </si>
  <si>
    <t>1403/ص/500/3083</t>
  </si>
  <si>
    <t>14031000044</t>
  </si>
  <si>
    <t>975061006</t>
  </si>
  <si>
    <t>1403/ص/500/3084</t>
  </si>
  <si>
    <t>14031000043</t>
  </si>
  <si>
    <t>975759006</t>
  </si>
  <si>
    <t>1403/ص/500/3201</t>
  </si>
  <si>
    <t>14031000052</t>
  </si>
  <si>
    <t>1403/07/19</t>
  </si>
  <si>
    <t>تخلیه : استان اصفهان محور زرین شهر بعد از میدان ذوب آهن قبل از پل راه آهن جاده ماشین سازی کارخانه آسفالت زرین سپاهان(زرین شهر) - کدپستی 8471164111</t>
  </si>
  <si>
    <t>990893906</t>
  </si>
  <si>
    <t>1403/ص/500/3222</t>
  </si>
  <si>
    <t>14031000053</t>
  </si>
  <si>
    <t>989170006</t>
  </si>
  <si>
    <t>1403/ص/500/3231</t>
  </si>
  <si>
    <t>14031000042</t>
  </si>
  <si>
    <t>تخلیه : استان یزد کیلومتر 20 جاده بافق -بهاباد کارخانه آسفالت سازمان همیاری شهرداری های استان یزد - کدپستی 8949164713</t>
  </si>
  <si>
    <t>950575606</t>
  </si>
  <si>
    <t>1403/ص/500/3218</t>
  </si>
  <si>
    <t>14031000054</t>
  </si>
  <si>
    <t>1403/07/10</t>
  </si>
  <si>
    <t>تخلیه : استان اصفهان جاده زینبیه حبیب آباد شهرک صنعتی شالباف کارخانه آسفالت مهدی (عج) -کدپستی 8194143443</t>
  </si>
  <si>
    <t>990495206</t>
  </si>
  <si>
    <t>1403/ص/500/3065</t>
  </si>
  <si>
    <t>14031000055</t>
  </si>
  <si>
    <t>1403/07/14</t>
  </si>
  <si>
    <t>1403/07/23</t>
  </si>
  <si>
    <t>974589306</t>
  </si>
  <si>
    <t>1403/ص/500/3067</t>
  </si>
  <si>
    <t>14031000056</t>
  </si>
  <si>
    <t>1403/07/26</t>
  </si>
  <si>
    <t>تخلیه : استان اصفهان شهرستان جرقویه کیلومتر16 جاده نیک آباد و حسن آباد کارخانه آسفالت گل راه نقش جهان -کدپستی 8174197972</t>
  </si>
  <si>
    <t>971460706</t>
  </si>
  <si>
    <t>1403/ص/500/3072</t>
  </si>
  <si>
    <t>14031000058</t>
  </si>
  <si>
    <t>1403/07/27</t>
  </si>
  <si>
    <t>تخلیه : استان اصفهان شهرستان فریدن 1200 متری جنوب میدان امیرکبیر داران  در امتداد جاده به سمت چادگان کارخانه آسفالت اتحاد زرین مهر -کدپستی 8564194372</t>
  </si>
  <si>
    <t>968333706</t>
  </si>
  <si>
    <t>1403/ص/500/3074</t>
  </si>
  <si>
    <t>14031000062</t>
  </si>
  <si>
    <t>تخلیه : استان اصفهان کیلومتر 5 جاده خوانسار-گلپایگان کارخانه آسفالت صنعت راه گلپایگان -کدپستی 8787143161</t>
  </si>
  <si>
    <t>971420006</t>
  </si>
  <si>
    <t>1403/ص/500/3078</t>
  </si>
  <si>
    <t>14031000060</t>
  </si>
  <si>
    <t>1403/07/25</t>
  </si>
  <si>
    <t>تخلیه : استان اصفهان شهرستان مبارکه مقابل شهرطالخونچه کارخانه آسفالت نوید نور سپاهان -کدپستی 8498186449</t>
  </si>
  <si>
    <t>968249406</t>
  </si>
  <si>
    <t>1403/ص/500/3081</t>
  </si>
  <si>
    <t>14031000057</t>
  </si>
  <si>
    <t>971417306</t>
  </si>
  <si>
    <t>1403/ص/500/3082</t>
  </si>
  <si>
    <t>14031000059</t>
  </si>
  <si>
    <t>979151206</t>
  </si>
  <si>
    <t>1403/ص/500/3219</t>
  </si>
  <si>
    <t>14031000063</t>
  </si>
  <si>
    <t>975018806</t>
  </si>
  <si>
    <t>1403/ص/500/3221</t>
  </si>
  <si>
    <t>14031000061</t>
  </si>
  <si>
    <t>تخلیه : استان اصفهان گردنه زینل کارخانه آسفالت سازمان عمران شهرداری اصفهان -کدپستی 8165143161</t>
  </si>
  <si>
    <t>968080506</t>
  </si>
  <si>
    <t>1403/ص/500/2949</t>
  </si>
  <si>
    <t>14031000065</t>
  </si>
  <si>
    <t>1403/07/15</t>
  </si>
  <si>
    <t>994993706</t>
  </si>
  <si>
    <t>1403/ص/500/3018</t>
  </si>
  <si>
    <t>14031000064</t>
  </si>
  <si>
    <t>955687006</t>
  </si>
  <si>
    <t>1403/ص/500/2820</t>
  </si>
  <si>
    <t>14031000066</t>
  </si>
  <si>
    <t>1403/07/16</t>
  </si>
  <si>
    <t>اداره کل راه و شهرسازی  ایلام</t>
  </si>
  <si>
    <t>8353</t>
  </si>
  <si>
    <t>تخلیه : استان ایلام شهرستان دهلران کارخانه آسفالت شهرداریهای استان ایلام (دهلران )-کدپستی 6981916989</t>
  </si>
  <si>
    <t>988831006</t>
  </si>
  <si>
    <t>1403/ص/500/3594</t>
  </si>
  <si>
    <t>14031000067</t>
  </si>
  <si>
    <t>972963706</t>
  </si>
  <si>
    <t>1403/ص/500/3289</t>
  </si>
  <si>
    <t>1403/07/04</t>
  </si>
  <si>
    <t>14031000068</t>
  </si>
  <si>
    <t>1403/07/21</t>
  </si>
  <si>
    <t>تخلیه : استان اصفهان شهرمبارکه جاده پلی اکریل جنب معدن بهشوش کارخانه آسفالت شهیر بنای ایرانیان -کدپستی 8487111359</t>
  </si>
  <si>
    <t>984918007</t>
  </si>
  <si>
    <t>1403/ص/500/3054</t>
  </si>
  <si>
    <t>14031000072</t>
  </si>
  <si>
    <t>1403/07/29</t>
  </si>
  <si>
    <t>اداره کل راه وشهرسازی سیستان وبلوچستان</t>
  </si>
  <si>
    <t>1403/08/20</t>
  </si>
  <si>
    <t>تخلیه : استان سیستان و بلوچستان زاهدان کیلومتر10 جاده زاهدان - خاش (بعداز پلیس راه ) کارخانه آسفالت سازمان عمران شهرداری زاهدان -کدپستی 9839195010</t>
  </si>
  <si>
    <t>997784006</t>
  </si>
  <si>
    <t>1403/ص/500/3131</t>
  </si>
  <si>
    <t>14031000074</t>
  </si>
  <si>
    <t>1403/08/27</t>
  </si>
  <si>
    <t>997651506</t>
  </si>
  <si>
    <t>1403/ص/500/3142</t>
  </si>
  <si>
    <t>14031000073</t>
  </si>
  <si>
    <t>1403/08/21</t>
  </si>
  <si>
    <t>99772906</t>
  </si>
  <si>
    <t>1403/ص/500/3143</t>
  </si>
  <si>
    <t>14031000077</t>
  </si>
  <si>
    <t>1403/08/11</t>
  </si>
  <si>
    <t>تخلیه : استان سیستان و بلوچستان زاهدان شهرک کامبوزیا کارخانه آسفالت گل سنگ -کدپستی 9816813391</t>
  </si>
  <si>
    <t>1007011806</t>
  </si>
  <si>
    <t>1403/ص/500/3184</t>
  </si>
  <si>
    <t>14031000069</t>
  </si>
  <si>
    <t>956832406</t>
  </si>
  <si>
    <t>1403/ص/500/3197</t>
  </si>
  <si>
    <t>14031000071</t>
  </si>
  <si>
    <t>1403/08/25</t>
  </si>
  <si>
    <t>تخلیه : استان سیستان و بلوچستان شهرستان هامون شهرمحمدآباد کارخانه آسفالت راه و ساختمانی 3136 سیستان سازه زابل -کدپستی 9867114754</t>
  </si>
  <si>
    <t>1003878406</t>
  </si>
  <si>
    <t>1403/ص/500/3210</t>
  </si>
  <si>
    <t>14031000070</t>
  </si>
  <si>
    <t>956853106</t>
  </si>
  <si>
    <t>1403/ص/500/3211</t>
  </si>
  <si>
    <t>14031000076</t>
  </si>
  <si>
    <t>1000299206</t>
  </si>
  <si>
    <t>1403/ص/500/3212</t>
  </si>
  <si>
    <t>14031000075</t>
  </si>
  <si>
    <t>1000304206</t>
  </si>
  <si>
    <t>1403/ص/500/3063</t>
  </si>
  <si>
    <t>14031000078</t>
  </si>
  <si>
    <t>1403/10/03</t>
  </si>
  <si>
    <t>956794306</t>
  </si>
  <si>
    <t>1403/ص/500/3185</t>
  </si>
  <si>
    <t>14031000079</t>
  </si>
  <si>
    <t>1403/09/28</t>
  </si>
  <si>
    <t>تخلیه: استان سیستان و بلوچستان- سراوان- کیلومتر 10 جاده سراوان به اسلام آباد - کارخانه آسفالت دنا بنیان بیرجند- کدپستی: 9866182101</t>
  </si>
  <si>
    <t>956811406</t>
  </si>
  <si>
    <t>1/55338</t>
  </si>
  <si>
    <t>14031800034</t>
  </si>
  <si>
    <t>راه گستر آپادانا</t>
  </si>
  <si>
    <t>13163</t>
  </si>
  <si>
    <t>تخلیه-چهارمحال و بختیاری-کیلومتر5 محور سه راهی خراجی-کارخانه آسفالت شرکت راه گستر آپادانا-کدپستی : 8834154228</t>
  </si>
  <si>
    <t>1/97904</t>
  </si>
  <si>
    <t>14031800035</t>
  </si>
  <si>
    <t>تخلیه-سیستان و بلوچستان-عملیات تکمیلی احداث قطعه پنجم باند دوم بزرگراه زابل - زاهدان-کارخانه آسفالت شرکت کیهان راه شرق-کدپستی: 9861333165</t>
  </si>
  <si>
    <t>14031800036</t>
  </si>
  <si>
    <t>1/49860</t>
  </si>
  <si>
    <t>14031800038</t>
  </si>
  <si>
    <t>1/49898</t>
  </si>
  <si>
    <t>14031800037</t>
  </si>
  <si>
    <t>1/59643</t>
  </si>
  <si>
    <t>14031800039</t>
  </si>
  <si>
    <t>1403/07/28</t>
  </si>
  <si>
    <t>100812/71</t>
  </si>
  <si>
    <t>14031900340</t>
  </si>
  <si>
    <t>نیلاراه بندر</t>
  </si>
  <si>
    <t>12166</t>
  </si>
  <si>
    <t>تخلیه : استان هرمزگان بندرعباس کارخانه آسفالت ملو - شهرداری بندرلنگه - کدپستی 7971945769</t>
  </si>
  <si>
    <t>1003334406</t>
  </si>
  <si>
    <t>100820/71</t>
  </si>
  <si>
    <t>14031900337</t>
  </si>
  <si>
    <t>ابر راه بندر</t>
  </si>
  <si>
    <t>10549</t>
  </si>
  <si>
    <t>تخلیه : استان هرمزگان جاده بندرعباس - رودان نرسیده به دوراهی فاریاب کارگاه مرکزی ابر راه بندر کارخانه آسفالت ابر راه بندر -کدپستی 7991164202</t>
  </si>
  <si>
    <t>1004368806</t>
  </si>
  <si>
    <t>100825/71</t>
  </si>
  <si>
    <t>14031900336</t>
  </si>
  <si>
    <t>1004324006</t>
  </si>
  <si>
    <t>100832/71</t>
  </si>
  <si>
    <t>14031900333</t>
  </si>
  <si>
    <t>1004104606</t>
  </si>
  <si>
    <t>100837/71</t>
  </si>
  <si>
    <t>14031900335</t>
  </si>
  <si>
    <t>سیویل بنای زرینه</t>
  </si>
  <si>
    <t>12261</t>
  </si>
  <si>
    <t>1403/08/15</t>
  </si>
  <si>
    <t>تخلیه : استان هرمزگان کارخانه آسفالت گوربند راه بندر(هاشمی)-کدپستی 7938197316</t>
  </si>
  <si>
    <t>1003994706</t>
  </si>
  <si>
    <t>100843/71</t>
  </si>
  <si>
    <t>14031900338</t>
  </si>
  <si>
    <t>1003320306</t>
  </si>
  <si>
    <t>100849/71</t>
  </si>
  <si>
    <t>14031900339</t>
  </si>
  <si>
    <t>میناب سامان جنوب</t>
  </si>
  <si>
    <t>11343</t>
  </si>
  <si>
    <t>تخلیه : استان کرمان کیلومتر 25 محور منوجان - کهنوج جنب شهرک صنعتی کارخانه آسفالت پی و پل جنوب 2- کدپستی 7915976523</t>
  </si>
  <si>
    <t>1003255706</t>
  </si>
  <si>
    <t>100856/71</t>
  </si>
  <si>
    <t>14031900334</t>
  </si>
  <si>
    <t>1003199006</t>
  </si>
  <si>
    <t>100860/71</t>
  </si>
  <si>
    <t>14031900341</t>
  </si>
  <si>
    <t>بانی راه خوی</t>
  </si>
  <si>
    <t>13162</t>
  </si>
  <si>
    <t>تخلیه : استان هرمزگان شهرستان حاجی آباد 5 کیلومتری محور حاجی آباد سیرجان کارخانه آسفالت حاجی آباد -کدپستی 7938197158</t>
  </si>
  <si>
    <t>1003651306</t>
  </si>
  <si>
    <t>100867/71</t>
  </si>
  <si>
    <t>14031900342</t>
  </si>
  <si>
    <t>نیکو بنای مشرق زمین</t>
  </si>
  <si>
    <t>12287</t>
  </si>
  <si>
    <t>تخلیه :استان هرمزگان شهرستان بشاگرد کارخانه آسفالت نیکوبنای مشرق زمین -کدپستی 7988147338</t>
  </si>
  <si>
    <t>1003742606</t>
  </si>
  <si>
    <t>100863/71</t>
  </si>
  <si>
    <t>14031900348</t>
  </si>
  <si>
    <t>راه سازگوده</t>
  </si>
  <si>
    <t>11012</t>
  </si>
  <si>
    <t>تخلیه : استان هرمزگان شهرستان بستک 6 کیلومتر محور بستک بندرلنگه کارخانه آسفالت راه ساز گوده -کدپستی 7961983586</t>
  </si>
  <si>
    <t>1003901606</t>
  </si>
  <si>
    <t>94759/870</t>
  </si>
  <si>
    <t>14036500013</t>
  </si>
  <si>
    <t>شایان نیل ایرانیان</t>
  </si>
  <si>
    <t>13172</t>
  </si>
  <si>
    <t>تخلیه : استان کهگیلویه و بویراحمد شهرستان گچساران کارخانه آسفالت رزمان -کدپستی 7587141842</t>
  </si>
  <si>
    <t>1003920306</t>
  </si>
  <si>
    <t>زنجان</t>
  </si>
  <si>
    <t>1400/07/14</t>
  </si>
  <si>
    <t>كاچار گستر غرب</t>
  </si>
  <si>
    <t>1402/01/01</t>
  </si>
  <si>
    <t>مبلغ تحویل</t>
  </si>
  <si>
    <t xml:space="preserve">ارزش افزوده </t>
  </si>
  <si>
    <t xml:space="preserve">مبلغ تحویل وارزش افزوده </t>
  </si>
  <si>
    <t>ش. سبا</t>
  </si>
  <si>
    <t>ارزش فاکتور</t>
  </si>
  <si>
    <t>شركت پالايش نفت جي(سهامي عام)</t>
  </si>
  <si>
    <t>گزارش بودجه قيرهاي تهاتري از محل VB موضوع قانون بودجه سال 1402 تخصیص یافته به پالایش نفت جی</t>
  </si>
  <si>
    <t>مبالغ به ریال و مقادیر به کیلوگرم</t>
  </si>
  <si>
    <t>شرح</t>
  </si>
  <si>
    <t>مقدار قیرهای تحویلی نفت جی</t>
  </si>
  <si>
    <t>اعلام وصول در سامانه سبا</t>
  </si>
  <si>
    <t>وضعیت وکیوم باتوم اخذ شده توسط نفت جی- بودجه 1402</t>
  </si>
  <si>
    <t xml:space="preserve"> مقدار تحویل</t>
  </si>
  <si>
    <t xml:space="preserve"> مبلغ فاکتور</t>
  </si>
  <si>
    <t>مقدار اعلام وصول  -رئیس</t>
  </si>
  <si>
    <t xml:space="preserve">مبلغ اعلام وصول </t>
  </si>
  <si>
    <t xml:space="preserve">میزان اختلاف  تحویل </t>
  </si>
  <si>
    <t>مبلغ وکیوم تخصیصی-65000</t>
  </si>
  <si>
    <t>مقدار وکیوم-65000</t>
  </si>
  <si>
    <t>مبلغ وکیوم تخصیصی-70000</t>
  </si>
  <si>
    <t>مقدار وکیوم 70000</t>
  </si>
  <si>
    <t>وکیوم جذب نشده</t>
  </si>
  <si>
    <t>مانده مطالبات</t>
  </si>
  <si>
    <t xml:space="preserve">بازآفرینی شهری </t>
  </si>
  <si>
    <t>ساخت و توسعه</t>
  </si>
  <si>
    <t>سازمان راهداری</t>
  </si>
  <si>
    <t>مسکن ملی</t>
  </si>
  <si>
    <t>معاونت بودجه</t>
  </si>
  <si>
    <t>شهرهای جدید</t>
  </si>
  <si>
    <t xml:space="preserve">جمع </t>
  </si>
  <si>
    <t>تهیه گزارش: کتاب اللهی</t>
  </si>
  <si>
    <t>1403/10/15</t>
  </si>
  <si>
    <t>مبلغ در سبا</t>
  </si>
  <si>
    <t>شماره بايگاني در شركت قيرساز</t>
  </si>
  <si>
    <t>شناسه</t>
  </si>
  <si>
    <t>دستگاه اجرايي طرح</t>
  </si>
  <si>
    <t>نام پيمانكار</t>
  </si>
  <si>
    <t>مبلغ (ريال)</t>
  </si>
  <si>
    <t>پالايشگاه</t>
  </si>
  <si>
    <t>شركت قيرساز</t>
  </si>
  <si>
    <t>نام پيمانكار حمل</t>
  </si>
  <si>
    <t>سازمان راهداري _ راه روستايي</t>
  </si>
  <si>
    <t>شرکت پالايش نفت اصفهان</t>
  </si>
  <si>
    <t>شركت نفت جي(اصفهان)</t>
  </si>
  <si>
    <t>حمل و نقل وطن ترابر پارسيان</t>
  </si>
  <si>
    <t>سازمان راهداري و حمل و نقل جاده اي</t>
  </si>
  <si>
    <t>آسان رانان لوتوس</t>
  </si>
  <si>
    <t>مهندسي ساز جماران گستر</t>
  </si>
  <si>
    <t>شركت ساخت و توسعه زيربناهاي حمل و نقل كشور</t>
  </si>
  <si>
    <t>قرارگاه سازندگي خاتم الانبيا (ص)</t>
  </si>
  <si>
    <t>پيمانكار حمل قير اسفند آبادي</t>
  </si>
  <si>
    <t>طوس مسير</t>
  </si>
  <si>
    <t>حسن حسيني</t>
  </si>
  <si>
    <t>عمران پويش كردستان</t>
  </si>
  <si>
    <t>مرتضي ميهن دوست</t>
  </si>
  <si>
    <t>چاوش راه بنا</t>
  </si>
  <si>
    <t>علي اصغر حاجي لويي(هگمتان بار پوياگستر)</t>
  </si>
  <si>
    <t>آريا مسير پارس</t>
  </si>
  <si>
    <t>شركت حمل ونقل قير مذاب پارس</t>
  </si>
  <si>
    <t>جهاد نصر سيستان و بلوچستان</t>
  </si>
  <si>
    <t>فريدون خضرايي</t>
  </si>
  <si>
    <t>راه وساختماني ومعدني گدار ياسوج</t>
  </si>
  <si>
    <t>سيامك نجفي</t>
  </si>
  <si>
    <t>سيويل تونل</t>
  </si>
  <si>
    <t>پيمانكاري حمل قير اژدري</t>
  </si>
  <si>
    <t>آژند بناي آداك</t>
  </si>
  <si>
    <t>شركت حمل قير مذاب و فرآورده هاي نفتي جم گستر ترابر يزد</t>
  </si>
  <si>
    <t>فني مهندسي فرد بتن سازان سپاهان</t>
  </si>
  <si>
    <t>پيمانكاري ابوالقاسم علي عابدي</t>
  </si>
  <si>
    <t>سپهر ابنيه زاگرس</t>
  </si>
  <si>
    <t>محمد رضا شهبازي</t>
  </si>
  <si>
    <t>شاهكار سنگ بنا</t>
  </si>
  <si>
    <t>بهرام زنگنه</t>
  </si>
  <si>
    <t>جهاد نصر استان مركزي</t>
  </si>
  <si>
    <t>پيمانكاري مجيد پيرالي</t>
  </si>
  <si>
    <t>سرچنارراه</t>
  </si>
  <si>
    <t>حسين ميهن دوست</t>
  </si>
  <si>
    <t>سازمان همياري شهرداريهاي استان يزد</t>
  </si>
  <si>
    <t>اداره كل راهداري و حمل و نقل جاده اي استان خراسان رضوي</t>
  </si>
  <si>
    <t>سيد جواد حسيني</t>
  </si>
  <si>
    <t>پيمانكاري مجيد نادري</t>
  </si>
  <si>
    <t>آكام بتن بديع</t>
  </si>
  <si>
    <t>دماوند زرين فراز</t>
  </si>
  <si>
    <t>كاسپين برج آراد</t>
  </si>
  <si>
    <t>نويد نور سپاهان</t>
  </si>
  <si>
    <t>آبجيل صنعت</t>
  </si>
  <si>
    <t>بهين راه گهر</t>
  </si>
  <si>
    <t>محمدي راه ايرانيان</t>
  </si>
  <si>
    <t>استحكام بتن پرديس</t>
  </si>
  <si>
    <t>عمران بناي سناباد</t>
  </si>
  <si>
    <t>پيمانكاري هادي نادري</t>
  </si>
  <si>
    <t>هيواسازان ساورز</t>
  </si>
  <si>
    <t>عبدالمجيد سيفي پور</t>
  </si>
  <si>
    <t>شركت بازآفريني شهري ايران</t>
  </si>
  <si>
    <t>اداره كل راه و شهرسازي چهارمحال‌وبختياري</t>
  </si>
  <si>
    <t>فريبرز مظلوم</t>
  </si>
  <si>
    <t>هدايت آب ايلام</t>
  </si>
  <si>
    <t>سازمان ملي زمين و مسكن</t>
  </si>
  <si>
    <t>اداره كل راه و شهرسازي يزد</t>
  </si>
  <si>
    <t>شركت طرح توسعه شمس عمران</t>
  </si>
  <si>
    <t>شرکت پالايش نفت بندرعباس</t>
  </si>
  <si>
    <t>شركت نفت جي(بندرعباس)</t>
  </si>
  <si>
    <t>پورباقري ترابر</t>
  </si>
  <si>
    <t>شركت مادرتخصصي عمران شهرهاي جديد</t>
  </si>
  <si>
    <t>توسعه خدمات مهندسي آب و خاك پارس</t>
  </si>
  <si>
    <t>آزاد مهر</t>
  </si>
  <si>
    <t>كيان سازان نگين اسپادانا</t>
  </si>
  <si>
    <t>راهسازان فراز پي پايتخت</t>
  </si>
  <si>
    <t>حاصليان ترابر جنوب</t>
  </si>
  <si>
    <t>ساختماني مهام هيرمند</t>
  </si>
  <si>
    <t>ايستا بناي ماژين</t>
  </si>
  <si>
    <t>ساختماني راهسازي كيهان راه شرق</t>
  </si>
  <si>
    <t>امين نظام دوست</t>
  </si>
  <si>
    <t>راه و ساختماني سنگ و كوه</t>
  </si>
  <si>
    <t>پيمانكاري كيوان مرادي</t>
  </si>
  <si>
    <t>وزارت راه و شهرسازي</t>
  </si>
  <si>
    <t>كيان عمارت آذرخش</t>
  </si>
  <si>
    <t>شركت طاق كسرا سينا</t>
  </si>
  <si>
    <t>مهندسي دورك عمران</t>
  </si>
  <si>
    <t>شركت عمران پي زاريس</t>
  </si>
  <si>
    <t>صفر عزيزي</t>
  </si>
  <si>
    <t>استحكام برج آسمان</t>
  </si>
  <si>
    <t>اداره كل راه و شهرسازي كرمان</t>
  </si>
  <si>
    <t>محمد رضا قانعي</t>
  </si>
  <si>
    <t>زاگرس پي سنندج</t>
  </si>
  <si>
    <t>پرديس عمران ياسين</t>
  </si>
  <si>
    <t>اداره كل راه و شهرسازي اصفهان</t>
  </si>
  <si>
    <t>تعاوني موحدين آسفالت يزد</t>
  </si>
  <si>
    <t>آذين عمران بستك</t>
  </si>
  <si>
    <t>شركت طلوع عمران اسپادان</t>
  </si>
  <si>
    <t>برج سازان اپيك اوستا</t>
  </si>
  <si>
    <t>سياه كوه دهدشت</t>
  </si>
  <si>
    <t>شركت كيان ساحل آپادانا</t>
  </si>
  <si>
    <t>سپند راه آداك</t>
  </si>
  <si>
    <t>شركت آرمه پي سپاهان</t>
  </si>
  <si>
    <t>فني مهندسي سازه آذين زنجان</t>
  </si>
  <si>
    <t>احسان بستاني</t>
  </si>
  <si>
    <t>آرمان راه دراك</t>
  </si>
  <si>
    <t>شركت حمل و نقل برادران برتر شيراز</t>
  </si>
  <si>
    <t>شادان ليماك</t>
  </si>
  <si>
    <t>آداش پرديس پارياب</t>
  </si>
  <si>
    <t>طاقديس سازه توس</t>
  </si>
  <si>
    <t>شركت راه شار پويا</t>
  </si>
  <si>
    <t>راه و ساختمان بهاران بتن فراگيران</t>
  </si>
  <si>
    <t>سما سازه ميزدج</t>
  </si>
  <si>
    <t>عمراني قدرت ايمان كوير</t>
  </si>
  <si>
    <t>هفت پيمان گچساران</t>
  </si>
  <si>
    <t>شركت آذر بام عايق كار</t>
  </si>
  <si>
    <t>آرشين سازه افلاك بوتيا</t>
  </si>
  <si>
    <t>ايمان بريانيان</t>
  </si>
  <si>
    <t>مهندسي آب و خاك قدس رضوي</t>
  </si>
  <si>
    <t>جواد حسيني (پوريا)</t>
  </si>
  <si>
    <t>راه و ساختمان اسكان ده</t>
  </si>
  <si>
    <t>شركت راه و ساختمان آوا دژ سنندج</t>
  </si>
  <si>
    <t>خدمات ساختماني و تاسيساتي سعادت هيوا</t>
  </si>
  <si>
    <t>ماهان ستاره كوير</t>
  </si>
  <si>
    <t>راه و ابنيه هگزا</t>
  </si>
  <si>
    <t>پيمانكاري قير علي حسيني</t>
  </si>
  <si>
    <t>فرحان سازان كرمان</t>
  </si>
  <si>
    <t>راه باند كوير كرمان</t>
  </si>
  <si>
    <t>دنا بنيان بيرجند</t>
  </si>
  <si>
    <t>ساختماني آرادان</t>
  </si>
  <si>
    <t>سپهر بستر</t>
  </si>
  <si>
    <t>حسن ريسماني</t>
  </si>
  <si>
    <t>راه و ساختمان محكم بنا سازان مشايخ</t>
  </si>
  <si>
    <t>ايمن راه اسپادانا</t>
  </si>
  <si>
    <t>شركت آبان عمران سپاهان</t>
  </si>
  <si>
    <t>راهسازي فولاد راه زاهدان</t>
  </si>
  <si>
    <t>ساختماني ساتان</t>
  </si>
  <si>
    <t>ساختماني خاكپي</t>
  </si>
  <si>
    <t>آتي راه آرال</t>
  </si>
  <si>
    <t>اداره كل راهداري و حمل و نقل جاده اي استان كهكيلويه و بوير احمد</t>
  </si>
  <si>
    <t>تنديس عمران ارجان</t>
  </si>
  <si>
    <t>بنا گستر ليماك</t>
  </si>
  <si>
    <t>دقيق طراحان ميعاد</t>
  </si>
  <si>
    <t>پيمانكاري حمل قير برادران دشت بشي</t>
  </si>
  <si>
    <t>پناه سازه اقليم</t>
  </si>
  <si>
    <t>عارف سليمي پارسا</t>
  </si>
  <si>
    <t>شركت تيتان راه اصفهان</t>
  </si>
  <si>
    <t>زيباكومه سازمازندران</t>
  </si>
  <si>
    <t>حسن محمدي</t>
  </si>
  <si>
    <t>يزد هموار</t>
  </si>
  <si>
    <t>ارژن سازه خايدالو</t>
  </si>
  <si>
    <t>تدبير راه صفاهان</t>
  </si>
  <si>
    <t>كاشمر</t>
  </si>
  <si>
    <t>ساختماني پاز</t>
  </si>
  <si>
    <t>علي اشرف قره باغي</t>
  </si>
  <si>
    <t>ساختماني آيدين</t>
  </si>
  <si>
    <t>محمد عسگري</t>
  </si>
  <si>
    <t>ويلا راه جنوب</t>
  </si>
  <si>
    <t>ابنيه گستران نيما جهانبين</t>
  </si>
  <si>
    <t>پيمانكاري محمد عظيمي</t>
  </si>
  <si>
    <t>فني و مهندسي استحكام سازه ارمند</t>
  </si>
  <si>
    <t>زرين سپاهان</t>
  </si>
  <si>
    <t>حمل قير نجاتعلي مرادي</t>
  </si>
  <si>
    <t>اطلس راه ايرانشهر</t>
  </si>
  <si>
    <t>عمران راه بازي دراز</t>
  </si>
  <si>
    <t>آبراهه شيوشگان</t>
  </si>
  <si>
    <t>محمد شهبا</t>
  </si>
  <si>
    <t>سبز صبحگاهان امين</t>
  </si>
  <si>
    <t>پكوك سنندج</t>
  </si>
  <si>
    <t>كلهر غرب</t>
  </si>
  <si>
    <t>تضامني محمد عطارديان و همكاران</t>
  </si>
  <si>
    <t>محور گستر نصر</t>
  </si>
  <si>
    <t>شركت نقشه برداري ساختماني شايان نقشه جنوب</t>
  </si>
  <si>
    <t>فني مهندسي نوين سازه زاگرس ديناران</t>
  </si>
  <si>
    <t>راه پل سازان آسيا</t>
  </si>
  <si>
    <t>بناوتمدن پارت</t>
  </si>
  <si>
    <t>شركت تعاوني حمل و نقل ارم كوشا مهريزدان</t>
  </si>
  <si>
    <t>رايان سازه آذرخش</t>
  </si>
  <si>
    <t>جاويدسازان نصر</t>
  </si>
  <si>
    <t>هيوا اپيك درنا</t>
  </si>
  <si>
    <t>پارس عمران رايكا</t>
  </si>
  <si>
    <t>شركت كاوش بناي تچرا</t>
  </si>
  <si>
    <t>ريحان گستر خاوران</t>
  </si>
  <si>
    <t>عمران اختر فريدن</t>
  </si>
  <si>
    <t>تنديس عمارت برانوش</t>
  </si>
  <si>
    <t>اسماعيل حاتمي</t>
  </si>
  <si>
    <t>ساختماني گلومك سازه</t>
  </si>
  <si>
    <t>ميناب سامان جنوب</t>
  </si>
  <si>
    <t>رعد راه ماهشهر جنوب</t>
  </si>
  <si>
    <t>شركت مبتكران دژ مازند</t>
  </si>
  <si>
    <t>اناران ايلام</t>
  </si>
  <si>
    <t>آب و راه هيلان</t>
  </si>
  <si>
    <t>ريبوار كردستان</t>
  </si>
  <si>
    <t>پاياب سد صدرا</t>
  </si>
  <si>
    <t>پيمانكاري قنبري</t>
  </si>
  <si>
    <t>زرين فتح جنوب</t>
  </si>
  <si>
    <t>پترو پالايش هدف</t>
  </si>
  <si>
    <t>باني راه خوي</t>
  </si>
  <si>
    <t>آذر پيام مشگين</t>
  </si>
  <si>
    <t>علي عظيمي كرهرودي</t>
  </si>
  <si>
    <t>ساختماني اسكله دنا</t>
  </si>
  <si>
    <t>ويرا بتن پارسيان</t>
  </si>
  <si>
    <t>دوز يول قير</t>
  </si>
  <si>
    <t>عنايت بابا محمدي</t>
  </si>
  <si>
    <t>بنا سازان آماج</t>
  </si>
  <si>
    <t>راد آراز بوتيا</t>
  </si>
  <si>
    <t>سد ساز سيرجان</t>
  </si>
  <si>
    <t>راه و ساختمان مهر گازران</t>
  </si>
  <si>
    <t>پيمانكاري اميري</t>
  </si>
  <si>
    <t>شركت تاجواره خاك</t>
  </si>
  <si>
    <t>رود راه محيط</t>
  </si>
  <si>
    <t>اتحاد كوشاي پاسارگاد</t>
  </si>
  <si>
    <t>شاهين راه غرب</t>
  </si>
  <si>
    <t>اتحاد زرين مهر</t>
  </si>
  <si>
    <t>مرواريد بناي هامون</t>
  </si>
  <si>
    <t>شركت نويد عمران نصف جهان</t>
  </si>
  <si>
    <t>تعاوني برآيند سازه اسپادانا</t>
  </si>
  <si>
    <t>نعل اشكنان سازه كوهرنگ</t>
  </si>
  <si>
    <t>قبادبوير دنا</t>
  </si>
  <si>
    <t>شركت ريحان راه خاوران</t>
  </si>
  <si>
    <t>تحكيم بناي مكران سازه</t>
  </si>
  <si>
    <t>پي و پل جنوب</t>
  </si>
  <si>
    <t>اداره كل راه و شهرسازي سيستان‌و‌بلوچستان</t>
  </si>
  <si>
    <t>زاويه ساز يزد</t>
  </si>
  <si>
    <t>شركت حمل و نقل جاده ايي كالا راهبر طريق اردكان</t>
  </si>
  <si>
    <t>اداره كل راهداري و حمل و نقل جاده اي استان اصفهان</t>
  </si>
  <si>
    <t>ساختماني توس راديه</t>
  </si>
  <si>
    <t>پيمانكاري اسكندر ابراهيمي</t>
  </si>
  <si>
    <t>آفتاب چشمه آريانا</t>
  </si>
  <si>
    <t>قنديل ساز صلب</t>
  </si>
  <si>
    <t>حفاظ بار آذربايجان(فتاح زاده)</t>
  </si>
  <si>
    <t>جمشيد بناي شمس</t>
  </si>
  <si>
    <t>كورش سازه پاسارگاد</t>
  </si>
  <si>
    <t>تنش ياب ياسوج</t>
  </si>
  <si>
    <t>راهسازي راه كوب كرمان</t>
  </si>
  <si>
    <t>راه و ساختمان اهرام يزد</t>
  </si>
  <si>
    <t>عمراني صنعتي پارس گرما</t>
  </si>
  <si>
    <t>شركت راهبران زمين كهن ديار</t>
  </si>
  <si>
    <t>شركت رهسراي طرح و تدبير يزد</t>
  </si>
  <si>
    <t>فرش راه يزد</t>
  </si>
  <si>
    <t>شركت كاوش راه آماتيس صنعت</t>
  </si>
  <si>
    <t>ثمين سازه گستر پارس</t>
  </si>
  <si>
    <t>سورين پارس كوشا</t>
  </si>
  <si>
    <t>تدبير عمران هيراد</t>
  </si>
  <si>
    <t>شركت آتيس عمران زاگرس</t>
  </si>
  <si>
    <t>نقش آفرينان مبتكر برج شهر</t>
  </si>
  <si>
    <t>متحد اراك</t>
  </si>
  <si>
    <t>سيروان بتون غرب</t>
  </si>
  <si>
    <t>برش كوه آرياپارت</t>
  </si>
  <si>
    <t>بلوچ پاسارگاد</t>
  </si>
  <si>
    <t>امير سازه بوير</t>
  </si>
  <si>
    <t>ايستابناي يكتا</t>
  </si>
  <si>
    <t>تنديس گستر آزادي</t>
  </si>
  <si>
    <t>راهبرد صنعت جنوب</t>
  </si>
  <si>
    <t>پيمانكاري قير محمد جعفر پير احمدي</t>
  </si>
  <si>
    <t>عماد راه مهر ايرانيان</t>
  </si>
  <si>
    <t>شركت راهساز گوده</t>
  </si>
  <si>
    <t>شركت شايان نيل ايرانيان</t>
  </si>
  <si>
    <t>سيويل بناي زرينه</t>
  </si>
  <si>
    <t>نيكو بناي مشرق زمين</t>
  </si>
  <si>
    <t>نيلاراه بندر</t>
  </si>
  <si>
    <t>شركت شهاب كوير بيرجند</t>
  </si>
  <si>
    <t>عنايت محمدي</t>
  </si>
  <si>
    <t>جاده بتن رستاك</t>
  </si>
  <si>
    <t>ياسين گنج چهارمحال</t>
  </si>
  <si>
    <t>ساختماني تيراژ</t>
  </si>
  <si>
    <t>راه سازي ساختماني ثمين راه صفاهان</t>
  </si>
  <si>
    <t>مسكن و عمران قدس رضوي</t>
  </si>
  <si>
    <t>فن و تجربه غرب</t>
  </si>
  <si>
    <t>ماهان استحكام پي</t>
  </si>
  <si>
    <t>پل دژ مشاهير</t>
  </si>
  <si>
    <t>آرين سازه نيكان شهركرد</t>
  </si>
  <si>
    <t>شركت صبا راه خراسان جنوبي</t>
  </si>
  <si>
    <t>راه و ساختمان زرين استحكام</t>
  </si>
  <si>
    <t>محور راشا كوهسار</t>
  </si>
  <si>
    <t>شركت گيتي راه خاوران</t>
  </si>
  <si>
    <t>آرمان بتن هور مزد</t>
  </si>
  <si>
    <t>نازمكان جنوب</t>
  </si>
  <si>
    <t>آريا عمران آپادانا</t>
  </si>
  <si>
    <t>حسين رضايي کلهر</t>
  </si>
  <si>
    <t>كاويان سازان كوهستان</t>
  </si>
  <si>
    <t>عظيم عمران زاگرس</t>
  </si>
  <si>
    <t>ميلاد بناي سهيل جنوب</t>
  </si>
  <si>
    <t>شاداب نيكشهر</t>
  </si>
  <si>
    <t>پارس ايوان پوريا</t>
  </si>
  <si>
    <t>چاپار آب آسيا</t>
  </si>
  <si>
    <t>كريم شيشه بر</t>
  </si>
  <si>
    <t>سهند آشيان آريا</t>
  </si>
  <si>
    <t>مرز راه</t>
  </si>
  <si>
    <t>ره ساخت اسكان آراه</t>
  </si>
  <si>
    <t>تحكيم پايدار سپهر</t>
  </si>
  <si>
    <t>شركت آكو رامش روناك</t>
  </si>
  <si>
    <t>پارس دژ هديش</t>
  </si>
  <si>
    <t>اطمينان عمران پرهام</t>
  </si>
  <si>
    <t>شركت ساختماني آلفا سازه ايساتيس</t>
  </si>
  <si>
    <t>شركت جاويد عمران فروزان</t>
  </si>
  <si>
    <t>ميلاد راه سامان</t>
  </si>
  <si>
    <t>ساختماني سيمين سپاهان</t>
  </si>
  <si>
    <t>اداره كل راه و شهرسازي كرمانشاه</t>
  </si>
  <si>
    <t>بهسازان سالار كرمان</t>
  </si>
  <si>
    <t>تدبير ترابر خليج فارس</t>
  </si>
  <si>
    <t>اداره كل راه و شهرسازي خراسان جنوبي</t>
  </si>
  <si>
    <t>منوچهر آقا علي</t>
  </si>
  <si>
    <t>طلوع فجر كيانسه</t>
  </si>
  <si>
    <t>دژوار كاژه بنيان</t>
  </si>
  <si>
    <t>مشاهير انرژي آگرين</t>
  </si>
  <si>
    <t>شركت نويد پايدار صدرا</t>
  </si>
  <si>
    <t>سامان بتن پرنيان</t>
  </si>
  <si>
    <t>مهاجر(ابوالفضل اشرفي)</t>
  </si>
  <si>
    <t>ساختماني سراوك</t>
  </si>
  <si>
    <t>آركا تنديس آژند</t>
  </si>
  <si>
    <t>كهبد راه</t>
  </si>
  <si>
    <t>پي سازان كلهر زاگرس</t>
  </si>
  <si>
    <t>تعاوني جم گستر جي</t>
  </si>
  <si>
    <t>مرواريد سازه ماهان</t>
  </si>
  <si>
    <t>سپنتا بتن پايتختت</t>
  </si>
  <si>
    <t>راه گسترآپادانا</t>
  </si>
  <si>
    <t>شركت رستا راه كوثر</t>
  </si>
  <si>
    <t>بنا سازان بيابان</t>
  </si>
  <si>
    <t>پيمان راه همدان</t>
  </si>
  <si>
    <t>كيهان نماي ابريشم</t>
  </si>
  <si>
    <t>استحكام سراي شهركرد</t>
  </si>
  <si>
    <t>ميلاد راه سپاهان</t>
  </si>
  <si>
    <t>راه و ابنيه آريايي مكران</t>
  </si>
  <si>
    <t>اسكان سرام فرناد</t>
  </si>
  <si>
    <t>زرين ارگ سپاهان</t>
  </si>
  <si>
    <t>كوشا ساز ديار</t>
  </si>
  <si>
    <t>آباد گران راه خرم</t>
  </si>
  <si>
    <t>شركت عمران زرين ميلاس زاگرس</t>
  </si>
  <si>
    <t>شركت پرگاس پايا دژ</t>
  </si>
  <si>
    <t>سازه هاي كوير</t>
  </si>
  <si>
    <t>سيراف نگارين ليان</t>
  </si>
  <si>
    <t>بانيان رهرو نويد</t>
  </si>
  <si>
    <t>ساختماني كرمان ريسه</t>
  </si>
  <si>
    <t>رهك ساز راش</t>
  </si>
  <si>
    <t>استوار بتن سازان كرمانشاه</t>
  </si>
  <si>
    <t>شركت گيتي رهساز راهبر</t>
  </si>
  <si>
    <t>پايه بتن ياسوج</t>
  </si>
  <si>
    <t>حريتاش</t>
  </si>
  <si>
    <t>مان دژسازه</t>
  </si>
  <si>
    <t>پيمانكاري حمل و نقل قير مذاب(سيد امير حسين مدني)</t>
  </si>
  <si>
    <t>پويش توسعه ماهان برتر</t>
  </si>
  <si>
    <t>راه وساختمان توسعه طبس گلشن</t>
  </si>
  <si>
    <t>ملك پويان راه يزد</t>
  </si>
  <si>
    <t>برج شيشه اي كوير</t>
  </si>
  <si>
    <t>مور گل سازه دنا</t>
  </si>
  <si>
    <t>شركت تيوان خشت</t>
  </si>
  <si>
    <t>شركت پارسيان سازه بنا تيراژه</t>
  </si>
  <si>
    <t>شركت پديده گستر پرگاس</t>
  </si>
  <si>
    <t>برج آوران جزيره</t>
  </si>
  <si>
    <t>راه و ساختماني فرادنبه تاسيس</t>
  </si>
  <si>
    <t>تيسفون راه زاگرس</t>
  </si>
  <si>
    <t>اهورا برج آشيان</t>
  </si>
  <si>
    <t>علي اصغر ايزدي نيا</t>
  </si>
  <si>
    <t>كامران شمسيانپور</t>
  </si>
  <si>
    <t>هيرداد درخش فرهود</t>
  </si>
  <si>
    <t>شركت سگال آذرخش باتيس</t>
  </si>
  <si>
    <t>تنديس راه مشاهير</t>
  </si>
  <si>
    <t>شركت كيان راسا ويدا</t>
  </si>
  <si>
    <t>گهر ابنيه بوير</t>
  </si>
  <si>
    <t>تاج گردون زرين</t>
  </si>
  <si>
    <t>بنا پارس چابهار</t>
  </si>
  <si>
    <t>پارس اسكلت قرن</t>
  </si>
  <si>
    <t>شركت پي تاك بنا</t>
  </si>
  <si>
    <t>آبخيز راه ايرانشهر</t>
  </si>
  <si>
    <t>پارسا كوشان زاگرس</t>
  </si>
  <si>
    <t>ابراهيم حلاج</t>
  </si>
  <si>
    <t>كوه ساز زاگرس</t>
  </si>
  <si>
    <t>كوشا بنيان صدرا</t>
  </si>
  <si>
    <t>كاوه كار كوهستان</t>
  </si>
  <si>
    <t>ايتوك سهند</t>
  </si>
  <si>
    <t>شركت بهين ساخت داتيس</t>
  </si>
  <si>
    <t>اداره كل راه و شهرسازي ايلام</t>
  </si>
  <si>
    <t>فرزادسازه لردگان</t>
  </si>
  <si>
    <t>اسكله عمارت هخامنش</t>
  </si>
  <si>
    <t>پولاد پي كردستان</t>
  </si>
  <si>
    <t>شركت راه پويان مارال كوير يزد</t>
  </si>
  <si>
    <t>شركت هم انديشان نصر نوين يزد</t>
  </si>
  <si>
    <t>سامان ساختار هيراد</t>
  </si>
  <si>
    <t>راشين نوتاش عمارت</t>
  </si>
  <si>
    <t>كرمان پتك</t>
  </si>
  <si>
    <t>محسن بستاني</t>
  </si>
  <si>
    <t>كيان راه اورانوس</t>
  </si>
  <si>
    <t>ساختماني ويسا</t>
  </si>
  <si>
    <t>تحویل- سبا</t>
  </si>
  <si>
    <t>97353-6</t>
  </si>
  <si>
    <t>شناسه های 97353-97356</t>
  </si>
  <si>
    <t>حواله های 14021800041-14021800060</t>
  </si>
  <si>
    <t>حواله های 14021800048-14021800057-14031800023</t>
  </si>
  <si>
    <t>حواله های 14021800053-14021800056</t>
  </si>
  <si>
    <t>حواله های 14021800054-14021800055</t>
  </si>
  <si>
    <t>حواله های 14021900253-14021900267</t>
  </si>
  <si>
    <t>حواله های 14021900301-14031900016</t>
  </si>
  <si>
    <t>حواله های 14021900331-14031900014</t>
  </si>
  <si>
    <t>ارزش افزوده9%</t>
  </si>
  <si>
    <t>ارزش افزوده 10%</t>
  </si>
  <si>
    <t>ارزش افزوده 9%</t>
  </si>
  <si>
    <t>حواله های 14031800035-14031800036</t>
  </si>
  <si>
    <t>حواله های 14031900120-14031900215</t>
  </si>
  <si>
    <t>توضیحات</t>
  </si>
  <si>
    <t>رئیس دستگاه- سبا</t>
  </si>
  <si>
    <t>مبلغ رئیس ستگاه- سبا</t>
  </si>
  <si>
    <t xml:space="preserve">مبلغ وکیوم باتوم تخصیصی ارگانهای دولتی از محل  قانون بودجه سال  1402 </t>
  </si>
  <si>
    <t xml:space="preserve">سازمان </t>
  </si>
  <si>
    <t>مراحل</t>
  </si>
  <si>
    <t>شماره نامه</t>
  </si>
  <si>
    <t>تاریخ نامه</t>
  </si>
  <si>
    <t>مبلغ وکیوم تخصیصی</t>
  </si>
  <si>
    <t xml:space="preserve">اصفهان </t>
  </si>
  <si>
    <t>بندرعباس</t>
  </si>
  <si>
    <t>ساخت</t>
  </si>
  <si>
    <t>اول</t>
  </si>
  <si>
    <t>182762/870</t>
  </si>
  <si>
    <t>آذرجذب شد</t>
  </si>
  <si>
    <t>دوم</t>
  </si>
  <si>
    <t>188557/870</t>
  </si>
  <si>
    <t>دی جذب شد</t>
  </si>
  <si>
    <t>سوم</t>
  </si>
  <si>
    <t>13007/870</t>
  </si>
  <si>
    <t>1403/02/03</t>
  </si>
  <si>
    <t>تیر جذب شد</t>
  </si>
  <si>
    <t>چهارم</t>
  </si>
  <si>
    <t>66907/870</t>
  </si>
  <si>
    <t>مرداد جذب شد</t>
  </si>
  <si>
    <t>راهداری</t>
  </si>
  <si>
    <t>182756/870</t>
  </si>
  <si>
    <t>185277/870</t>
  </si>
  <si>
    <t>190922/870</t>
  </si>
  <si>
    <t>196858/870</t>
  </si>
  <si>
    <t>پنجم</t>
  </si>
  <si>
    <t>202774/870</t>
  </si>
  <si>
    <t>بهمن جذب شد</t>
  </si>
  <si>
    <t>ششم</t>
  </si>
  <si>
    <t>222591/870</t>
  </si>
  <si>
    <t>اسفند جذب شد</t>
  </si>
  <si>
    <t>هفتم</t>
  </si>
  <si>
    <t>212977/870</t>
  </si>
  <si>
    <t>هشتم</t>
  </si>
  <si>
    <t>213086/870</t>
  </si>
  <si>
    <t>نهم</t>
  </si>
  <si>
    <t>222578/870</t>
  </si>
  <si>
    <t>دهم</t>
  </si>
  <si>
    <t>32766/870</t>
  </si>
  <si>
    <t>یازدهم</t>
  </si>
  <si>
    <t>232902/870</t>
  </si>
  <si>
    <t>دوازدهم</t>
  </si>
  <si>
    <t>238446/870</t>
  </si>
  <si>
    <t>سیزدهم</t>
  </si>
  <si>
    <t>238737/870</t>
  </si>
  <si>
    <t>چهاردهم</t>
  </si>
  <si>
    <t>13874/870</t>
  </si>
  <si>
    <t>پانزدهم</t>
  </si>
  <si>
    <t>13877/870</t>
  </si>
  <si>
    <t>شانزدهم</t>
  </si>
  <si>
    <t>13883/870</t>
  </si>
  <si>
    <t>هفدهم</t>
  </si>
  <si>
    <t>53843/870</t>
  </si>
  <si>
    <t>هجدهم</t>
  </si>
  <si>
    <t>53485/870</t>
  </si>
  <si>
    <t>نوزدهم</t>
  </si>
  <si>
    <t>60361/870</t>
  </si>
  <si>
    <t>بیستم</t>
  </si>
  <si>
    <t>60418/870</t>
  </si>
  <si>
    <t>بیست و یک</t>
  </si>
  <si>
    <t>68688/870</t>
  </si>
  <si>
    <t>بیست و دو</t>
  </si>
  <si>
    <t>68858/870</t>
  </si>
  <si>
    <t>نوسازی مدارس</t>
  </si>
  <si>
    <t>195645/870</t>
  </si>
  <si>
    <t>18947/870</t>
  </si>
  <si>
    <t>76218/870</t>
  </si>
  <si>
    <t>شهریور جذب شد</t>
  </si>
  <si>
    <t>6500بود ولی 70000تومنی حساب  شد</t>
  </si>
  <si>
    <t>86218/870</t>
  </si>
  <si>
    <t>وکیوم 7 تومنی</t>
  </si>
  <si>
    <t>122307/870</t>
  </si>
  <si>
    <t>1403/08/07</t>
  </si>
  <si>
    <t>مهر جذب شد</t>
  </si>
  <si>
    <t>بنیاد مسکن</t>
  </si>
  <si>
    <t>208222/870</t>
  </si>
  <si>
    <t>208231/870</t>
  </si>
  <si>
    <t>208236/870</t>
  </si>
  <si>
    <t>208243/870</t>
  </si>
  <si>
    <t>208081/870</t>
  </si>
  <si>
    <t>208227/870</t>
  </si>
  <si>
    <t>5813/870</t>
  </si>
  <si>
    <t>6393/870</t>
  </si>
  <si>
    <t>6308/870</t>
  </si>
  <si>
    <t>6394/870</t>
  </si>
  <si>
    <t>5808/870</t>
  </si>
  <si>
    <t>5804/870</t>
  </si>
  <si>
    <t>5733/870</t>
  </si>
  <si>
    <t>79067/870</t>
  </si>
  <si>
    <t>79116/870</t>
  </si>
  <si>
    <t>79080/870</t>
  </si>
  <si>
    <t>79140/870</t>
  </si>
  <si>
    <t>79149/870</t>
  </si>
  <si>
    <t>79041/870</t>
  </si>
  <si>
    <t>86832/870</t>
  </si>
  <si>
    <t>86827/870</t>
  </si>
  <si>
    <t>86821/870</t>
  </si>
  <si>
    <t>86856/870</t>
  </si>
  <si>
    <t>119274/870</t>
  </si>
  <si>
    <t>1403/08/02</t>
  </si>
  <si>
    <t>معاونت برنامه ریزی</t>
  </si>
  <si>
    <t>237778/870</t>
  </si>
  <si>
    <t>26014/870</t>
  </si>
  <si>
    <t>73726/870</t>
  </si>
  <si>
    <t>73685/870</t>
  </si>
  <si>
    <t>73971/870</t>
  </si>
  <si>
    <t>73979/870</t>
  </si>
  <si>
    <t>94457/870</t>
  </si>
  <si>
    <t>جمع</t>
  </si>
  <si>
    <t>شهرداریها</t>
  </si>
  <si>
    <t>2611/870</t>
  </si>
  <si>
    <t>1403/01/15</t>
  </si>
  <si>
    <t>فروردین جذب شد</t>
  </si>
  <si>
    <t>2608/870</t>
  </si>
  <si>
    <t>2591/870</t>
  </si>
  <si>
    <t>2575/870</t>
  </si>
  <si>
    <t>2572/870</t>
  </si>
  <si>
    <t>2566/870</t>
  </si>
  <si>
    <t>2545/870</t>
  </si>
  <si>
    <t>2614/870</t>
  </si>
  <si>
    <t>2621/870</t>
  </si>
  <si>
    <t>2653/870</t>
  </si>
  <si>
    <t>خردادوتیر جذب شد</t>
  </si>
  <si>
    <t>2648/870</t>
  </si>
  <si>
    <t>تیرو مرداد جذب شد</t>
  </si>
  <si>
    <t>2643/870</t>
  </si>
  <si>
    <t>اردیبهشت جذب شد</t>
  </si>
  <si>
    <t>2669/870</t>
  </si>
  <si>
    <t>2697/870</t>
  </si>
  <si>
    <t>خرداد جذب شد</t>
  </si>
  <si>
    <t>2638/870</t>
  </si>
  <si>
    <t>اردیبهشت و خرداد جذب شد</t>
  </si>
  <si>
    <t>12219/870</t>
  </si>
  <si>
    <t>12216/870</t>
  </si>
  <si>
    <t>12211/870</t>
  </si>
  <si>
    <t>12208/870</t>
  </si>
  <si>
    <t>26092/870</t>
  </si>
  <si>
    <t>26087/870</t>
  </si>
  <si>
    <t>26082/870</t>
  </si>
  <si>
    <t>26076/870</t>
  </si>
  <si>
    <t>26058/870</t>
  </si>
  <si>
    <t>26120/870</t>
  </si>
  <si>
    <t>26019/870</t>
  </si>
  <si>
    <t>26101/870</t>
  </si>
  <si>
    <t>26103/870</t>
  </si>
  <si>
    <t>26162/870</t>
  </si>
  <si>
    <t>ارجاع به تقوی مدیر تولید</t>
  </si>
  <si>
    <t>26170/870</t>
  </si>
  <si>
    <t>شهریور و مهر جذب شد</t>
  </si>
  <si>
    <t>26184/870</t>
  </si>
  <si>
    <t>26176/870</t>
  </si>
  <si>
    <t>26180/870</t>
  </si>
  <si>
    <t>تیرمردادشهریورجذب شد</t>
  </si>
  <si>
    <t>سوم و چهارم</t>
  </si>
  <si>
    <t>136168/870</t>
  </si>
  <si>
    <t>1403/08/28</t>
  </si>
  <si>
    <t>آبان جذب شد</t>
  </si>
  <si>
    <t>امورعشایر</t>
  </si>
  <si>
    <t>30977/870</t>
  </si>
  <si>
    <t>30883/870</t>
  </si>
  <si>
    <t>31093/870</t>
  </si>
  <si>
    <t>سازمان ملی و مسکن</t>
  </si>
  <si>
    <t>68914/870</t>
  </si>
  <si>
    <t>69425/870</t>
  </si>
  <si>
    <t>جمع نهایی</t>
  </si>
  <si>
    <t>بنیاد</t>
  </si>
  <si>
    <t>سازمان شهرداریها</t>
  </si>
  <si>
    <t>امور عشایر</t>
  </si>
  <si>
    <t xml:space="preserve">دلایل اختلاف تحویل در ردیف شماره 2: </t>
  </si>
  <si>
    <t>2. حواله شماره  14021800051 - شرکت کلهر غرب (کهگیلوی و بویراحمد) ه میزان 399،890 کیلوگرم که در سامانه 371 تن وارد شده است</t>
  </si>
  <si>
    <t>1. حواله شماره  14021800020 - شرکت بهپویان صنعت ساختمان (چهارمحال و بختیاری) به میزان 50،150 کیلوگرم در سامانه سبا نیامده است</t>
  </si>
  <si>
    <t>(ارزش فاکتورهای دو حواله فوق  36،565،610،488 ریال می باشد)</t>
  </si>
  <si>
    <t>نرخ وکیوم 650000</t>
  </si>
  <si>
    <t>نرخ وکیوم 700000</t>
  </si>
  <si>
    <t>مبلغ</t>
  </si>
  <si>
    <t>نرخ وکیوم</t>
  </si>
  <si>
    <t>ارزش وکیوم</t>
  </si>
  <si>
    <t>مقدار  وکیوم</t>
  </si>
  <si>
    <t>معادل سازی وکیوم با قیر تحویل شده</t>
  </si>
  <si>
    <t>وضعیت وکیوم های جذب شده</t>
  </si>
  <si>
    <t>مانده مطالبات
وکیوم65000</t>
  </si>
  <si>
    <t>مانده مطالبات
70000</t>
  </si>
  <si>
    <t>مبلغ مانده مطالبات 70000</t>
  </si>
  <si>
    <t>مبلغ مانده مطالبات 65000</t>
  </si>
  <si>
    <t>مانده مطالبات وکیوم</t>
  </si>
  <si>
    <t>وضعیت وکیوم های جذب شده و تخصیص</t>
  </si>
  <si>
    <t>1403/10/24</t>
  </si>
  <si>
    <t>از محل حواله 14031000076</t>
  </si>
  <si>
    <t>از محل حواله 14031000075</t>
  </si>
  <si>
    <t>حواله صادره</t>
  </si>
  <si>
    <t>قيرتحويل شده</t>
  </si>
  <si>
    <t>اعلام وصول كارشناس دستگاه قرارداد</t>
  </si>
  <si>
    <t>رئیس دستگاه</t>
  </si>
  <si>
    <t>كارخانه تخليه آسفالت</t>
  </si>
  <si>
    <t>كارخانه عامريه( محور گستر)</t>
  </si>
  <si>
    <t>كارخانه آسفالت شركت راه باند كوير كرمان</t>
  </si>
  <si>
    <t>راهسازي اسكان ده</t>
  </si>
  <si>
    <t>كارخانه آسفالت نويد نور سپاهان</t>
  </si>
  <si>
    <t>كارخانه تخليه آسفالت شاداب</t>
  </si>
  <si>
    <t>كارخانه آسفالت شركت پي و پل جنوب 2</t>
  </si>
  <si>
    <t>كارخانه گل راه نقش جهان</t>
  </si>
  <si>
    <t>كرمان،كارخانه آسفالت راهداران راور</t>
  </si>
  <si>
    <t>ياسين گنج فلارد</t>
  </si>
  <si>
    <t>كارخانه آسفالت زيبا آسفالت تنگستان</t>
  </si>
  <si>
    <t>كارخانه آسفالت شركت رهسازان معراج</t>
  </si>
  <si>
    <t>كارخانه تخليه آسفالت اداره راهداري زاهدان</t>
  </si>
  <si>
    <t>كارخانه آسفالت شهرداري يزد</t>
  </si>
  <si>
    <t>كارگاه اسكان ده سابق ( يزد هموار )</t>
  </si>
  <si>
    <t>كارخانه آسفالت شهرداري بيضا</t>
  </si>
  <si>
    <t>جهادنصراستان مركزي</t>
  </si>
  <si>
    <t>كارخانه آسفالت سيرجان عمران تداوم</t>
  </si>
  <si>
    <t>كارخانه آسفالت شركت توس راديه(شهرستان فردوس)</t>
  </si>
  <si>
    <t>كارخانه آسفالت پل چهر</t>
  </si>
  <si>
    <t>احمديه چليچه</t>
  </si>
  <si>
    <t>اداره راهداري و حمل ونقل جاده اي سراوان</t>
  </si>
  <si>
    <t>كارخانه تخليه آسفالت ميرجاوه(صولت پارس آمود)</t>
  </si>
  <si>
    <t>كارخانه اساس سازه شرق بيرجند</t>
  </si>
  <si>
    <t>مسيرياب بيرجند( حسن دلخروشان)</t>
  </si>
  <si>
    <t>كارخانه آسفالت رزمان</t>
  </si>
  <si>
    <t>كارخانه آسفالت ماموخ</t>
  </si>
  <si>
    <t>كارخانه آسفالت تدبير راه(صفاهان)</t>
  </si>
  <si>
    <t>كارخانه شركت گيتي گستر خاوران ( ديگ ستم )</t>
  </si>
  <si>
    <t>كارخانه آسفالت بهاران بتن فراگيران</t>
  </si>
  <si>
    <t>كارخانه آسفالت شركت راهسازي فرش راه يزد</t>
  </si>
  <si>
    <t>شركت راه و ساختمان سنگ و كوه ( اسپادانا)</t>
  </si>
  <si>
    <t>كارخانه شركت گيتي گستر خاوران 2(نهبندان )</t>
  </si>
  <si>
    <t>كارخانه آسفالت كرم اهرم</t>
  </si>
  <si>
    <t>كارخانه آسفالت شركت ارتقاء</t>
  </si>
  <si>
    <t>كارخانه آسفالت هما گستر اردكان</t>
  </si>
  <si>
    <t>شالوده راهان نويد</t>
  </si>
  <si>
    <t>كارخانه آسفالت شهرداري صحنه</t>
  </si>
  <si>
    <t>كارخانه آسفالت سازمان عمران شهرداري رفسنجان</t>
  </si>
  <si>
    <t>كارخانه آسفالت مرآت سنگ كوير</t>
  </si>
  <si>
    <t>كارخانه آسفالت زرين سپاهان ( زرين شهر)</t>
  </si>
  <si>
    <t>كارخانه اسفالت شهرداري حنا</t>
  </si>
  <si>
    <t>شركت افق راه ماندگار</t>
  </si>
  <si>
    <t>كارخانه آسفالت مهدي (عج)( هيوا سازه )</t>
  </si>
  <si>
    <t>شهرداريهاي استان ايلام</t>
  </si>
  <si>
    <t>شركت سيرجان بتن راه2</t>
  </si>
  <si>
    <t>آفاق سپهر خرم</t>
  </si>
  <si>
    <t>كارخانه آسفالت فيروزآباد ( كرند غرب )</t>
  </si>
  <si>
    <t>محراب سازان غرب پارس</t>
  </si>
  <si>
    <t>كارخانه آسفالت سامان بوير</t>
  </si>
  <si>
    <t>كارخانه آسفالت ولي عصر</t>
  </si>
  <si>
    <t>كارخانه آسفالت ابوالفضل اميني</t>
  </si>
  <si>
    <t>كارخانه آسفلت شركت اسكان ده (كمشچه)</t>
  </si>
  <si>
    <t>كارخانه آسفالت شركت مهندسي تارا ( نبي رسولي)</t>
  </si>
  <si>
    <t>كارخانه آسفالت سازمان همياري شهرداريهاي استان يزد</t>
  </si>
  <si>
    <t>كارخانه آسفالت شهرداري ابركوه</t>
  </si>
  <si>
    <t>كارخانه آسفالت شركت پوريا صباح</t>
  </si>
  <si>
    <t>كارخانه آسفالت شهرداري ميبد</t>
  </si>
  <si>
    <t>زاويه ساز</t>
  </si>
  <si>
    <t>كارخانه آسفالت اصفهان مترو</t>
  </si>
  <si>
    <t>شهرداري شهركرد</t>
  </si>
  <si>
    <t>شركت ناورود (محور تفت)</t>
  </si>
  <si>
    <t>كارخانه آسفالت شركت دنا بنيان بيرجند(زابل_ زاهدان )</t>
  </si>
  <si>
    <t>كارخانه آسفالت آرادان</t>
  </si>
  <si>
    <t>كاچارگستر غرب</t>
  </si>
  <si>
    <t>راه وساختماني سپهربستر</t>
  </si>
  <si>
    <t>قيراب سفيددشت</t>
  </si>
  <si>
    <t>كارخانه آسفالت شهير بناي ايرانيان</t>
  </si>
  <si>
    <t>كارخانه آسفالت شركت فولاد راه</t>
  </si>
  <si>
    <t>اتحاد ناغان</t>
  </si>
  <si>
    <t>كارخانه آسفالت مظفرخيرآباد</t>
  </si>
  <si>
    <t>كارخانه آسفالت خيراباد زارع</t>
  </si>
  <si>
    <t>شركت ناورود (محور ابركوه)</t>
  </si>
  <si>
    <t>كارخانه آسفالت طوس مسير</t>
  </si>
  <si>
    <t>كارخانه آسفالت شركت سالم راه سپاهان</t>
  </si>
  <si>
    <t>كارخانه آسفالت سادات</t>
  </si>
  <si>
    <t>كارخانه آسفالت ابر راه بندر</t>
  </si>
  <si>
    <t>كارخانه آسفالت روانگرد</t>
  </si>
  <si>
    <t>پيشگام صنعت مارون</t>
  </si>
  <si>
    <t>كارخانه آسفالت شركت شركت كيهان راه</t>
  </si>
  <si>
    <t>كارخانه آسفالت ناز مكان جنوب</t>
  </si>
  <si>
    <t>اداره راهداري چابهار</t>
  </si>
  <si>
    <t>كارخانه آسفالت پوشش راه هگمتانه</t>
  </si>
  <si>
    <t>كارخانه آسفالت شركت سداد</t>
  </si>
  <si>
    <t>كارخانه آسفالت شركت زرين استحكام</t>
  </si>
  <si>
    <t>كارخانه آسفالت شركت فردسازه سپاهان_گلپايگان</t>
  </si>
  <si>
    <t>كارخنه آسفالت شركت پي و پل جنوب</t>
  </si>
  <si>
    <t>كارخانه آسفالت شهرداري بهاباد</t>
  </si>
  <si>
    <t>شركت تعاوني موحدين آسفالت يزد</t>
  </si>
  <si>
    <t>كارخانه آسفالت دليور(زاگرس پي)</t>
  </si>
  <si>
    <t>كارخانه آسفالت شهرداري چرام</t>
  </si>
  <si>
    <t>كارخانه آسفالت ميانكوه</t>
  </si>
  <si>
    <t>كارخانه آسفالت سراوك</t>
  </si>
  <si>
    <t>كارخانه آسفالت شهر نوك آباد</t>
  </si>
  <si>
    <t>كارخانه آسفالت شركت پيمان كومه طبرستان</t>
  </si>
  <si>
    <t>كارخانه آسفالت شركت پرهون استن( سلفچگان)</t>
  </si>
  <si>
    <t>كارخانه آسفالت سطح راهان_ اردكان يزد</t>
  </si>
  <si>
    <t>كارخانه آسفالت راه قدس</t>
  </si>
  <si>
    <t>كارخانه آسفالت شركت سازه آذين زنجان</t>
  </si>
  <si>
    <t>كارخانه آسفالت دوريزگان (كورش بخشائي)</t>
  </si>
  <si>
    <t>كارخانه آسفالت رهك ساز راش</t>
  </si>
  <si>
    <t>كارخانه آسفالت شهرداري لنده</t>
  </si>
  <si>
    <t>زرين سپاهان 1 ( ضايعات سنگبري ) شاهين شهر</t>
  </si>
  <si>
    <t>كارخانه اسفالت شهرداري بانه</t>
  </si>
  <si>
    <t>شركت مهام هيرمند</t>
  </si>
  <si>
    <t>كارخانه آسفالتشركتدورك عمران</t>
  </si>
  <si>
    <t>كارخانه آسفالت شركت شماره 2 شركت فرد سازه سپاهان</t>
  </si>
  <si>
    <t>گيتي گستر خاوران (محور نهبندان _ زابل)</t>
  </si>
  <si>
    <t>شركت راه وساختمان 3136 سيستان سازه زابل</t>
  </si>
  <si>
    <t>بويرعدالت دنا</t>
  </si>
  <si>
    <t>راه پل سازان آسيا (كارخانه توليد آسفالت عباس آباد)</t>
  </si>
  <si>
    <t>جزنق (جهاد نصر مركزي)</t>
  </si>
  <si>
    <t>كارخانه قدرت ايمان كوير</t>
  </si>
  <si>
    <t>كارخانه آسفالت هميار جي يزد</t>
  </si>
  <si>
    <t>كارخانه آسفالت شركت تيراژ</t>
  </si>
  <si>
    <t>كارخانه كرمان پتك</t>
  </si>
  <si>
    <t>شركت آفتاب چشمه آريانا</t>
  </si>
  <si>
    <t>كارخانه آسفالت پارسا كوشان زاگرس</t>
  </si>
  <si>
    <t>كار خانه آسفالت شركت بنادر( بوئين زهرا _ خشكرود _ زرنديه )</t>
  </si>
  <si>
    <t>كارخانه آسفالت شركت آب و خاك قدس رضوي</t>
  </si>
  <si>
    <t>شركت قزل اوزن</t>
  </si>
  <si>
    <t>سعادت هيوا</t>
  </si>
  <si>
    <t>كارخانه آسفالت شركت مهندسي آب و خاك پارس</t>
  </si>
  <si>
    <t>مخازن ادارات راهداري و حمل و نقل جاد هاي شهرستانهاي تابعه</t>
  </si>
  <si>
    <t>كارخانه اسفالت آونگان</t>
  </si>
  <si>
    <t>كارخانه آسفالت شركت سرچنارراه</t>
  </si>
  <si>
    <t>شركت وحدت دژكرد</t>
  </si>
  <si>
    <t>شركت ساختماني پاريز</t>
  </si>
  <si>
    <t>كارخانه آسفالت شكوهي</t>
  </si>
  <si>
    <t>برادران رسول پور</t>
  </si>
  <si>
    <t>كارخانه آسفالت سنته سقز</t>
  </si>
  <si>
    <t>كارخانه آسفالت شركت فازدشت جم</t>
  </si>
  <si>
    <t>كارخانه آسفالت شهرداري خاك و پي</t>
  </si>
  <si>
    <t>كارخانه آسفالت كارگاه سمنان شركت توسار</t>
  </si>
  <si>
    <t>آريامسير پارس</t>
  </si>
  <si>
    <t>شركت آرين بلوار اسپادانا</t>
  </si>
  <si>
    <t>كارخانه آسفالت پي سازه مهاجران</t>
  </si>
  <si>
    <t>تنديس ساورز آفتاب</t>
  </si>
  <si>
    <t>كارخانه آسفالت حريتاش يزد</t>
  </si>
  <si>
    <t>كارخانه آسفالت استحكام انديش توس</t>
  </si>
  <si>
    <t>كارخانه آسفالت شركت برج سازان شاهوار</t>
  </si>
  <si>
    <t>فردسازه سپاهان _انارك</t>
  </si>
  <si>
    <t>كارخانه آسفالت بوئين زهرا بنادر</t>
  </si>
  <si>
    <t>ايرج حياتي</t>
  </si>
  <si>
    <t>شركت ساختماني راهسازي كيهان راه شرق( محورسفيداآبه)</t>
  </si>
  <si>
    <t>كارخانه تخليه اسفالت عمران راه گلستان</t>
  </si>
  <si>
    <t>دشتاوند دزپارت</t>
  </si>
  <si>
    <t>شركت آسفالت گرم ميثاق اردكان</t>
  </si>
  <si>
    <t>كارخانه آسفالت شركت راهساز گوده</t>
  </si>
  <si>
    <t>كارخانه آسفالت شركت نصر اصفهان</t>
  </si>
  <si>
    <t>كارخانه آسفالت و معدن شن و ماسه شركت پوزلان بتن</t>
  </si>
  <si>
    <t>كارخانه آسفالت هميار دالاهو</t>
  </si>
  <si>
    <t>كارخانه آسفالت شركت ره گشايان توران حسين آباد</t>
  </si>
  <si>
    <t>كارخانه آسفالت شهرداري سرخس</t>
  </si>
  <si>
    <t>مسلم آباد</t>
  </si>
  <si>
    <t>كارخانه آسفالت شركت صنعت راه گلپايگان</t>
  </si>
  <si>
    <t>كارخانه آسفالت زيبا كومه ساز مازندران</t>
  </si>
  <si>
    <t>رهاب پايدار آبتين</t>
  </si>
  <si>
    <t>كارخانه آسفالت آيدين</t>
  </si>
  <si>
    <t>كارخانه اسفالت دارشاهي (احساني )</t>
  </si>
  <si>
    <t>كارخانه آسفالت ريبوار كردستان</t>
  </si>
  <si>
    <t>كارخانه آسفالت سعادت راه( مبتكران دژ مازند)</t>
  </si>
  <si>
    <t>كارخانه حصار مهران</t>
  </si>
  <si>
    <t>كارخانه آسفالت شركت آرين پي سهند قم</t>
  </si>
  <si>
    <t>كارخانه آسفالت شهرداري بيجار</t>
  </si>
  <si>
    <t>كارخانه آسفالت شرك اسكله دنا (لار)</t>
  </si>
  <si>
    <t>كارخانه آسفالت توسعه وعمران دهياريهاي بخش مركزي رفسنجان</t>
  </si>
  <si>
    <t>كارخانه آسفالت وحدت راه جنوب (راهبرد صنعت جنوب)</t>
  </si>
  <si>
    <t>كارخانه آسفالت پايدار سازه مهر تيراژه</t>
  </si>
  <si>
    <t>كارخانه ثمين راه صفاهان</t>
  </si>
  <si>
    <t>كارخانه اسفالت گل سنگ</t>
  </si>
  <si>
    <t>كارخانه آسفالت رمضاني</t>
  </si>
  <si>
    <t>كارخانه آسفالت شركت نازمكان جنوب</t>
  </si>
  <si>
    <t>شركت توسعه گلشن طبس</t>
  </si>
  <si>
    <t>كارخانه آسفالت گلومك سازه</t>
  </si>
  <si>
    <t>كارخانه آسفالت شركت محور گستر شرق</t>
  </si>
  <si>
    <t>كارخانه فراز آب بيرجند</t>
  </si>
  <si>
    <t>پليمر راه هشت بهشت</t>
  </si>
  <si>
    <t>كارخانه آسفالت سازمان عمران شهرداري اصفهان(پدرام)</t>
  </si>
  <si>
    <t>شركت فرحان سازان كرمان</t>
  </si>
  <si>
    <t>كارخانه آسفالت قطعه 6 آزادراه اصفهان شيراز</t>
  </si>
  <si>
    <t>كاخانه آسفالت شركت هفت پيمان</t>
  </si>
  <si>
    <t>نسيم سامان</t>
  </si>
  <si>
    <t>مهر الوند هكمتانه</t>
  </si>
  <si>
    <t>كارخانه آسفالت وليعصرتربت حيدريه</t>
  </si>
  <si>
    <t>كارخانه آسفالت پيرمحمدي</t>
  </si>
  <si>
    <t>كارخانه تخليه آسفالت اطلس راه ايرانشهر</t>
  </si>
  <si>
    <t>كارخانه آسفالت شركت تعاوني نگين صحت جيرفت</t>
  </si>
  <si>
    <t>شركت تعاوني 253 توليد شن و ماسه و آسفالت گندمان</t>
  </si>
  <si>
    <t>شركت ساختماني خاك پي</t>
  </si>
  <si>
    <t>كارخانه آسفالت ملو_شهرداري بندرلنگه</t>
  </si>
  <si>
    <t>راه و ساختمان ره ياد سازه جنوب</t>
  </si>
  <si>
    <t>كارخانه آسفالت عبدالرحمن ابراهيمي</t>
  </si>
  <si>
    <t>كارخانه آسفالت سازمان راهداري استان قم ( مستاجر : شركت تنش ياب ياسوج )</t>
  </si>
  <si>
    <t>كارخانه قنديل ساز صلب سنندج</t>
  </si>
  <si>
    <t>كارخانه آسفالت شرق گستر</t>
  </si>
  <si>
    <t>آج راه غرب</t>
  </si>
  <si>
    <t>كارخانه آسفالت شركت برقسا</t>
  </si>
  <si>
    <t>آسفالت ريزان گهرلرستان</t>
  </si>
  <si>
    <t>كارخانه آسفالت شهرداري كوهبنان</t>
  </si>
  <si>
    <t>كار خانه آسفالت شركت فرش راه شهرستان بافق</t>
  </si>
  <si>
    <t>كارخانه آسفالت شركت سد ساز سيرجان</t>
  </si>
  <si>
    <t>وركش راه الوند</t>
  </si>
  <si>
    <t>كارخانه آسفالت شركت راه و ساختمان مهر گازران</t>
  </si>
  <si>
    <t>كارخانه آسفالت ويلا مهتاب بوير (داريوش علي پور )</t>
  </si>
  <si>
    <t>شركت آلچ پارس 1</t>
  </si>
  <si>
    <t>كارخانه تخليه آسفالت پاز _ نصرت آباد</t>
  </si>
  <si>
    <t>كارخانه آسفالت شركت گوربندراه بندر(هاشمي )</t>
  </si>
  <si>
    <t>كارخانه آسفالت حاجي آباد</t>
  </si>
  <si>
    <t>كارخانه آسفالت نيكو بناي مشرق زمين</t>
  </si>
  <si>
    <t>شركت اسفالت توس راديه</t>
  </si>
  <si>
    <t>كارخانه آسفالت سطح راهان _ ديهوك</t>
  </si>
  <si>
    <t>دشت سبزواران خليج فارس</t>
  </si>
  <si>
    <t>آريامسيرپارس2</t>
  </si>
  <si>
    <t>سيوند_تنگ خشك</t>
  </si>
  <si>
    <t>كارخانه آسفالت سنگ بست</t>
  </si>
  <si>
    <t>كارخانه آسفالت زرين شهر شركت رزين سپاهان</t>
  </si>
  <si>
    <t>شركت دانه بندي همياران شهرداري هاي شازند</t>
  </si>
  <si>
    <t>كارخانه آسفالت نجيم محمدي _لار</t>
  </si>
  <si>
    <t>كارخانه شهرداري سعادت شهر</t>
  </si>
  <si>
    <t>كارخانه تخليه آسفالت مهرستان(اداره راهداري مهرستان)</t>
  </si>
  <si>
    <t>كارخان آسفالت 120 تني سر آب بيز باشت</t>
  </si>
  <si>
    <t>كارخانه آسفالت شركت سيمين سپاهان</t>
  </si>
  <si>
    <t>راه شكاف زاگرس</t>
  </si>
  <si>
    <t>كارخانه آسفالت شهرداري صفاشهر</t>
  </si>
  <si>
    <t>اصفهان مترو</t>
  </si>
  <si>
    <t>كارخانه آسفالت شهرداري منطقه(اشكذر)</t>
  </si>
  <si>
    <t>شركت پيمان راه همدان</t>
  </si>
  <si>
    <t>كارخانه آسفالت حسين حيدري</t>
  </si>
  <si>
    <t>كارخانه آسفالت شركت پيوند سازان بجنورد</t>
  </si>
  <si>
    <t>كارخانه آسفالت شركت دنابنيان بيرجند</t>
  </si>
  <si>
    <t>كارخانه اسفالت شهرداري سازمان عمران زاهدان زاهدان</t>
  </si>
  <si>
    <t>شركت تعاوني 196 ايثارگران(شركت بنادر)</t>
  </si>
  <si>
    <t>كارخانه آسفالت كوثر سلح چين</t>
  </si>
  <si>
    <t>اداره راهداري سرباز</t>
  </si>
  <si>
    <t>كارخانه آسفالت شركت هموار راه كوير</t>
  </si>
  <si>
    <t>كارخانه آسفالت زرين گستر بيستون</t>
  </si>
  <si>
    <t>كارخانه آسفالت كانون بازنشستگان ارتش</t>
  </si>
  <si>
    <t>شركت آبادگران راه خرم</t>
  </si>
  <si>
    <t>كارخانه آسفالت اداره راه و شهرسازي زابل</t>
  </si>
  <si>
    <t>كارخانه آسفالت ستار خوب</t>
  </si>
  <si>
    <t>كارخانه كرمان ريسه</t>
  </si>
  <si>
    <t>اختلاف تحویل در سامانه</t>
  </si>
  <si>
    <t>2. حواله شماره  14021800051 - شرکت کلهر غرب (کهگیلوی و بویراحمد) ه میزان 399،890 کیلوگرم که در سامانه 371 تن وارد شده است (28،890)</t>
  </si>
  <si>
    <t>اختلاف تحویل و رئیس دستگاه</t>
  </si>
  <si>
    <t>تحویل 650000</t>
  </si>
  <si>
    <t>تحویل 700000</t>
  </si>
  <si>
    <t>1403/11/11</t>
  </si>
  <si>
    <t>تخصیصی از وزارت راه
65000</t>
  </si>
  <si>
    <t>تخصیصی از وزارت راه
70000</t>
  </si>
  <si>
    <t>مانده مطالبات پس از تخصیص 65000</t>
  </si>
  <si>
    <t>مانده مطالبات پس از تخصیص 7000</t>
  </si>
  <si>
    <t>70000-بندر</t>
  </si>
  <si>
    <t>مبلغ وکیوم جذب شده</t>
  </si>
  <si>
    <t>وکیوم باتوم جذب شده- بودجه 1402</t>
  </si>
  <si>
    <t>جمع کل</t>
  </si>
  <si>
    <t>مطالبات وزارت راه و شهرسازی از سنوات 1400 و 1401 :</t>
  </si>
  <si>
    <t>تسویه حساب معاونت بودجه</t>
  </si>
  <si>
    <t xml:space="preserve">گزارش قيرهاي تحویلی تهاتري از محل وکیوم باتوم موضوع قانون بند «ک» تبصره یک  بودجه سال 1402 </t>
  </si>
  <si>
    <t>از محل حواله های صادر شده با وکیوم باتوم 65/000 ریالی</t>
  </si>
  <si>
    <t>از محل حواله های صادر شده با وکیوم باتوم 70/000 ریالی</t>
  </si>
  <si>
    <t xml:space="preserve"> وکیوم های جذب شده</t>
  </si>
  <si>
    <r>
      <t xml:space="preserve">مانده مطالبات / </t>
    </r>
    <r>
      <rPr>
        <b/>
        <sz val="11"/>
        <color rgb="FFFF0000"/>
        <rFont val="B Nazanin"/>
        <charset val="178"/>
      </rPr>
      <t>(بدهی)</t>
    </r>
  </si>
  <si>
    <t xml:space="preserve"> مقدار برداشت شده (کیلوگرم)</t>
  </si>
  <si>
    <t xml:space="preserve"> مبلغ فروش به همراه ارزش افزوده (ریال)</t>
  </si>
  <si>
    <t>وکیوم باتوم با نرخ 65/000</t>
  </si>
  <si>
    <t>وکیوم باتوم با نرخ 70/000</t>
  </si>
  <si>
    <t>مقدار (کیلوگرم)</t>
  </si>
  <si>
    <t>مبلغ (ریال)</t>
  </si>
  <si>
    <t>ساخت و توسعه زیربناهای حمل و نقل</t>
  </si>
  <si>
    <t>سازمان ملی زمین و مسکن</t>
  </si>
  <si>
    <t>معاونت بودجه وزارت راه و شهرسازی</t>
  </si>
  <si>
    <t>مادر تخصصی عمران شهرهای جدید</t>
  </si>
  <si>
    <t>مطالبات وزارت راه و شهرسازی از سنوات 1400 و 1401 و 1402:</t>
  </si>
  <si>
    <t>سال بودجه</t>
  </si>
  <si>
    <t>مانده بودجه اعلامی واحد  بازرگانی</t>
  </si>
  <si>
    <t>مانده بودجه مالی (طبق دفاتر در تاریخ 1403/11/13)</t>
  </si>
  <si>
    <t>اختلاف</t>
  </si>
  <si>
    <t>-</t>
  </si>
  <si>
    <t>اختلاف سال 1401 ناشی از مانده بودجه وکیوم باتوم جذب شده 300 میلیارد ریالی وزارت راه جهت تسویه بدهی سنواتی می باشد.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</si>
</sst>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_(* #,##0.000_);_(* \(#,##0.000\);_(* &quot;-&quot;??_);_(@_)"/>
    <numFmt numFmtId="166" formatCode="#,##0_-;[Red]\(#,##0\)"/>
  </numFmts>
  <fonts count="61">
    <font>
      <sz val="10"/>
      <name val="Tahoma"/>
    </font>
    <font>
      <sz val="10"/>
      <name val="Tahoma"/>
    </font>
    <font>
      <b/>
      <sz val="12"/>
      <name val="B Nazanin"/>
      <charset val="178"/>
    </font>
    <font>
      <b/>
      <sz val="12"/>
      <color rgb="FFFF0000"/>
      <name val="B Nazanin"/>
      <charset val="178"/>
    </font>
    <font>
      <b/>
      <sz val="11"/>
      <name val="B Nazanin"/>
      <charset val="178"/>
    </font>
    <font>
      <sz val="11"/>
      <name val="B Nazanin"/>
      <charset val="178"/>
    </font>
    <font>
      <sz val="11"/>
      <color theme="1"/>
      <name val="B Nazanin"/>
      <family val="2"/>
      <charset val="178"/>
    </font>
    <font>
      <sz val="12"/>
      <color indexed="8"/>
      <name val="B Titr"/>
      <charset val="178"/>
    </font>
    <font>
      <sz val="10"/>
      <color indexed="8"/>
      <name val="B Titr"/>
      <charset val="178"/>
    </font>
    <font>
      <b/>
      <sz val="10"/>
      <color indexed="8"/>
      <name val="B Nazanin"/>
      <charset val="178"/>
    </font>
    <font>
      <b/>
      <sz val="10"/>
      <name val="B Nazanin"/>
      <charset val="178"/>
    </font>
    <font>
      <b/>
      <sz val="9"/>
      <name val="B Nazanin"/>
      <charset val="178"/>
    </font>
    <font>
      <b/>
      <sz val="8"/>
      <name val="B Nazanin"/>
      <charset val="178"/>
    </font>
    <font>
      <sz val="10"/>
      <name val="B Nazanin"/>
      <charset val="178"/>
    </font>
    <font>
      <sz val="11"/>
      <color theme="1"/>
      <name val="B Nazanin"/>
      <charset val="178"/>
    </font>
    <font>
      <sz val="10"/>
      <color theme="1"/>
      <name val="B Mitra"/>
      <family val="2"/>
    </font>
    <font>
      <b/>
      <sz val="10"/>
      <color theme="1"/>
      <name val="Arial Unicode MS"/>
    </font>
    <font>
      <sz val="10"/>
      <color theme="1"/>
      <name val="Arial Unicode MS"/>
    </font>
    <font>
      <b/>
      <sz val="16"/>
      <name val="B Titr"/>
      <charset val="178"/>
    </font>
    <font>
      <b/>
      <sz val="10"/>
      <name val="B Titr"/>
      <charset val="178"/>
    </font>
    <font>
      <sz val="10"/>
      <name val="Tahoma"/>
      <family val="2"/>
    </font>
    <font>
      <sz val="10"/>
      <name val="B Titr"/>
      <charset val="178"/>
    </font>
    <font>
      <sz val="11"/>
      <name val="B Yagut"/>
      <charset val="178"/>
    </font>
    <font>
      <sz val="9"/>
      <name val="B Yagut"/>
      <charset val="178"/>
    </font>
    <font>
      <b/>
      <sz val="12"/>
      <color theme="1"/>
      <name val="B Nazanin"/>
      <charset val="178"/>
    </font>
    <font>
      <sz val="11"/>
      <color theme="1"/>
      <name val="B Yagut"/>
      <charset val="178"/>
    </font>
    <font>
      <b/>
      <sz val="11"/>
      <name val="B Titr"/>
      <charset val="178"/>
    </font>
    <font>
      <b/>
      <sz val="12"/>
      <name val="B Titr"/>
      <charset val="178"/>
    </font>
    <font>
      <sz val="10"/>
      <name val="B Yagut"/>
      <charset val="178"/>
    </font>
    <font>
      <sz val="10"/>
      <color theme="1"/>
      <name val="B Titr"/>
      <charset val="178"/>
    </font>
    <font>
      <sz val="8"/>
      <name val="B Titr"/>
      <charset val="178"/>
    </font>
    <font>
      <sz val="9"/>
      <name val="B Titr"/>
      <charset val="178"/>
    </font>
    <font>
      <b/>
      <sz val="13"/>
      <name val="B Nazanin"/>
      <charset val="178"/>
    </font>
    <font>
      <b/>
      <sz val="13"/>
      <name val="B Titr"/>
      <charset val="178"/>
    </font>
    <font>
      <sz val="10"/>
      <color rgb="FFFF0000"/>
      <name val="Tahoma"/>
      <family val="2"/>
    </font>
    <font>
      <sz val="11"/>
      <color rgb="FFFF0000"/>
      <name val="B Yagut"/>
      <charset val="178"/>
    </font>
    <font>
      <b/>
      <sz val="14"/>
      <name val="B Nazanin"/>
      <charset val="178"/>
    </font>
    <font>
      <b/>
      <sz val="12"/>
      <color theme="1"/>
      <name val="B Titr"/>
      <charset val="178"/>
    </font>
    <font>
      <sz val="13"/>
      <name val="B Yagut"/>
      <charset val="178"/>
    </font>
    <font>
      <sz val="12"/>
      <name val="B Titr"/>
      <charset val="178"/>
    </font>
    <font>
      <sz val="13"/>
      <color theme="1"/>
      <name val="B Yagut"/>
      <charset val="178"/>
    </font>
    <font>
      <sz val="8"/>
      <name val="B Yagut"/>
      <charset val="178"/>
    </font>
    <font>
      <sz val="11"/>
      <name val="B Titr"/>
      <charset val="178"/>
    </font>
    <font>
      <sz val="10"/>
      <color rgb="FFFF0000"/>
      <name val="B Titr"/>
      <charset val="178"/>
    </font>
    <font>
      <b/>
      <sz val="18"/>
      <name val="B Titr"/>
      <charset val="178"/>
    </font>
    <font>
      <sz val="8"/>
      <name val="Tahoma"/>
      <family val="2"/>
    </font>
    <font>
      <b/>
      <sz val="9"/>
      <name val="Tahoma"/>
      <family val="2"/>
    </font>
    <font>
      <sz val="10"/>
      <color theme="1"/>
      <name val="B Nazanin"/>
      <charset val="178"/>
    </font>
    <font>
      <b/>
      <sz val="7"/>
      <name val="B Nazanin"/>
      <charset val="178"/>
    </font>
    <font>
      <sz val="9"/>
      <color indexed="8"/>
      <name val="B Nazanin"/>
      <charset val="178"/>
    </font>
    <font>
      <b/>
      <sz val="6"/>
      <name val="B Nazanin"/>
      <charset val="178"/>
    </font>
    <font>
      <b/>
      <sz val="10"/>
      <name val="Tahoma"/>
      <family val="2"/>
    </font>
    <font>
      <sz val="12"/>
      <name val="B Nazanin"/>
      <charset val="178"/>
    </font>
    <font>
      <sz val="12"/>
      <color theme="1"/>
      <name val="B Nazanin"/>
      <charset val="178"/>
    </font>
    <font>
      <sz val="13"/>
      <name val="B Nazanin"/>
      <charset val="178"/>
    </font>
    <font>
      <sz val="13"/>
      <name val="B Titr"/>
      <charset val="178"/>
    </font>
    <font>
      <sz val="12"/>
      <color rgb="FFFF0000"/>
      <name val="B Nazanin"/>
      <charset val="178"/>
    </font>
    <font>
      <b/>
      <sz val="18"/>
      <color indexed="8"/>
      <name val="B Nazanin"/>
      <charset val="178"/>
    </font>
    <font>
      <b/>
      <sz val="11"/>
      <color indexed="8"/>
      <name val="B Nazanin"/>
      <charset val="178"/>
    </font>
    <font>
      <b/>
      <sz val="11"/>
      <color rgb="FFFF0000"/>
      <name val="B Nazanin"/>
      <charset val="178"/>
    </font>
    <font>
      <b/>
      <sz val="11"/>
      <color theme="1"/>
      <name val="B Nazanin"/>
      <charset val="178"/>
    </font>
  </fonts>
  <fills count="2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DCDCDC"/>
        <bgColor indexed="64"/>
      </patternFill>
    </fill>
    <fill>
      <patternFill patternType="solid">
        <fgColor rgb="FFA9A9A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6C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medium">
        <color rgb="FF888888"/>
      </left>
      <right/>
      <top style="medium">
        <color rgb="FF888888"/>
      </top>
      <bottom style="medium">
        <color rgb="FF88888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horizontal="right"/>
    </xf>
    <xf numFmtId="43" fontId="1" fillId="0" borderId="0" applyFont="0" applyFill="0" applyBorder="0" applyAlignment="0" applyProtection="0"/>
    <xf numFmtId="0" fontId="6" fillId="0" borderId="0"/>
  </cellStyleXfs>
  <cellXfs count="371">
    <xf numFmtId="0" fontId="0" fillId="0" borderId="0" xfId="0">
      <alignment horizontal="right"/>
    </xf>
    <xf numFmtId="0" fontId="2" fillId="4" borderId="1" xfId="0" applyFont="1" applyFill="1" applyBorder="1" applyAlignment="1">
      <alignment horizontal="center" shrinkToFit="1"/>
    </xf>
    <xf numFmtId="0" fontId="2" fillId="3" borderId="1" xfId="0" applyFont="1" applyFill="1" applyBorder="1" applyAlignment="1">
      <alignment horizontal="center" shrinkToFit="1"/>
    </xf>
    <xf numFmtId="0" fontId="2" fillId="5" borderId="1" xfId="0" applyFont="1" applyFill="1" applyBorder="1" applyAlignment="1">
      <alignment horizontal="center" shrinkToFit="1"/>
    </xf>
    <xf numFmtId="3" fontId="3" fillId="4" borderId="1" xfId="0" applyNumberFormat="1" applyFont="1" applyFill="1" applyBorder="1" applyAlignment="1">
      <alignment horizontal="center" shrinkToFit="1"/>
    </xf>
    <xf numFmtId="0" fontId="2" fillId="0" borderId="0" xfId="0" applyFont="1" applyAlignment="1">
      <alignment horizontal="center" shrinkToFit="1"/>
    </xf>
    <xf numFmtId="0" fontId="2" fillId="0" borderId="1" xfId="0" applyFont="1" applyBorder="1" applyAlignment="1">
      <alignment horizontal="center" shrinkToFit="1"/>
    </xf>
    <xf numFmtId="1" fontId="2" fillId="0" borderId="1" xfId="0" applyNumberFormat="1" applyFont="1" applyBorder="1" applyAlignment="1">
      <alignment horizontal="center" shrinkToFit="1"/>
    </xf>
    <xf numFmtId="0" fontId="2" fillId="0" borderId="1" xfId="0" applyFont="1" applyBorder="1" applyAlignment="1">
      <alignment horizontal="right" shrinkToFit="1"/>
    </xf>
    <xf numFmtId="3" fontId="2" fillId="0" borderId="1" xfId="0" applyNumberFormat="1" applyFont="1" applyBorder="1" applyAlignment="1">
      <alignment horizontal="center" shrinkToFit="1"/>
    </xf>
    <xf numFmtId="3" fontId="2" fillId="7" borderId="1" xfId="0" applyNumberFormat="1" applyFont="1" applyFill="1" applyBorder="1" applyAlignment="1">
      <alignment horizontal="center" shrinkToFit="1"/>
    </xf>
    <xf numFmtId="1" fontId="2" fillId="4" borderId="1" xfId="0" applyNumberFormat="1" applyFont="1" applyFill="1" applyBorder="1" applyAlignment="1">
      <alignment horizontal="center" shrinkToFit="1"/>
    </xf>
    <xf numFmtId="1" fontId="2" fillId="6" borderId="1" xfId="0" applyNumberFormat="1" applyFont="1" applyFill="1" applyBorder="1" applyAlignment="1">
      <alignment horizontal="center" shrinkToFit="1"/>
    </xf>
    <xf numFmtId="1" fontId="2" fillId="5" borderId="1" xfId="0" applyNumberFormat="1" applyFont="1" applyFill="1" applyBorder="1" applyAlignment="1">
      <alignment horizontal="center" shrinkToFit="1"/>
    </xf>
    <xf numFmtId="1" fontId="2" fillId="8" borderId="1" xfId="0" applyNumberFormat="1" applyFont="1" applyFill="1" applyBorder="1" applyAlignment="1">
      <alignment horizontal="center" shrinkToFit="1"/>
    </xf>
    <xf numFmtId="0" fontId="2" fillId="0" borderId="0" xfId="0" applyFont="1" applyAlignment="1">
      <alignment horizontal="right" shrinkToFit="1"/>
    </xf>
    <xf numFmtId="3" fontId="2" fillId="0" borderId="0" xfId="0" applyNumberFormat="1" applyFont="1" applyAlignment="1">
      <alignment horizontal="center" shrinkToFit="1"/>
    </xf>
    <xf numFmtId="0" fontId="5" fillId="0" borderId="0" xfId="0" applyFont="1" applyAlignment="1">
      <alignment horizontal="center" shrinkToFit="1"/>
    </xf>
    <xf numFmtId="3" fontId="5" fillId="0" borderId="1" xfId="0" applyNumberFormat="1" applyFont="1" applyBorder="1" applyAlignment="1">
      <alignment horizontal="center" shrinkToFit="1"/>
    </xf>
    <xf numFmtId="1" fontId="5" fillId="0" borderId="1" xfId="0" applyNumberFormat="1" applyFont="1" applyBorder="1" applyAlignment="1">
      <alignment horizontal="center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3" fontId="5" fillId="0" borderId="1" xfId="1" applyNumberFormat="1" applyFont="1" applyBorder="1" applyAlignment="1">
      <alignment horizontal="center" shrinkToFit="1"/>
    </xf>
    <xf numFmtId="1" fontId="5" fillId="4" borderId="1" xfId="0" applyNumberFormat="1" applyFont="1" applyFill="1" applyBorder="1" applyAlignment="1">
      <alignment horizontal="center" shrinkToFit="1"/>
    </xf>
    <xf numFmtId="1" fontId="5" fillId="6" borderId="1" xfId="0" applyNumberFormat="1" applyFont="1" applyFill="1" applyBorder="1" applyAlignment="1">
      <alignment horizontal="center" shrinkToFit="1"/>
    </xf>
    <xf numFmtId="1" fontId="5" fillId="5" borderId="1" xfId="0" applyNumberFormat="1" applyFont="1" applyFill="1" applyBorder="1" applyAlignment="1">
      <alignment horizontal="center" shrinkToFit="1"/>
    </xf>
    <xf numFmtId="1" fontId="5" fillId="8" borderId="1" xfId="0" applyNumberFormat="1" applyFont="1" applyFill="1" applyBorder="1" applyAlignment="1">
      <alignment horizontal="center" shrinkToFit="1"/>
    </xf>
    <xf numFmtId="0" fontId="5" fillId="0" borderId="0" xfId="0" applyFont="1" applyAlignment="1">
      <alignment horizontal="right" shrinkToFit="1"/>
    </xf>
    <xf numFmtId="3" fontId="5" fillId="0" borderId="0" xfId="0" applyNumberFormat="1" applyFont="1" applyAlignment="1">
      <alignment horizontal="center" shrinkToFit="1"/>
    </xf>
    <xf numFmtId="3" fontId="5" fillId="0" borderId="0" xfId="1" applyNumberFormat="1" applyFont="1" applyAlignment="1">
      <alignment horizontal="center" shrinkToFit="1"/>
    </xf>
    <xf numFmtId="3" fontId="5" fillId="2" borderId="1" xfId="0" applyNumberFormat="1" applyFont="1" applyFill="1" applyBorder="1" applyAlignment="1">
      <alignment horizontal="center" shrinkToFit="1"/>
    </xf>
    <xf numFmtId="0" fontId="4" fillId="2" borderId="1" xfId="0" applyFont="1" applyFill="1" applyBorder="1" applyAlignment="1">
      <alignment horizontal="center" shrinkToFit="1"/>
    </xf>
    <xf numFmtId="3" fontId="4" fillId="2" borderId="1" xfId="0" applyNumberFormat="1" applyFont="1" applyFill="1" applyBorder="1" applyAlignment="1">
      <alignment horizontal="center" shrinkToFit="1"/>
    </xf>
    <xf numFmtId="3" fontId="4" fillId="2" borderId="1" xfId="1" applyNumberFormat="1" applyFont="1" applyFill="1" applyBorder="1" applyAlignment="1">
      <alignment horizontal="center" shrinkToFit="1"/>
    </xf>
    <xf numFmtId="1" fontId="4" fillId="2" borderId="1" xfId="0" applyNumberFormat="1" applyFont="1" applyFill="1" applyBorder="1" applyAlignment="1">
      <alignment horizontal="center" shrinkToFit="1"/>
    </xf>
    <xf numFmtId="1" fontId="5" fillId="0" borderId="0" xfId="0" applyNumberFormat="1" applyFont="1" applyAlignment="1">
      <alignment horizontal="center" shrinkToFit="1"/>
    </xf>
    <xf numFmtId="0" fontId="0" fillId="0" borderId="0" xfId="0" applyAlignment="1">
      <alignment vertical="center"/>
    </xf>
    <xf numFmtId="0" fontId="0" fillId="0" borderId="0" xfId="0" applyAlignment="1"/>
    <xf numFmtId="0" fontId="8" fillId="0" borderId="0" xfId="2" applyFont="1" applyAlignment="1">
      <alignment horizontal="center" vertical="top"/>
    </xf>
    <xf numFmtId="0" fontId="8" fillId="0" borderId="0" xfId="2" applyFont="1" applyAlignment="1">
      <alignment horizontal="center" vertical="center"/>
    </xf>
    <xf numFmtId="3" fontId="10" fillId="0" borderId="0" xfId="0" applyNumberFormat="1" applyFont="1" applyAlignment="1">
      <alignment horizontal="center" vertical="center" shrinkToFit="1"/>
    </xf>
    <xf numFmtId="3" fontId="10" fillId="9" borderId="9" xfId="0" applyNumberFormat="1" applyFont="1" applyFill="1" applyBorder="1" applyAlignment="1">
      <alignment horizontal="center" vertical="center" wrapText="1"/>
    </xf>
    <xf numFmtId="3" fontId="10" fillId="9" borderId="10" xfId="0" applyNumberFormat="1" applyFont="1" applyFill="1" applyBorder="1" applyAlignment="1">
      <alignment horizontal="center" vertical="center" wrapText="1" shrinkToFit="1"/>
    </xf>
    <xf numFmtId="0" fontId="10" fillId="10" borderId="12" xfId="0" applyFont="1" applyFill="1" applyBorder="1" applyAlignment="1">
      <alignment horizontal="center" vertical="center"/>
    </xf>
    <xf numFmtId="3" fontId="13" fillId="10" borderId="12" xfId="0" applyNumberFormat="1" applyFont="1" applyFill="1" applyBorder="1" applyAlignment="1">
      <alignment horizontal="center" vertical="center" shrinkToFit="1"/>
    </xf>
    <xf numFmtId="3" fontId="13" fillId="10" borderId="13" xfId="0" applyNumberFormat="1" applyFont="1" applyFill="1" applyBorder="1" applyAlignment="1">
      <alignment horizontal="center" vertical="center" shrinkToFit="1"/>
    </xf>
    <xf numFmtId="3" fontId="13" fillId="10" borderId="14" xfId="0" applyNumberFormat="1" applyFont="1" applyFill="1" applyBorder="1" applyAlignment="1">
      <alignment horizontal="center" vertical="center" shrinkToFit="1"/>
    </xf>
    <xf numFmtId="3" fontId="13" fillId="10" borderId="15" xfId="0" applyNumberFormat="1" applyFont="1" applyFill="1" applyBorder="1" applyAlignment="1">
      <alignment horizontal="center" vertical="center" shrinkToFit="1"/>
    </xf>
    <xf numFmtId="3" fontId="13" fillId="0" borderId="13" xfId="0" applyNumberFormat="1" applyFont="1" applyBorder="1" applyAlignment="1">
      <alignment horizontal="center" vertical="center" shrinkToFit="1"/>
    </xf>
    <xf numFmtId="3" fontId="14" fillId="10" borderId="12" xfId="0" applyNumberFormat="1" applyFont="1" applyFill="1" applyBorder="1" applyAlignment="1">
      <alignment horizontal="center" vertical="center" shrinkToFit="1"/>
    </xf>
    <xf numFmtId="3" fontId="15" fillId="0" borderId="0" xfId="0" applyNumberFormat="1" applyFont="1" applyAlignment="1">
      <alignment vertical="center"/>
    </xf>
    <xf numFmtId="0" fontId="10" fillId="10" borderId="10" xfId="0" applyFont="1" applyFill="1" applyBorder="1" applyAlignment="1">
      <alignment horizontal="center" vertical="center"/>
    </xf>
    <xf numFmtId="3" fontId="13" fillId="10" borderId="10" xfId="0" applyNumberFormat="1" applyFont="1" applyFill="1" applyBorder="1" applyAlignment="1">
      <alignment horizontal="center" vertical="center" shrinkToFit="1"/>
    </xf>
    <xf numFmtId="3" fontId="13" fillId="10" borderId="16" xfId="0" applyNumberFormat="1" applyFont="1" applyFill="1" applyBorder="1" applyAlignment="1">
      <alignment horizontal="center" vertical="center" shrinkToFit="1"/>
    </xf>
    <xf numFmtId="3" fontId="13" fillId="10" borderId="1" xfId="0" applyNumberFormat="1" applyFont="1" applyFill="1" applyBorder="1" applyAlignment="1">
      <alignment horizontal="center" vertical="center" shrinkToFit="1"/>
    </xf>
    <xf numFmtId="3" fontId="14" fillId="10" borderId="10" xfId="0" applyNumberFormat="1" applyFont="1" applyFill="1" applyBorder="1" applyAlignment="1">
      <alignment horizontal="center" vertical="center" shrinkToFit="1"/>
    </xf>
    <xf numFmtId="0" fontId="10" fillId="10" borderId="1" xfId="0" applyFont="1" applyFill="1" applyBorder="1" applyAlignment="1">
      <alignment horizontal="center" vertical="center" shrinkToFit="1"/>
    </xf>
    <xf numFmtId="3" fontId="13" fillId="10" borderId="17" xfId="0" applyNumberFormat="1" applyFont="1" applyFill="1" applyBorder="1" applyAlignment="1">
      <alignment horizontal="center" vertical="center" shrinkToFit="1"/>
    </xf>
    <xf numFmtId="3" fontId="14" fillId="10" borderId="1" xfId="0" applyNumberFormat="1" applyFont="1" applyFill="1" applyBorder="1" applyAlignment="1">
      <alignment horizontal="center" vertical="center" shrinkToFit="1"/>
    </xf>
    <xf numFmtId="0" fontId="0" fillId="10" borderId="0" xfId="0" applyFill="1" applyAlignment="1"/>
    <xf numFmtId="0" fontId="10" fillId="10" borderId="1" xfId="0" applyFont="1" applyFill="1" applyBorder="1" applyAlignment="1">
      <alignment horizontal="center" vertical="center"/>
    </xf>
    <xf numFmtId="3" fontId="13" fillId="0" borderId="18" xfId="0" applyNumberFormat="1" applyFont="1" applyBorder="1" applyAlignment="1">
      <alignment horizontal="center" vertical="center" shrinkToFit="1"/>
    </xf>
    <xf numFmtId="3" fontId="10" fillId="10" borderId="0" xfId="0" applyNumberFormat="1" applyFont="1" applyFill="1" applyAlignment="1">
      <alignment horizontal="center" vertical="center" shrinkToFit="1"/>
    </xf>
    <xf numFmtId="3" fontId="10" fillId="11" borderId="2" xfId="0" applyNumberFormat="1" applyFont="1" applyFill="1" applyBorder="1" applyAlignment="1">
      <alignment horizontal="center" vertical="center" shrinkToFit="1"/>
    </xf>
    <xf numFmtId="3" fontId="0" fillId="0" borderId="0" xfId="0" applyNumberFormat="1" applyAlignment="1"/>
    <xf numFmtId="0" fontId="15" fillId="0" borderId="0" xfId="0" applyFont="1" applyAlignment="1"/>
    <xf numFmtId="38" fontId="5" fillId="0" borderId="0" xfId="0" applyNumberFormat="1" applyFont="1" applyAlignment="1">
      <alignment horizontal="center" vertical="center" shrinkToFit="1"/>
    </xf>
    <xf numFmtId="0" fontId="16" fillId="12" borderId="19" xfId="0" applyFont="1" applyFill="1" applyBorder="1" applyAlignment="1">
      <alignment horizontal="center" vertical="center" wrapText="1"/>
    </xf>
    <xf numFmtId="0" fontId="17" fillId="0" borderId="19" xfId="0" applyFont="1" applyBorder="1" applyAlignment="1">
      <alignment wrapText="1"/>
    </xf>
    <xf numFmtId="164" fontId="17" fillId="0" borderId="19" xfId="1" applyNumberFormat="1" applyFont="1" applyBorder="1" applyAlignment="1">
      <alignment wrapText="1"/>
    </xf>
    <xf numFmtId="0" fontId="0" fillId="0" borderId="19" xfId="0" applyBorder="1" applyAlignment="1">
      <alignment wrapText="1"/>
    </xf>
    <xf numFmtId="3" fontId="5" fillId="10" borderId="1" xfId="1" applyNumberFormat="1" applyFont="1" applyFill="1" applyBorder="1" applyAlignment="1">
      <alignment horizontal="center" shrinkToFit="1"/>
    </xf>
    <xf numFmtId="1" fontId="5" fillId="14" borderId="1" xfId="0" applyNumberFormat="1" applyFont="1" applyFill="1" applyBorder="1" applyAlignment="1">
      <alignment horizontal="center" shrinkToFit="1"/>
    </xf>
    <xf numFmtId="3" fontId="5" fillId="5" borderId="1" xfId="1" applyNumberFormat="1" applyFont="1" applyFill="1" applyBorder="1" applyAlignment="1">
      <alignment horizontal="center" shrinkToFit="1"/>
    </xf>
    <xf numFmtId="0" fontId="5" fillId="14" borderId="1" xfId="0" applyFont="1" applyFill="1" applyBorder="1" applyAlignment="1">
      <alignment horizontal="center" shrinkToFit="1"/>
    </xf>
    <xf numFmtId="1" fontId="5" fillId="15" borderId="1" xfId="0" applyNumberFormat="1" applyFont="1" applyFill="1" applyBorder="1" applyAlignment="1">
      <alignment horizontal="center" shrinkToFit="1"/>
    </xf>
    <xf numFmtId="0" fontId="5" fillId="5" borderId="1" xfId="0" applyFont="1" applyFill="1" applyBorder="1" applyAlignment="1">
      <alignment horizontal="center" shrinkToFit="1"/>
    </xf>
    <xf numFmtId="0" fontId="5" fillId="5" borderId="1" xfId="0" applyFont="1" applyFill="1" applyBorder="1" applyAlignment="1">
      <alignment horizontal="right" shrinkToFit="1"/>
    </xf>
    <xf numFmtId="3" fontId="5" fillId="5" borderId="1" xfId="0" applyNumberFormat="1" applyFont="1" applyFill="1" applyBorder="1" applyAlignment="1">
      <alignment horizontal="center" shrinkToFit="1"/>
    </xf>
    <xf numFmtId="1" fontId="5" fillId="3" borderId="1" xfId="0" applyNumberFormat="1" applyFont="1" applyFill="1" applyBorder="1" applyAlignment="1">
      <alignment horizontal="center" shrinkToFit="1"/>
    </xf>
    <xf numFmtId="3" fontId="4" fillId="16" borderId="1" xfId="0" applyNumberFormat="1" applyFont="1" applyFill="1" applyBorder="1" applyAlignment="1">
      <alignment horizontal="center" shrinkToFit="1"/>
    </xf>
    <xf numFmtId="3" fontId="5" fillId="16" borderId="1" xfId="0" applyNumberFormat="1" applyFont="1" applyFill="1" applyBorder="1" applyAlignment="1">
      <alignment horizontal="center" shrinkToFit="1"/>
    </xf>
    <xf numFmtId="3" fontId="5" fillId="16" borderId="0" xfId="0" applyNumberFormat="1" applyFont="1" applyFill="1" applyAlignment="1">
      <alignment horizontal="center" shrinkToFit="1"/>
    </xf>
    <xf numFmtId="3" fontId="4" fillId="2" borderId="0" xfId="1" applyNumberFormat="1" applyFont="1" applyFill="1" applyBorder="1" applyAlignment="1">
      <alignment horizontal="center" shrinkToFit="1"/>
    </xf>
    <xf numFmtId="3" fontId="5" fillId="10" borderId="0" xfId="1" applyNumberFormat="1" applyFont="1" applyFill="1" applyBorder="1" applyAlignment="1">
      <alignment horizontal="center" shrinkToFit="1"/>
    </xf>
    <xf numFmtId="1" fontId="5" fillId="17" borderId="1" xfId="0" applyNumberFormat="1" applyFont="1" applyFill="1" applyBorder="1" applyAlignment="1">
      <alignment horizontal="center" shrinkToFit="1"/>
    </xf>
    <xf numFmtId="3" fontId="5" fillId="5" borderId="0" xfId="1" applyNumberFormat="1" applyFont="1" applyFill="1" applyBorder="1" applyAlignment="1">
      <alignment horizontal="center" shrinkToFit="1"/>
    </xf>
    <xf numFmtId="3" fontId="5" fillId="10" borderId="1" xfId="0" applyNumberFormat="1" applyFont="1" applyFill="1" applyBorder="1" applyAlignment="1">
      <alignment horizontal="center" shrinkToFit="1"/>
    </xf>
    <xf numFmtId="0" fontId="5" fillId="10" borderId="1" xfId="0" applyFont="1" applyFill="1" applyBorder="1" applyAlignment="1">
      <alignment horizontal="center" shrinkToFit="1"/>
    </xf>
    <xf numFmtId="0" fontId="5" fillId="10" borderId="1" xfId="0" applyFont="1" applyFill="1" applyBorder="1" applyAlignment="1">
      <alignment horizontal="right" shrinkToFit="1"/>
    </xf>
    <xf numFmtId="38" fontId="5" fillId="0" borderId="1" xfId="0" applyNumberFormat="1" applyFont="1" applyBorder="1" applyAlignment="1">
      <alignment horizontal="center" vertical="center" shrinkToFit="1"/>
    </xf>
    <xf numFmtId="3" fontId="5" fillId="2" borderId="0" xfId="0" applyNumberFormat="1" applyFont="1" applyFill="1" applyAlignment="1">
      <alignment horizontal="center" shrinkToFit="1"/>
    </xf>
    <xf numFmtId="3" fontId="10" fillId="9" borderId="12" xfId="0" applyNumberFormat="1" applyFont="1" applyFill="1" applyBorder="1" applyAlignment="1">
      <alignment horizontal="center" vertical="center" wrapText="1" shrinkToFit="1"/>
    </xf>
    <xf numFmtId="3" fontId="10" fillId="9" borderId="12" xfId="0" applyNumberFormat="1" applyFont="1" applyFill="1" applyBorder="1" applyAlignment="1">
      <alignment horizontal="center" vertical="center" wrapText="1"/>
    </xf>
    <xf numFmtId="3" fontId="11" fillId="9" borderId="12" xfId="0" applyNumberFormat="1" applyFont="1" applyFill="1" applyBorder="1" applyAlignment="1">
      <alignment horizontal="center" vertical="center" wrapText="1"/>
    </xf>
    <xf numFmtId="3" fontId="12" fillId="9" borderId="12" xfId="0" applyNumberFormat="1" applyFont="1" applyFill="1" applyBorder="1" applyAlignment="1">
      <alignment horizontal="center" vertical="center" wrapText="1"/>
    </xf>
    <xf numFmtId="3" fontId="4" fillId="9" borderId="12" xfId="0" applyNumberFormat="1" applyFont="1" applyFill="1" applyBorder="1" applyAlignment="1">
      <alignment horizontal="center" vertical="center" wrapText="1"/>
    </xf>
    <xf numFmtId="3" fontId="14" fillId="10" borderId="13" xfId="0" applyNumberFormat="1" applyFont="1" applyFill="1" applyBorder="1" applyAlignment="1">
      <alignment horizontal="center" vertical="center" shrinkToFit="1"/>
    </xf>
    <xf numFmtId="0" fontId="0" fillId="10" borderId="0" xfId="0" applyFill="1" applyAlignment="1">
      <alignment horizontal="right" vertical="center"/>
    </xf>
    <xf numFmtId="0" fontId="19" fillId="3" borderId="1" xfId="0" applyFont="1" applyFill="1" applyBorder="1" applyAlignment="1">
      <alignment horizontal="center" vertical="center"/>
    </xf>
    <xf numFmtId="3" fontId="19" fillId="3" borderId="1" xfId="1" applyNumberFormat="1" applyFont="1" applyFill="1" applyBorder="1" applyAlignment="1">
      <alignment horizontal="center" vertical="center"/>
    </xf>
    <xf numFmtId="0" fontId="20" fillId="10" borderId="0" xfId="0" applyFont="1" applyFill="1" applyAlignment="1">
      <alignment horizontal="right" vertical="center"/>
    </xf>
    <xf numFmtId="0" fontId="21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shrinkToFit="1" readingOrder="2"/>
    </xf>
    <xf numFmtId="37" fontId="2" fillId="10" borderId="1" xfId="1" applyNumberFormat="1" applyFont="1" applyFill="1" applyBorder="1" applyAlignment="1">
      <alignment horizontal="center" vertical="center" wrapText="1" readingOrder="2"/>
    </xf>
    <xf numFmtId="3" fontId="2" fillId="10" borderId="1" xfId="1" applyNumberFormat="1" applyFont="1" applyFill="1" applyBorder="1" applyAlignment="1">
      <alignment horizontal="center" vertical="center" shrinkToFit="1" readingOrder="2"/>
    </xf>
    <xf numFmtId="0" fontId="22" fillId="10" borderId="0" xfId="0" applyFont="1" applyFill="1" applyAlignment="1">
      <alignment horizontal="center" vertical="center"/>
    </xf>
    <xf numFmtId="0" fontId="23" fillId="10" borderId="0" xfId="0" applyFont="1" applyFill="1" applyAlignment="1">
      <alignment vertical="center"/>
    </xf>
    <xf numFmtId="0" fontId="24" fillId="10" borderId="1" xfId="0" applyFont="1" applyFill="1" applyBorder="1" applyAlignment="1">
      <alignment horizontal="center" vertical="center" shrinkToFit="1" readingOrder="2"/>
    </xf>
    <xf numFmtId="37" fontId="24" fillId="10" borderId="1" xfId="1" applyNumberFormat="1" applyFont="1" applyFill="1" applyBorder="1" applyAlignment="1">
      <alignment horizontal="center" vertical="center" wrapText="1" readingOrder="2"/>
    </xf>
    <xf numFmtId="3" fontId="24" fillId="10" borderId="1" xfId="1" applyNumberFormat="1" applyFont="1" applyFill="1" applyBorder="1" applyAlignment="1">
      <alignment horizontal="center" vertical="center" shrinkToFit="1" readingOrder="2"/>
    </xf>
    <xf numFmtId="3" fontId="26" fillId="18" borderId="1" xfId="1" applyNumberFormat="1" applyFont="1" applyFill="1" applyBorder="1" applyAlignment="1">
      <alignment horizontal="center" vertical="center" shrinkToFit="1" readingOrder="2"/>
    </xf>
    <xf numFmtId="3" fontId="27" fillId="18" borderId="1" xfId="1" applyNumberFormat="1" applyFont="1" applyFill="1" applyBorder="1" applyAlignment="1">
      <alignment horizontal="center" vertical="center" shrinkToFit="1" readingOrder="2"/>
    </xf>
    <xf numFmtId="0" fontId="28" fillId="10" borderId="22" xfId="0" applyFont="1" applyFill="1" applyBorder="1" applyAlignment="1">
      <alignment horizontal="center" vertical="center"/>
    </xf>
    <xf numFmtId="0" fontId="28" fillId="10" borderId="0" xfId="0" applyFont="1" applyFill="1" applyAlignment="1">
      <alignment horizontal="center" vertical="center"/>
    </xf>
    <xf numFmtId="0" fontId="28" fillId="10" borderId="0" xfId="0" applyFont="1" applyFill="1" applyAlignment="1">
      <alignment vertical="center"/>
    </xf>
    <xf numFmtId="0" fontId="28" fillId="10" borderId="0" xfId="0" applyFont="1" applyFill="1" applyAlignment="1">
      <alignment horizontal="right" vertical="center"/>
    </xf>
    <xf numFmtId="0" fontId="29" fillId="10" borderId="1" xfId="0" applyFont="1" applyFill="1" applyBorder="1" applyAlignment="1">
      <alignment horizontal="center" vertical="center"/>
    </xf>
    <xf numFmtId="0" fontId="30" fillId="10" borderId="1" xfId="0" applyFont="1" applyFill="1" applyBorder="1" applyAlignment="1">
      <alignment horizontal="center" vertical="center"/>
    </xf>
    <xf numFmtId="0" fontId="31" fillId="10" borderId="1" xfId="0" applyFont="1" applyFill="1" applyBorder="1" applyAlignment="1">
      <alignment horizontal="center" vertical="center"/>
    </xf>
    <xf numFmtId="3" fontId="33" fillId="18" borderId="1" xfId="1" applyNumberFormat="1" applyFont="1" applyFill="1" applyBorder="1" applyAlignment="1">
      <alignment horizontal="center" vertical="center" shrinkToFit="1" readingOrder="2"/>
    </xf>
    <xf numFmtId="0" fontId="34" fillId="10" borderId="0" xfId="0" applyFont="1" applyFill="1" applyAlignment="1">
      <alignment horizontal="right" vertical="center"/>
    </xf>
    <xf numFmtId="0" fontId="35" fillId="0" borderId="0" xfId="0" applyFont="1" applyAlignment="1">
      <alignment horizontal="right" vertical="center"/>
    </xf>
    <xf numFmtId="3" fontId="37" fillId="10" borderId="1" xfId="1" applyNumberFormat="1" applyFont="1" applyFill="1" applyBorder="1" applyAlignment="1">
      <alignment horizontal="center" vertical="center" shrinkToFit="1" readingOrder="2"/>
    </xf>
    <xf numFmtId="3" fontId="27" fillId="10" borderId="1" xfId="1" applyNumberFormat="1" applyFont="1" applyFill="1" applyBorder="1" applyAlignment="1">
      <alignment horizontal="center" vertical="center" shrinkToFit="1" readingOrder="2"/>
    </xf>
    <xf numFmtId="0" fontId="38" fillId="10" borderId="25" xfId="0" applyFont="1" applyFill="1" applyBorder="1" applyAlignment="1">
      <alignment horizontal="center" vertical="center"/>
    </xf>
    <xf numFmtId="0" fontId="40" fillId="10" borderId="25" xfId="0" applyFont="1" applyFill="1" applyBorder="1" applyAlignment="1">
      <alignment horizontal="center" vertical="center"/>
    </xf>
    <xf numFmtId="0" fontId="29" fillId="10" borderId="16" xfId="0" applyFont="1" applyFill="1" applyBorder="1" applyAlignment="1">
      <alignment horizontal="center" vertical="center"/>
    </xf>
    <xf numFmtId="0" fontId="21" fillId="10" borderId="16" xfId="0" applyFont="1" applyFill="1" applyBorder="1" applyAlignment="1">
      <alignment horizontal="center" vertical="center"/>
    </xf>
    <xf numFmtId="3" fontId="27" fillId="2" borderId="1" xfId="1" applyNumberFormat="1" applyFont="1" applyFill="1" applyBorder="1" applyAlignment="1">
      <alignment horizontal="center" vertical="center"/>
    </xf>
    <xf numFmtId="3" fontId="0" fillId="10" borderId="0" xfId="1" applyNumberFormat="1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shrinkToFit="1" readingOrder="2"/>
    </xf>
    <xf numFmtId="3" fontId="2" fillId="3" borderId="1" xfId="1" applyNumberFormat="1" applyFont="1" applyFill="1" applyBorder="1" applyAlignment="1">
      <alignment horizontal="center" vertical="center" shrinkToFit="1" readingOrder="2"/>
    </xf>
    <xf numFmtId="0" fontId="21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 shrinkToFit="1" readingOrder="2"/>
    </xf>
    <xf numFmtId="3" fontId="24" fillId="3" borderId="1" xfId="1" applyNumberFormat="1" applyFont="1" applyFill="1" applyBorder="1" applyAlignment="1">
      <alignment horizontal="center" vertical="center" shrinkToFit="1" readingOrder="2"/>
    </xf>
    <xf numFmtId="3" fontId="36" fillId="3" borderId="1" xfId="1" applyNumberFormat="1" applyFont="1" applyFill="1" applyBorder="1" applyAlignment="1">
      <alignment horizontal="center" vertical="center" shrinkToFit="1" readingOrder="2"/>
    </xf>
    <xf numFmtId="0" fontId="38" fillId="3" borderId="25" xfId="0" applyFont="1" applyFill="1" applyBorder="1" applyAlignment="1">
      <alignment horizontal="center" vertical="center"/>
    </xf>
    <xf numFmtId="37" fontId="2" fillId="3" borderId="1" xfId="1" applyNumberFormat="1" applyFont="1" applyFill="1" applyBorder="1" applyAlignment="1">
      <alignment horizontal="center" vertical="center" wrapText="1" readingOrder="2"/>
    </xf>
    <xf numFmtId="0" fontId="41" fillId="3" borderId="25" xfId="0" applyFont="1" applyFill="1" applyBorder="1" applyAlignment="1">
      <alignment horizontal="center" vertical="center"/>
    </xf>
    <xf numFmtId="3" fontId="13" fillId="0" borderId="0" xfId="0" applyNumberFormat="1" applyFont="1" applyAlignment="1">
      <alignment horizontal="center" vertical="center" shrinkToFit="1"/>
    </xf>
    <xf numFmtId="3" fontId="13" fillId="0" borderId="27" xfId="0" applyNumberFormat="1" applyFont="1" applyBorder="1" applyAlignment="1">
      <alignment horizontal="center" vertical="center" shrinkToFit="1"/>
    </xf>
    <xf numFmtId="3" fontId="10" fillId="11" borderId="28" xfId="0" applyNumberFormat="1" applyFont="1" applyFill="1" applyBorder="1" applyAlignment="1">
      <alignment horizontal="center" vertical="center" shrinkToFit="1"/>
    </xf>
    <xf numFmtId="3" fontId="10" fillId="11" borderId="29" xfId="0" applyNumberFormat="1" applyFont="1" applyFill="1" applyBorder="1" applyAlignment="1">
      <alignment horizontal="center" vertical="center" shrinkToFit="1"/>
    </xf>
    <xf numFmtId="38" fontId="10" fillId="11" borderId="30" xfId="0" applyNumberFormat="1" applyFont="1" applyFill="1" applyBorder="1" applyAlignment="1">
      <alignment horizontal="center" vertical="center" shrinkToFit="1"/>
    </xf>
    <xf numFmtId="0" fontId="10" fillId="11" borderId="28" xfId="0" applyFont="1" applyFill="1" applyBorder="1" applyAlignment="1">
      <alignment horizontal="center" vertical="center"/>
    </xf>
    <xf numFmtId="3" fontId="10" fillId="11" borderId="30" xfId="0" applyNumberFormat="1" applyFont="1" applyFill="1" applyBorder="1" applyAlignment="1">
      <alignment horizontal="center" vertical="center" shrinkToFit="1"/>
    </xf>
    <xf numFmtId="3" fontId="13" fillId="0" borderId="1" xfId="0" applyNumberFormat="1" applyFont="1" applyBorder="1" applyAlignment="1">
      <alignment horizontal="center" vertical="center" shrinkToFit="1"/>
    </xf>
    <xf numFmtId="3" fontId="13" fillId="0" borderId="23" xfId="0" applyNumberFormat="1" applyFont="1" applyBorder="1" applyAlignment="1">
      <alignment horizontal="center" vertical="center" shrinkToFit="1"/>
    </xf>
    <xf numFmtId="0" fontId="0" fillId="0" borderId="0" xfId="0" applyAlignment="1">
      <alignment vertical="top"/>
    </xf>
    <xf numFmtId="3" fontId="10" fillId="11" borderId="31" xfId="0" applyNumberFormat="1" applyFont="1" applyFill="1" applyBorder="1" applyAlignment="1">
      <alignment horizontal="center" vertical="center" shrinkToFit="1"/>
    </xf>
    <xf numFmtId="3" fontId="4" fillId="3" borderId="1" xfId="0" applyNumberFormat="1" applyFont="1" applyFill="1" applyBorder="1" applyAlignment="1">
      <alignment horizontal="center" shrinkToFit="1"/>
    </xf>
    <xf numFmtId="3" fontId="5" fillId="3" borderId="1" xfId="0" applyNumberFormat="1" applyFont="1" applyFill="1" applyBorder="1" applyAlignment="1">
      <alignment horizontal="center" shrinkToFit="1"/>
    </xf>
    <xf numFmtId="3" fontId="5" fillId="3" borderId="0" xfId="0" applyNumberFormat="1" applyFont="1" applyFill="1" applyAlignment="1">
      <alignment horizontal="center" shrinkToFit="1"/>
    </xf>
    <xf numFmtId="0" fontId="15" fillId="0" borderId="0" xfId="0" applyFont="1" applyAlignment="1">
      <alignment horizontal="center"/>
    </xf>
    <xf numFmtId="3" fontId="0" fillId="0" borderId="0" xfId="0" applyNumberFormat="1" applyAlignment="1">
      <alignment horizontal="center"/>
    </xf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center" vertical="top"/>
    </xf>
    <xf numFmtId="3" fontId="47" fillId="10" borderId="12" xfId="0" applyNumberFormat="1" applyFont="1" applyFill="1" applyBorder="1" applyAlignment="1">
      <alignment horizontal="center" vertical="center" shrinkToFit="1"/>
    </xf>
    <xf numFmtId="38" fontId="13" fillId="0" borderId="1" xfId="0" applyNumberFormat="1" applyFont="1" applyBorder="1" applyAlignment="1">
      <alignment horizontal="center" vertical="center" shrinkToFit="1"/>
    </xf>
    <xf numFmtId="3" fontId="47" fillId="10" borderId="10" xfId="0" applyNumberFormat="1" applyFont="1" applyFill="1" applyBorder="1" applyAlignment="1">
      <alignment horizontal="center" vertical="center" shrinkToFit="1"/>
    </xf>
    <xf numFmtId="3" fontId="47" fillId="10" borderId="1" xfId="0" applyNumberFormat="1" applyFont="1" applyFill="1" applyBorder="1" applyAlignment="1">
      <alignment horizontal="center" vertical="center" shrinkToFit="1"/>
    </xf>
    <xf numFmtId="38" fontId="47" fillId="10" borderId="12" xfId="0" applyNumberFormat="1" applyFont="1" applyFill="1" applyBorder="1" applyAlignment="1">
      <alignment horizontal="center" vertical="center" shrinkToFit="1"/>
    </xf>
    <xf numFmtId="0" fontId="9" fillId="0" borderId="0" xfId="2" applyFont="1" applyAlignment="1">
      <alignment horizontal="left" shrinkToFit="1"/>
    </xf>
    <xf numFmtId="38" fontId="5" fillId="0" borderId="0" xfId="0" applyNumberFormat="1" applyFont="1" applyAlignment="1">
      <alignment vertical="center" shrinkToFit="1"/>
    </xf>
    <xf numFmtId="38" fontId="10" fillId="11" borderId="31" xfId="0" applyNumberFormat="1" applyFont="1" applyFill="1" applyBorder="1" applyAlignment="1">
      <alignment horizontal="center" vertical="center" shrinkToFit="1"/>
    </xf>
    <xf numFmtId="3" fontId="13" fillId="9" borderId="12" xfId="0" applyNumberFormat="1" applyFont="1" applyFill="1" applyBorder="1" applyAlignment="1">
      <alignment horizontal="center" vertical="center" shrinkToFit="1"/>
    </xf>
    <xf numFmtId="3" fontId="13" fillId="9" borderId="10" xfId="0" applyNumberFormat="1" applyFont="1" applyFill="1" applyBorder="1" applyAlignment="1">
      <alignment horizontal="center" vertical="center" shrinkToFit="1"/>
    </xf>
    <xf numFmtId="3" fontId="13" fillId="9" borderId="1" xfId="0" applyNumberFormat="1" applyFont="1" applyFill="1" applyBorder="1" applyAlignment="1">
      <alignment horizontal="center" vertical="center" shrinkToFit="1"/>
    </xf>
    <xf numFmtId="3" fontId="47" fillId="9" borderId="12" xfId="0" applyNumberFormat="1" applyFont="1" applyFill="1" applyBorder="1" applyAlignment="1">
      <alignment horizontal="center" vertical="center" shrinkToFit="1"/>
    </xf>
    <xf numFmtId="38" fontId="47" fillId="9" borderId="12" xfId="0" applyNumberFormat="1" applyFont="1" applyFill="1" applyBorder="1" applyAlignment="1">
      <alignment horizontal="center" vertical="center" shrinkToFit="1"/>
    </xf>
    <xf numFmtId="3" fontId="20" fillId="0" borderId="0" xfId="0" applyNumberFormat="1" applyFont="1" applyAlignment="1"/>
    <xf numFmtId="0" fontId="5" fillId="3" borderId="1" xfId="0" applyFont="1" applyFill="1" applyBorder="1" applyAlignment="1">
      <alignment horizontal="center" shrinkToFit="1"/>
    </xf>
    <xf numFmtId="0" fontId="5" fillId="3" borderId="1" xfId="0" applyFont="1" applyFill="1" applyBorder="1" applyAlignment="1">
      <alignment horizontal="right" shrinkToFit="1"/>
    </xf>
    <xf numFmtId="3" fontId="5" fillId="3" borderId="1" xfId="1" applyNumberFormat="1" applyFont="1" applyFill="1" applyBorder="1" applyAlignment="1">
      <alignment horizontal="center" shrinkToFit="1"/>
    </xf>
    <xf numFmtId="0" fontId="5" fillId="15" borderId="1" xfId="0" applyFont="1" applyFill="1" applyBorder="1" applyAlignment="1">
      <alignment horizontal="center" shrinkToFit="1"/>
    </xf>
    <xf numFmtId="0" fontId="5" fillId="15" borderId="1" xfId="0" applyFont="1" applyFill="1" applyBorder="1" applyAlignment="1">
      <alignment horizontal="right" shrinkToFit="1"/>
    </xf>
    <xf numFmtId="3" fontId="5" fillId="15" borderId="1" xfId="0" applyNumberFormat="1" applyFont="1" applyFill="1" applyBorder="1" applyAlignment="1">
      <alignment horizontal="center" shrinkToFit="1"/>
    </xf>
    <xf numFmtId="3" fontId="5" fillId="15" borderId="1" xfId="1" applyNumberFormat="1" applyFont="1" applyFill="1" applyBorder="1" applyAlignment="1">
      <alignment horizontal="center" shrinkToFit="1"/>
    </xf>
    <xf numFmtId="37" fontId="5" fillId="15" borderId="1" xfId="1" applyNumberFormat="1" applyFont="1" applyFill="1" applyBorder="1" applyAlignment="1">
      <alignment horizontal="center" shrinkToFit="1"/>
    </xf>
    <xf numFmtId="43" fontId="17" fillId="0" borderId="19" xfId="1" applyFont="1" applyBorder="1" applyAlignment="1">
      <alignment wrapText="1"/>
    </xf>
    <xf numFmtId="43" fontId="0" fillId="0" borderId="0" xfId="1" applyFont="1"/>
    <xf numFmtId="0" fontId="16" fillId="13" borderId="20" xfId="0" applyFont="1" applyFill="1" applyBorder="1" applyAlignment="1">
      <alignment vertical="center" wrapText="1"/>
    </xf>
    <xf numFmtId="0" fontId="16" fillId="13" borderId="19" xfId="0" applyFont="1" applyFill="1" applyBorder="1" applyAlignment="1">
      <alignment horizontal="center" vertical="center" wrapText="1"/>
    </xf>
    <xf numFmtId="43" fontId="16" fillId="12" borderId="19" xfId="1" applyFont="1" applyFill="1" applyBorder="1" applyAlignment="1">
      <alignment horizontal="center" vertical="center" wrapText="1"/>
    </xf>
    <xf numFmtId="164" fontId="16" fillId="12" borderId="19" xfId="1" applyNumberFormat="1" applyFont="1" applyFill="1" applyBorder="1" applyAlignment="1">
      <alignment horizontal="center" vertical="center" wrapText="1"/>
    </xf>
    <xf numFmtId="3" fontId="10" fillId="11" borderId="32" xfId="0" applyNumberFormat="1" applyFont="1" applyFill="1" applyBorder="1" applyAlignment="1">
      <alignment horizontal="center" vertical="center" shrinkToFit="1"/>
    </xf>
    <xf numFmtId="164" fontId="0" fillId="0" borderId="0" xfId="1" applyNumberFormat="1" applyFont="1" applyAlignment="1"/>
    <xf numFmtId="3" fontId="13" fillId="10" borderId="22" xfId="0" applyNumberFormat="1" applyFont="1" applyFill="1" applyBorder="1" applyAlignment="1">
      <alignment horizontal="center" vertical="center" shrinkToFit="1"/>
    </xf>
    <xf numFmtId="3" fontId="13" fillId="10" borderId="27" xfId="0" applyNumberFormat="1" applyFont="1" applyFill="1" applyBorder="1" applyAlignment="1">
      <alignment horizontal="center" vertical="center" shrinkToFit="1"/>
    </xf>
    <xf numFmtId="3" fontId="10" fillId="11" borderId="33" xfId="0" applyNumberFormat="1" applyFont="1" applyFill="1" applyBorder="1" applyAlignment="1">
      <alignment horizontal="center" vertical="center" shrinkToFit="1"/>
    </xf>
    <xf numFmtId="165" fontId="16" fillId="16" borderId="20" xfId="1" applyNumberFormat="1" applyFont="1" applyFill="1" applyBorder="1" applyAlignment="1">
      <alignment vertical="center" wrapText="1"/>
    </xf>
    <xf numFmtId="165" fontId="17" fillId="16" borderId="19" xfId="1" applyNumberFormat="1" applyFont="1" applyFill="1" applyBorder="1" applyAlignment="1">
      <alignment wrapText="1"/>
    </xf>
    <xf numFmtId="165" fontId="0" fillId="16" borderId="0" xfId="1" applyNumberFormat="1" applyFont="1" applyFill="1" applyAlignment="1"/>
    <xf numFmtId="165" fontId="16" fillId="16" borderId="19" xfId="1" applyNumberFormat="1" applyFont="1" applyFill="1" applyBorder="1" applyAlignment="1">
      <alignment horizontal="center" vertical="center" wrapText="1"/>
    </xf>
    <xf numFmtId="165" fontId="0" fillId="16" borderId="0" xfId="1" applyNumberFormat="1" applyFont="1" applyFill="1"/>
    <xf numFmtId="3" fontId="10" fillId="9" borderId="17" xfId="0" applyNumberFormat="1" applyFont="1" applyFill="1" applyBorder="1" applyAlignment="1">
      <alignment horizontal="center" vertical="center" wrapText="1" shrinkToFit="1"/>
    </xf>
    <xf numFmtId="3" fontId="48" fillId="9" borderId="12" xfId="0" applyNumberFormat="1" applyFont="1" applyFill="1" applyBorder="1" applyAlignment="1">
      <alignment horizontal="center" vertical="center" wrapText="1"/>
    </xf>
    <xf numFmtId="3" fontId="47" fillId="10" borderId="24" xfId="0" applyNumberFormat="1" applyFont="1" applyFill="1" applyBorder="1" applyAlignment="1">
      <alignment horizontal="center" vertical="center" shrinkToFit="1"/>
    </xf>
    <xf numFmtId="0" fontId="0" fillId="0" borderId="1" xfId="0" applyBorder="1" applyAlignment="1"/>
    <xf numFmtId="0" fontId="0" fillId="10" borderId="1" xfId="0" applyFill="1" applyBorder="1" applyAlignment="1"/>
    <xf numFmtId="38" fontId="47" fillId="10" borderId="24" xfId="0" applyNumberFormat="1" applyFont="1" applyFill="1" applyBorder="1" applyAlignment="1">
      <alignment horizontal="center" vertical="center" shrinkToFit="1"/>
    </xf>
    <xf numFmtId="0" fontId="9" fillId="0" borderId="0" xfId="2" applyFont="1" applyAlignment="1">
      <alignment shrinkToFit="1"/>
    </xf>
    <xf numFmtId="3" fontId="47" fillId="9" borderId="24" xfId="0" applyNumberFormat="1" applyFont="1" applyFill="1" applyBorder="1" applyAlignment="1">
      <alignment horizontal="center" vertical="center" shrinkToFit="1"/>
    </xf>
    <xf numFmtId="3" fontId="47" fillId="9" borderId="1" xfId="0" applyNumberFormat="1" applyFont="1" applyFill="1" applyBorder="1" applyAlignment="1">
      <alignment horizontal="center" vertical="center" shrinkToFit="1"/>
    </xf>
    <xf numFmtId="38" fontId="13" fillId="9" borderId="1" xfId="0" applyNumberFormat="1" applyFont="1" applyFill="1" applyBorder="1" applyAlignment="1">
      <alignment horizontal="center" vertical="center" shrinkToFit="1"/>
    </xf>
    <xf numFmtId="38" fontId="0" fillId="0" borderId="0" xfId="0" applyNumberFormat="1" applyAlignment="1">
      <alignment vertical="center"/>
    </xf>
    <xf numFmtId="3" fontId="50" fillId="9" borderId="12" xfId="0" applyNumberFormat="1" applyFont="1" applyFill="1" applyBorder="1" applyAlignment="1">
      <alignment horizontal="center" vertical="center" wrapText="1"/>
    </xf>
    <xf numFmtId="3" fontId="48" fillId="9" borderId="12" xfId="0" applyNumberFormat="1" applyFont="1" applyFill="1" applyBorder="1" applyAlignment="1">
      <alignment horizontal="center" vertical="center" wrapText="1" shrinkToFit="1"/>
    </xf>
    <xf numFmtId="3" fontId="2" fillId="19" borderId="1" xfId="1" applyNumberFormat="1" applyFont="1" applyFill="1" applyBorder="1" applyAlignment="1">
      <alignment horizontal="center" vertical="center" shrinkToFit="1" readingOrder="2"/>
    </xf>
    <xf numFmtId="3" fontId="24" fillId="19" borderId="1" xfId="1" applyNumberFormat="1" applyFont="1" applyFill="1" applyBorder="1" applyAlignment="1">
      <alignment horizontal="center" vertical="center" shrinkToFit="1" readingOrder="2"/>
    </xf>
    <xf numFmtId="3" fontId="27" fillId="19" borderId="1" xfId="1" applyNumberFormat="1" applyFont="1" applyFill="1" applyBorder="1" applyAlignment="1">
      <alignment horizontal="center" vertical="center" shrinkToFit="1" readingOrder="2"/>
    </xf>
    <xf numFmtId="3" fontId="2" fillId="19" borderId="1" xfId="0" applyNumberFormat="1" applyFont="1" applyFill="1" applyBorder="1" applyAlignment="1">
      <alignment horizontal="center" vertical="center" shrinkToFit="1" readingOrder="2"/>
    </xf>
    <xf numFmtId="0" fontId="52" fillId="10" borderId="1" xfId="0" applyFont="1" applyFill="1" applyBorder="1" applyAlignment="1">
      <alignment horizontal="center" vertical="center" shrinkToFit="1" readingOrder="2"/>
    </xf>
    <xf numFmtId="37" fontId="52" fillId="10" borderId="1" xfId="1" applyNumberFormat="1" applyFont="1" applyFill="1" applyBorder="1" applyAlignment="1">
      <alignment horizontal="center" vertical="center" wrapText="1" readingOrder="2"/>
    </xf>
    <xf numFmtId="3" fontId="52" fillId="10" borderId="1" xfId="1" applyNumberFormat="1" applyFont="1" applyFill="1" applyBorder="1" applyAlignment="1">
      <alignment horizontal="center" vertical="center" shrinkToFit="1" readingOrder="2"/>
    </xf>
    <xf numFmtId="0" fontId="53" fillId="10" borderId="1" xfId="0" applyFont="1" applyFill="1" applyBorder="1" applyAlignment="1">
      <alignment horizontal="center" vertical="center" shrinkToFit="1" readingOrder="2"/>
    </xf>
    <xf numFmtId="37" fontId="53" fillId="10" borderId="1" xfId="1" applyNumberFormat="1" applyFont="1" applyFill="1" applyBorder="1" applyAlignment="1">
      <alignment horizontal="center" vertical="center" wrapText="1" readingOrder="2"/>
    </xf>
    <xf numFmtId="3" fontId="53" fillId="10" borderId="1" xfId="1" applyNumberFormat="1" applyFont="1" applyFill="1" applyBorder="1" applyAlignment="1">
      <alignment horizontal="center" vertical="center" shrinkToFit="1" readingOrder="2"/>
    </xf>
    <xf numFmtId="3" fontId="42" fillId="2" borderId="1" xfId="1" applyNumberFormat="1" applyFont="1" applyFill="1" applyBorder="1" applyAlignment="1">
      <alignment horizontal="center" vertical="center" shrinkToFit="1" readingOrder="2"/>
    </xf>
    <xf numFmtId="3" fontId="55" fillId="2" borderId="1" xfId="1" applyNumberFormat="1" applyFont="1" applyFill="1" applyBorder="1" applyAlignment="1">
      <alignment horizontal="center" vertical="center" shrinkToFit="1" readingOrder="2"/>
    </xf>
    <xf numFmtId="0" fontId="19" fillId="3" borderId="1" xfId="0" applyFont="1" applyFill="1" applyBorder="1" applyAlignment="1">
      <alignment horizontal="center" vertical="center" wrapText="1"/>
    </xf>
    <xf numFmtId="0" fontId="42" fillId="10" borderId="10" xfId="0" applyFont="1" applyFill="1" applyBorder="1" applyAlignment="1">
      <alignment horizontal="center" vertical="center" wrapText="1"/>
    </xf>
    <xf numFmtId="0" fontId="0" fillId="10" borderId="0" xfId="0" applyFill="1" applyAlignment="1">
      <alignment horizontal="right" vertical="center" wrapText="1"/>
    </xf>
    <xf numFmtId="0" fontId="42" fillId="10" borderId="1" xfId="0" applyFont="1" applyFill="1" applyBorder="1" applyAlignment="1">
      <alignment horizontal="center" vertical="center" wrapText="1"/>
    </xf>
    <xf numFmtId="3" fontId="20" fillId="10" borderId="0" xfId="0" applyNumberFormat="1" applyFont="1" applyFill="1" applyAlignment="1">
      <alignment horizontal="right" vertical="center"/>
    </xf>
    <xf numFmtId="0" fontId="52" fillId="3" borderId="1" xfId="0" applyFont="1" applyFill="1" applyBorder="1" applyAlignment="1">
      <alignment horizontal="center" vertical="center" shrinkToFit="1" readingOrder="2"/>
    </xf>
    <xf numFmtId="37" fontId="52" fillId="3" borderId="1" xfId="1" applyNumberFormat="1" applyFont="1" applyFill="1" applyBorder="1" applyAlignment="1">
      <alignment horizontal="center" vertical="center" wrapText="1" readingOrder="2"/>
    </xf>
    <xf numFmtId="0" fontId="0" fillId="10" borderId="0" xfId="0" applyFill="1" applyAlignment="1">
      <alignment horizontal="right" vertical="center" shrinkToFit="1"/>
    </xf>
    <xf numFmtId="0" fontId="23" fillId="10" borderId="0" xfId="0" applyFont="1" applyFill="1" applyAlignment="1">
      <alignment vertical="center" shrinkToFit="1"/>
    </xf>
    <xf numFmtId="0" fontId="28" fillId="10" borderId="0" xfId="0" applyFont="1" applyFill="1" applyAlignment="1">
      <alignment horizontal="right" vertical="center" shrinkToFit="1"/>
    </xf>
    <xf numFmtId="0" fontId="20" fillId="10" borderId="0" xfId="0" applyFont="1" applyFill="1" applyAlignment="1">
      <alignment horizontal="right" vertical="center" shrinkToFit="1"/>
    </xf>
    <xf numFmtId="37" fontId="0" fillId="10" borderId="0" xfId="0" applyNumberFormat="1" applyFill="1" applyAlignment="1">
      <alignment horizontal="right" vertical="center" shrinkToFit="1"/>
    </xf>
    <xf numFmtId="3" fontId="56" fillId="10" borderId="1" xfId="1" applyNumberFormat="1" applyFont="1" applyFill="1" applyBorder="1" applyAlignment="1">
      <alignment horizontal="center" vertical="center" shrinkToFit="1" readingOrder="2"/>
    </xf>
    <xf numFmtId="0" fontId="5" fillId="0" borderId="0" xfId="0" applyFont="1" applyAlignment="1"/>
    <xf numFmtId="0" fontId="58" fillId="0" borderId="0" xfId="2" applyFont="1" applyAlignment="1">
      <alignment horizontal="center" vertical="center"/>
    </xf>
    <xf numFmtId="3" fontId="4" fillId="0" borderId="0" xfId="0" applyNumberFormat="1" applyFont="1" applyAlignment="1">
      <alignment horizontal="center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/>
    </xf>
    <xf numFmtId="3" fontId="14" fillId="0" borderId="1" xfId="0" applyNumberFormat="1" applyFont="1" applyBorder="1" applyAlignment="1">
      <alignment horizontal="center" vertical="center" shrinkToFit="1"/>
    </xf>
    <xf numFmtId="3" fontId="14" fillId="4" borderId="1" xfId="0" applyNumberFormat="1" applyFont="1" applyFill="1" applyBorder="1" applyAlignment="1">
      <alignment horizontal="center" vertical="center" shrinkToFit="1"/>
    </xf>
    <xf numFmtId="3" fontId="5" fillId="0" borderId="27" xfId="0" applyNumberFormat="1" applyFont="1" applyBorder="1" applyAlignment="1">
      <alignment horizontal="center" vertical="center" shrinkToFit="1"/>
    </xf>
    <xf numFmtId="164" fontId="5" fillId="0" borderId="1" xfId="1" applyNumberFormat="1" applyFont="1" applyFill="1" applyBorder="1" applyAlignment="1">
      <alignment horizontal="right" vertical="center" shrinkToFit="1"/>
    </xf>
    <xf numFmtId="164" fontId="14" fillId="0" borderId="1" xfId="1" applyNumberFormat="1" applyFont="1" applyFill="1" applyBorder="1" applyAlignment="1">
      <alignment horizontal="right" vertical="center" shrinkToFit="1"/>
    </xf>
    <xf numFmtId="164" fontId="5" fillId="0" borderId="1" xfId="0" applyNumberFormat="1" applyFont="1" applyBorder="1" applyAlignment="1"/>
    <xf numFmtId="3" fontId="14" fillId="0" borderId="1" xfId="0" applyNumberFormat="1" applyFont="1" applyBorder="1" applyAlignment="1">
      <alignment horizontal="right" vertical="center" shrinkToFit="1"/>
    </xf>
    <xf numFmtId="0" fontId="5" fillId="10" borderId="1" xfId="0" applyFont="1" applyFill="1" applyBorder="1" applyAlignment="1">
      <alignment horizontal="center" vertical="center" shrinkToFit="1"/>
    </xf>
    <xf numFmtId="3" fontId="5" fillId="10" borderId="27" xfId="0" applyNumberFormat="1" applyFont="1" applyFill="1" applyBorder="1" applyAlignment="1">
      <alignment horizontal="center" vertical="center" shrinkToFit="1"/>
    </xf>
    <xf numFmtId="0" fontId="5" fillId="10" borderId="0" xfId="0" applyFont="1" applyFill="1" applyAlignment="1"/>
    <xf numFmtId="166" fontId="5" fillId="0" borderId="1" xfId="0" applyNumberFormat="1" applyFont="1" applyBorder="1" applyAlignment="1"/>
    <xf numFmtId="3" fontId="5" fillId="0" borderId="0" xfId="0" applyNumberFormat="1" applyFont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 shrinkToFit="1"/>
    </xf>
    <xf numFmtId="3" fontId="4" fillId="10" borderId="0" xfId="0" applyNumberFormat="1" applyFont="1" applyFill="1" applyAlignment="1">
      <alignment horizontal="center" vertical="center" shrinkToFit="1"/>
    </xf>
    <xf numFmtId="3" fontId="5" fillId="0" borderId="0" xfId="0" applyNumberFormat="1" applyFont="1" applyAlignme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37" fontId="5" fillId="0" borderId="1" xfId="1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/>
    </xf>
    <xf numFmtId="37" fontId="5" fillId="0" borderId="1" xfId="0" applyNumberFormat="1" applyFont="1" applyBorder="1" applyAlignment="1">
      <alignment horizontal="center"/>
    </xf>
    <xf numFmtId="164" fontId="5" fillId="0" borderId="1" xfId="1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6" fontId="4" fillId="2" borderId="1" xfId="0" applyNumberFormat="1" applyFont="1" applyFill="1" applyBorder="1" applyAlignment="1">
      <alignment horizontal="center"/>
    </xf>
    <xf numFmtId="0" fontId="4" fillId="0" borderId="0" xfId="0" applyFont="1" applyAlignment="1"/>
    <xf numFmtId="166" fontId="5" fillId="0" borderId="0" xfId="0" applyNumberFormat="1" applyFont="1" applyAlignment="1"/>
    <xf numFmtId="164" fontId="5" fillId="0" borderId="0" xfId="1" applyNumberFormat="1" applyFont="1" applyAlignment="1"/>
    <xf numFmtId="166" fontId="14" fillId="4" borderId="1" xfId="1" applyNumberFormat="1" applyFont="1" applyFill="1" applyBorder="1" applyAlignment="1">
      <alignment horizontal="center"/>
    </xf>
    <xf numFmtId="37" fontId="5" fillId="0" borderId="1" xfId="1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8" fillId="0" borderId="25" xfId="2" applyFont="1" applyBorder="1" applyAlignment="1">
      <alignment horizontal="center" vertical="center"/>
    </xf>
    <xf numFmtId="0" fontId="58" fillId="0" borderId="26" xfId="2" applyFont="1" applyBorder="1" applyAlignment="1">
      <alignment horizontal="center" vertical="center"/>
    </xf>
    <xf numFmtId="0" fontId="58" fillId="0" borderId="16" xfId="2" applyFont="1" applyBorder="1" applyAlignment="1">
      <alignment horizontal="center" vertical="center"/>
    </xf>
    <xf numFmtId="0" fontId="58" fillId="2" borderId="10" xfId="2" applyFont="1" applyFill="1" applyBorder="1" applyAlignment="1">
      <alignment horizontal="center" vertical="center" wrapText="1"/>
    </xf>
    <xf numFmtId="0" fontId="58" fillId="2" borderId="13" xfId="2" applyFont="1" applyFill="1" applyBorder="1" applyAlignment="1">
      <alignment horizontal="center" vertical="center" wrapText="1"/>
    </xf>
    <xf numFmtId="0" fontId="58" fillId="2" borderId="12" xfId="2" applyFont="1" applyFill="1" applyBorder="1" applyAlignment="1">
      <alignment horizontal="center" vertical="center" wrapText="1"/>
    </xf>
    <xf numFmtId="3" fontId="4" fillId="2" borderId="25" xfId="0" applyNumberFormat="1" applyFont="1" applyFill="1" applyBorder="1" applyAlignment="1">
      <alignment horizontal="center" vertical="center" wrapText="1"/>
    </xf>
    <xf numFmtId="3" fontId="4" fillId="2" borderId="16" xfId="0" applyNumberFormat="1" applyFont="1" applyFill="1" applyBorder="1" applyAlignment="1">
      <alignment horizontal="center" vertical="center" wrapText="1"/>
    </xf>
    <xf numFmtId="0" fontId="57" fillId="0" borderId="0" xfId="2" applyFont="1" applyAlignment="1">
      <alignment horizontal="center" vertical="center"/>
    </xf>
    <xf numFmtId="0" fontId="58" fillId="0" borderId="25" xfId="2" applyFont="1" applyBorder="1" applyAlignment="1">
      <alignment horizontal="center" vertical="center" wrapText="1"/>
    </xf>
    <xf numFmtId="0" fontId="58" fillId="0" borderId="16" xfId="2" applyFont="1" applyBorder="1" applyAlignment="1">
      <alignment horizontal="center" vertical="center" wrapText="1"/>
    </xf>
    <xf numFmtId="166" fontId="60" fillId="2" borderId="1" xfId="1" applyNumberFormat="1" applyFont="1" applyFill="1" applyBorder="1" applyAlignment="1">
      <alignment horizontal="center"/>
    </xf>
    <xf numFmtId="0" fontId="4" fillId="0" borderId="35" xfId="0" applyFont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38" fontId="5" fillId="0" borderId="0" xfId="0" applyNumberFormat="1" applyFont="1" applyAlignment="1">
      <alignment horizontal="center" vertical="center" shrinkToFit="1"/>
    </xf>
    <xf numFmtId="0" fontId="20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6" fillId="0" borderId="0" xfId="0" applyFont="1" applyAlignment="1">
      <alignment horizontal="right" vertical="center"/>
    </xf>
    <xf numFmtId="0" fontId="45" fillId="0" borderId="0" xfId="0" applyFont="1" applyAlignment="1">
      <alignment horizontal="right" vertical="center" readingOrder="2"/>
    </xf>
    <xf numFmtId="0" fontId="8" fillId="9" borderId="5" xfId="2" applyFont="1" applyFill="1" applyBorder="1" applyAlignment="1">
      <alignment horizontal="center" vertical="center"/>
    </xf>
    <xf numFmtId="0" fontId="8" fillId="9" borderId="6" xfId="2" applyFont="1" applyFill="1" applyBorder="1" applyAlignment="1">
      <alignment horizontal="center" vertical="center"/>
    </xf>
    <xf numFmtId="0" fontId="8" fillId="9" borderId="4" xfId="2" applyFont="1" applyFill="1" applyBorder="1" applyAlignment="1">
      <alignment horizontal="center" vertical="center" shrinkToFit="1"/>
    </xf>
    <xf numFmtId="0" fontId="8" fillId="9" borderId="5" xfId="2" applyFont="1" applyFill="1" applyBorder="1" applyAlignment="1">
      <alignment horizontal="center" vertical="center" shrinkToFit="1"/>
    </xf>
    <xf numFmtId="0" fontId="8" fillId="9" borderId="6" xfId="2" applyFont="1" applyFill="1" applyBorder="1" applyAlignment="1">
      <alignment horizontal="center" vertical="center" shrinkToFit="1"/>
    </xf>
    <xf numFmtId="0" fontId="8" fillId="9" borderId="4" xfId="2" applyFont="1" applyFill="1" applyBorder="1" applyAlignment="1">
      <alignment horizontal="center" vertical="center"/>
    </xf>
    <xf numFmtId="0" fontId="49" fillId="0" borderId="2" xfId="2" applyFont="1" applyBorder="1" applyAlignment="1">
      <alignment horizontal="left" shrinkToFit="1"/>
    </xf>
    <xf numFmtId="0" fontId="47" fillId="0" borderId="0" xfId="0" applyFont="1" applyAlignment="1">
      <alignment horizontal="center"/>
    </xf>
    <xf numFmtId="3" fontId="0" fillId="0" borderId="0" xfId="0" applyNumberFormat="1" applyAlignment="1">
      <alignment horizontal="center"/>
    </xf>
    <xf numFmtId="37" fontId="51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2" applyFont="1" applyAlignment="1">
      <alignment horizontal="center" vertical="top"/>
    </xf>
    <xf numFmtId="0" fontId="7" fillId="0" borderId="0" xfId="2" applyFont="1" applyAlignment="1">
      <alignment horizontal="center" vertical="center"/>
    </xf>
    <xf numFmtId="37" fontId="0" fillId="0" borderId="1" xfId="1" applyNumberFormat="1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8" fillId="0" borderId="34" xfId="2" applyFont="1" applyBorder="1" applyAlignment="1">
      <alignment horizontal="center" vertical="center"/>
    </xf>
    <xf numFmtId="0" fontId="54" fillId="2" borderId="25" xfId="0" applyFont="1" applyFill="1" applyBorder="1" applyAlignment="1">
      <alignment horizontal="center" vertical="center" shrinkToFit="1" readingOrder="2"/>
    </xf>
    <xf numFmtId="0" fontId="54" fillId="2" borderId="26" xfId="0" applyFont="1" applyFill="1" applyBorder="1" applyAlignment="1">
      <alignment horizontal="center" vertical="center" shrinkToFit="1" readingOrder="2"/>
    </xf>
    <xf numFmtId="0" fontId="54" fillId="2" borderId="16" xfId="0" applyFont="1" applyFill="1" applyBorder="1" applyAlignment="1">
      <alignment horizontal="center" vertical="center" shrinkToFit="1" readingOrder="2"/>
    </xf>
    <xf numFmtId="0" fontId="21" fillId="10" borderId="10" xfId="0" applyFont="1" applyFill="1" applyBorder="1" applyAlignment="1">
      <alignment horizontal="center" vertical="center" wrapText="1"/>
    </xf>
    <xf numFmtId="0" fontId="21" fillId="10" borderId="13" xfId="0" applyFont="1" applyFill="1" applyBorder="1" applyAlignment="1">
      <alignment horizontal="center" vertical="center" wrapText="1"/>
    </xf>
    <xf numFmtId="0" fontId="21" fillId="10" borderId="12" xfId="0" applyFont="1" applyFill="1" applyBorder="1" applyAlignment="1">
      <alignment horizontal="center" vertical="center" wrapText="1"/>
    </xf>
    <xf numFmtId="0" fontId="54" fillId="2" borderId="1" xfId="0" applyFont="1" applyFill="1" applyBorder="1" applyAlignment="1">
      <alignment horizontal="center" vertical="center" shrinkToFit="1" readingOrder="2"/>
    </xf>
    <xf numFmtId="0" fontId="21" fillId="10" borderId="1" xfId="0" applyFont="1" applyFill="1" applyBorder="1" applyAlignment="1">
      <alignment horizontal="center" vertical="center" wrapText="1"/>
    </xf>
    <xf numFmtId="0" fontId="18" fillId="10" borderId="0" xfId="0" applyFont="1" applyFill="1" applyAlignment="1">
      <alignment horizontal="center" vertical="center"/>
    </xf>
    <xf numFmtId="0" fontId="52" fillId="2" borderId="1" xfId="0" applyFont="1" applyFill="1" applyBorder="1" applyAlignment="1">
      <alignment horizontal="center" vertical="center" shrinkToFit="1" readingOrder="2"/>
    </xf>
    <xf numFmtId="0" fontId="20" fillId="10" borderId="0" xfId="0" applyFont="1" applyFill="1" applyAlignment="1">
      <alignment horizontal="center" vertical="center"/>
    </xf>
    <xf numFmtId="3" fontId="20" fillId="10" borderId="0" xfId="0" applyNumberFormat="1" applyFont="1" applyFill="1" applyAlignment="1">
      <alignment horizontal="center" vertical="center"/>
    </xf>
    <xf numFmtId="164" fontId="0" fillId="10" borderId="0" xfId="1" applyNumberFormat="1" applyFont="1" applyFill="1" applyAlignment="1">
      <alignment horizontal="center" vertical="center"/>
    </xf>
    <xf numFmtId="0" fontId="9" fillId="0" borderId="0" xfId="2" applyFont="1" applyAlignment="1">
      <alignment horizontal="left" shrinkToFit="1"/>
    </xf>
    <xf numFmtId="0" fontId="8" fillId="0" borderId="21" xfId="2" applyFont="1" applyBorder="1" applyAlignment="1">
      <alignment horizontal="center" vertical="center"/>
    </xf>
    <xf numFmtId="0" fontId="8" fillId="2" borderId="4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horizontal="center" vertical="center"/>
    </xf>
    <xf numFmtId="0" fontId="8" fillId="2" borderId="6" xfId="2" applyFont="1" applyFill="1" applyBorder="1" applyAlignment="1">
      <alignment horizontal="center" vertical="center"/>
    </xf>
    <xf numFmtId="0" fontId="8" fillId="2" borderId="4" xfId="2" applyFont="1" applyFill="1" applyBorder="1" applyAlignment="1">
      <alignment horizontal="center" vertical="center" shrinkToFit="1"/>
    </xf>
    <xf numFmtId="0" fontId="8" fillId="2" borderId="5" xfId="2" applyFont="1" applyFill="1" applyBorder="1" applyAlignment="1">
      <alignment horizontal="center" vertical="center" shrinkToFit="1"/>
    </xf>
    <xf numFmtId="0" fontId="8" fillId="2" borderId="6" xfId="2" applyFont="1" applyFill="1" applyBorder="1" applyAlignment="1">
      <alignment horizontal="center" vertical="center" shrinkToFit="1"/>
    </xf>
    <xf numFmtId="0" fontId="45" fillId="0" borderId="0" xfId="0" applyFont="1" applyAlignment="1">
      <alignment horizontal="right" vertical="top" readingOrder="2"/>
    </xf>
    <xf numFmtId="0" fontId="9" fillId="0" borderId="2" xfId="2" applyFont="1" applyBorder="1" applyAlignment="1">
      <alignment horizontal="left" shrinkToFit="1"/>
    </xf>
    <xf numFmtId="0" fontId="8" fillId="2" borderId="7" xfId="2" applyFont="1" applyFill="1" applyBorder="1" applyAlignment="1">
      <alignment horizontal="center" vertical="center"/>
    </xf>
    <xf numFmtId="0" fontId="8" fillId="2" borderId="11" xfId="2" applyFont="1" applyFill="1" applyBorder="1" applyAlignment="1">
      <alignment horizontal="center" vertical="center"/>
    </xf>
    <xf numFmtId="0" fontId="8" fillId="2" borderId="8" xfId="2" applyFont="1" applyFill="1" applyBorder="1" applyAlignment="1">
      <alignment horizontal="center" vertical="center"/>
    </xf>
    <xf numFmtId="0" fontId="46" fillId="0" borderId="0" xfId="0" applyFont="1" applyAlignment="1">
      <alignment horizontal="right" vertical="top"/>
    </xf>
    <xf numFmtId="0" fontId="44" fillId="2" borderId="25" xfId="0" applyFont="1" applyFill="1" applyBorder="1" applyAlignment="1">
      <alignment horizontal="center" vertical="center"/>
    </xf>
    <xf numFmtId="0" fontId="44" fillId="2" borderId="26" xfId="0" applyFont="1" applyFill="1" applyBorder="1" applyAlignment="1">
      <alignment horizontal="center" vertical="center"/>
    </xf>
    <xf numFmtId="0" fontId="44" fillId="2" borderId="16" xfId="0" applyFont="1" applyFill="1" applyBorder="1" applyAlignment="1">
      <alignment horizontal="center" vertical="center"/>
    </xf>
    <xf numFmtId="0" fontId="32" fillId="18" borderId="25" xfId="0" applyFont="1" applyFill="1" applyBorder="1" applyAlignment="1">
      <alignment horizontal="center" vertical="center" shrinkToFit="1" readingOrder="2"/>
    </xf>
    <xf numFmtId="0" fontId="32" fillId="18" borderId="26" xfId="0" applyFont="1" applyFill="1" applyBorder="1" applyAlignment="1">
      <alignment horizontal="center" vertical="center" shrinkToFit="1" readingOrder="2"/>
    </xf>
    <xf numFmtId="0" fontId="32" fillId="18" borderId="16" xfId="0" applyFont="1" applyFill="1" applyBorder="1" applyAlignment="1">
      <alignment horizontal="center" vertical="center" shrinkToFit="1" readingOrder="2"/>
    </xf>
    <xf numFmtId="0" fontId="22" fillId="10" borderId="22" xfId="0" applyFont="1" applyFill="1" applyBorder="1" applyAlignment="1">
      <alignment horizontal="center" vertical="center"/>
    </xf>
    <xf numFmtId="0" fontId="22" fillId="10" borderId="0" xfId="0" applyFont="1" applyFill="1" applyAlignment="1">
      <alignment horizontal="center" vertical="center"/>
    </xf>
    <xf numFmtId="0" fontId="25" fillId="10" borderId="22" xfId="0" applyFont="1" applyFill="1" applyBorder="1" applyAlignment="1">
      <alignment horizontal="center" vertical="center"/>
    </xf>
    <xf numFmtId="0" fontId="25" fillId="10" borderId="0" xfId="0" applyFont="1" applyFill="1" applyAlignment="1">
      <alignment horizontal="center" vertical="center"/>
    </xf>
    <xf numFmtId="0" fontId="39" fillId="10" borderId="10" xfId="0" applyFont="1" applyFill="1" applyBorder="1" applyAlignment="1">
      <alignment horizontal="center" vertical="center"/>
    </xf>
    <xf numFmtId="0" fontId="39" fillId="10" borderId="13" xfId="0" applyFont="1" applyFill="1" applyBorder="1" applyAlignment="1">
      <alignment horizontal="center" vertical="center"/>
    </xf>
    <xf numFmtId="0" fontId="39" fillId="10" borderId="12" xfId="0" applyFont="1" applyFill="1" applyBorder="1" applyAlignment="1">
      <alignment horizontal="center" vertical="center"/>
    </xf>
    <xf numFmtId="0" fontId="42" fillId="10" borderId="10" xfId="0" applyFont="1" applyFill="1" applyBorder="1" applyAlignment="1">
      <alignment horizontal="center" vertical="center"/>
    </xf>
    <xf numFmtId="0" fontId="42" fillId="10" borderId="12" xfId="0" applyFont="1" applyFill="1" applyBorder="1" applyAlignment="1">
      <alignment horizontal="center" vertical="center"/>
    </xf>
    <xf numFmtId="0" fontId="43" fillId="10" borderId="25" xfId="0" applyFont="1" applyFill="1" applyBorder="1" applyAlignment="1">
      <alignment horizontal="center" vertical="center"/>
    </xf>
    <xf numFmtId="0" fontId="43" fillId="10" borderId="26" xfId="0" applyFont="1" applyFill="1" applyBorder="1" applyAlignment="1">
      <alignment horizontal="center" vertical="center"/>
    </xf>
    <xf numFmtId="0" fontId="43" fillId="10" borderId="16" xfId="0" applyFont="1" applyFill="1" applyBorder="1" applyAlignment="1">
      <alignment horizontal="center" vertical="center"/>
    </xf>
    <xf numFmtId="0" fontId="32" fillId="18" borderId="1" xfId="0" applyFont="1" applyFill="1" applyBorder="1" applyAlignment="1">
      <alignment horizontal="center" vertical="center" shrinkToFit="1" readingOrder="2"/>
    </xf>
    <xf numFmtId="0" fontId="28" fillId="10" borderId="22" xfId="0" applyFont="1" applyFill="1" applyBorder="1" applyAlignment="1">
      <alignment horizontal="center" vertical="center"/>
    </xf>
    <xf numFmtId="0" fontId="28" fillId="10" borderId="0" xfId="0" applyFont="1" applyFill="1" applyAlignment="1">
      <alignment horizontal="center" vertical="center"/>
    </xf>
    <xf numFmtId="0" fontId="39" fillId="10" borderId="23" xfId="0" applyFont="1" applyFill="1" applyBorder="1" applyAlignment="1">
      <alignment horizontal="center" vertical="center"/>
    </xf>
    <xf numFmtId="0" fontId="39" fillId="10" borderId="22" xfId="0" applyFont="1" applyFill="1" applyBorder="1" applyAlignment="1">
      <alignment horizontal="center" vertical="center"/>
    </xf>
    <xf numFmtId="0" fontId="39" fillId="10" borderId="24" xfId="0" applyFont="1" applyFill="1" applyBorder="1" applyAlignment="1">
      <alignment horizontal="center" vertical="center"/>
    </xf>
    <xf numFmtId="0" fontId="21" fillId="10" borderId="10" xfId="0" applyFont="1" applyFill="1" applyBorder="1" applyAlignment="1">
      <alignment horizontal="center" vertical="center"/>
    </xf>
    <xf numFmtId="0" fontId="21" fillId="10" borderId="13" xfId="0" applyFont="1" applyFill="1" applyBorder="1" applyAlignment="1">
      <alignment horizontal="center" vertical="center"/>
    </xf>
    <xf numFmtId="0" fontId="21" fillId="10" borderId="12" xfId="0" applyFont="1" applyFill="1" applyBorder="1" applyAlignment="1">
      <alignment horizontal="center" vertical="center"/>
    </xf>
    <xf numFmtId="0" fontId="21" fillId="10" borderId="23" xfId="0" applyFont="1" applyFill="1" applyBorder="1" applyAlignment="1">
      <alignment horizontal="center" vertical="center"/>
    </xf>
    <xf numFmtId="0" fontId="21" fillId="10" borderId="22" xfId="0" applyFont="1" applyFill="1" applyBorder="1" applyAlignment="1">
      <alignment horizontal="center" vertical="center"/>
    </xf>
    <xf numFmtId="0" fontId="21" fillId="10" borderId="24" xfId="0" applyFont="1" applyFill="1" applyBorder="1" applyAlignment="1">
      <alignment horizontal="center" vertical="center"/>
    </xf>
    <xf numFmtId="0" fontId="21" fillId="10" borderId="1" xfId="0" applyFont="1" applyFill="1" applyBorder="1" applyAlignment="1">
      <alignment horizontal="center" vertical="center"/>
    </xf>
    <xf numFmtId="0" fontId="18" fillId="15" borderId="1" xfId="0" applyFont="1" applyFill="1" applyBorder="1" applyAlignment="1">
      <alignment horizontal="center" vertical="center"/>
    </xf>
    <xf numFmtId="0" fontId="20" fillId="10" borderId="22" xfId="0" applyFont="1" applyFill="1" applyBorder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2" fillId="18" borderId="1" xfId="0" applyFont="1" applyFill="1" applyBorder="1" applyAlignment="1">
      <alignment horizontal="center" vertical="center" shrinkToFit="1" readingOrder="2"/>
    </xf>
  </cellXfs>
  <cellStyles count="3">
    <cellStyle name="Comma" xfId="1" builtinId="3"/>
    <cellStyle name="Normal" xfId="0" builtinId="0"/>
    <cellStyle name="Normal 2" xfId="2" xr:uid="{6B587843-F4A2-4EC8-B5A5-B3A074EE107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57C9D-B8C2-455F-9D00-E922A1B0C9C8}">
  <dimension ref="A1:N23"/>
  <sheetViews>
    <sheetView rightToLeft="1" workbookViewId="0">
      <selection activeCell="F16" sqref="F16"/>
    </sheetView>
  </sheetViews>
  <sheetFormatPr defaultRowHeight="18"/>
  <cols>
    <col min="1" max="1" width="27.85546875" style="234" bestFit="1" customWidth="1"/>
    <col min="2" max="2" width="13.140625" style="234" customWidth="1"/>
    <col min="3" max="3" width="18.42578125" style="234" customWidth="1"/>
    <col min="4" max="4" width="12.28515625" style="234" customWidth="1"/>
    <col min="5" max="5" width="19.5703125" style="234" customWidth="1"/>
    <col min="6" max="6" width="12.28515625" style="234" customWidth="1"/>
    <col min="7" max="7" width="18" style="234" customWidth="1"/>
    <col min="8" max="8" width="1.5703125" style="234" customWidth="1"/>
    <col min="9" max="9" width="12.42578125" style="234" customWidth="1"/>
    <col min="10" max="10" width="16.140625" style="234" customWidth="1"/>
    <col min="11" max="11" width="11" style="234" customWidth="1"/>
    <col min="12" max="12" width="14.5703125" style="234" customWidth="1"/>
    <col min="13" max="13" width="1.42578125" style="234" customWidth="1"/>
    <col min="14" max="14" width="18.28515625" style="234" customWidth="1"/>
    <col min="15" max="16384" width="9.140625" style="234"/>
  </cols>
  <sheetData>
    <row r="1" spans="1:14" ht="30">
      <c r="A1" s="280" t="s">
        <v>3300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</row>
    <row r="2" spans="1:14" ht="30">
      <c r="A2" s="280" t="s">
        <v>4182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</row>
    <row r="3" spans="1:14" ht="19.5">
      <c r="A3" s="275" t="s">
        <v>3303</v>
      </c>
      <c r="B3" s="281" t="s">
        <v>4183</v>
      </c>
      <c r="C3" s="282"/>
      <c r="D3" s="281" t="s">
        <v>4184</v>
      </c>
      <c r="E3" s="282"/>
      <c r="F3" s="281" t="s">
        <v>4179</v>
      </c>
      <c r="G3" s="282"/>
      <c r="H3" s="235"/>
      <c r="I3" s="272" t="s">
        <v>4185</v>
      </c>
      <c r="J3" s="273"/>
      <c r="K3" s="273"/>
      <c r="L3" s="274"/>
      <c r="N3" s="275" t="s">
        <v>4186</v>
      </c>
    </row>
    <row r="4" spans="1:14" ht="19.5">
      <c r="A4" s="276"/>
      <c r="B4" s="275" t="s">
        <v>4187</v>
      </c>
      <c r="C4" s="275" t="s">
        <v>4188</v>
      </c>
      <c r="D4" s="275" t="s">
        <v>4187</v>
      </c>
      <c r="E4" s="275" t="s">
        <v>4188</v>
      </c>
      <c r="F4" s="275" t="s">
        <v>4187</v>
      </c>
      <c r="G4" s="275" t="s">
        <v>4188</v>
      </c>
      <c r="H4" s="236"/>
      <c r="I4" s="278" t="s">
        <v>4189</v>
      </c>
      <c r="J4" s="279"/>
      <c r="K4" s="278" t="s">
        <v>4190</v>
      </c>
      <c r="L4" s="279"/>
      <c r="N4" s="276"/>
    </row>
    <row r="5" spans="1:14" ht="39">
      <c r="A5" s="277"/>
      <c r="B5" s="277"/>
      <c r="C5" s="277"/>
      <c r="D5" s="277"/>
      <c r="E5" s="277"/>
      <c r="F5" s="277"/>
      <c r="G5" s="277"/>
      <c r="H5" s="236"/>
      <c r="I5" s="237" t="s">
        <v>4191</v>
      </c>
      <c r="J5" s="237" t="s">
        <v>4192</v>
      </c>
      <c r="K5" s="237" t="s">
        <v>4191</v>
      </c>
      <c r="L5" s="237" t="s">
        <v>4192</v>
      </c>
      <c r="N5" s="277"/>
    </row>
    <row r="6" spans="1:14">
      <c r="A6" s="238" t="s">
        <v>3318</v>
      </c>
      <c r="B6" s="239">
        <v>4789240</v>
      </c>
      <c r="C6" s="239">
        <v>389122397532</v>
      </c>
      <c r="D6" s="239">
        <v>8777260</v>
      </c>
      <c r="E6" s="239">
        <v>768005861370</v>
      </c>
      <c r="F6" s="240">
        <v>13566500</v>
      </c>
      <c r="G6" s="240">
        <v>1157128258902</v>
      </c>
      <c r="H6" s="241"/>
      <c r="I6" s="242">
        <v>0</v>
      </c>
      <c r="J6" s="243">
        <v>0</v>
      </c>
      <c r="K6" s="243">
        <v>0</v>
      </c>
      <c r="L6" s="243">
        <v>0</v>
      </c>
      <c r="N6" s="244">
        <v>1157128258902</v>
      </c>
    </row>
    <row r="7" spans="1:14">
      <c r="A7" s="238" t="s">
        <v>4193</v>
      </c>
      <c r="B7" s="239">
        <v>45504110</v>
      </c>
      <c r="C7" s="239">
        <v>3697188457064</v>
      </c>
      <c r="D7" s="239">
        <v>2120330</v>
      </c>
      <c r="E7" s="239">
        <v>185527814835</v>
      </c>
      <c r="F7" s="240">
        <v>47624440</v>
      </c>
      <c r="G7" s="240">
        <v>3882716271899</v>
      </c>
      <c r="H7" s="241"/>
      <c r="I7" s="245">
        <v>57000000</v>
      </c>
      <c r="J7" s="245">
        <v>3705000000000</v>
      </c>
      <c r="K7" s="243">
        <v>0</v>
      </c>
      <c r="L7" s="243">
        <v>0</v>
      </c>
      <c r="N7" s="244">
        <v>177716271899</v>
      </c>
    </row>
    <row r="8" spans="1:14" s="248" customFormat="1">
      <c r="A8" s="246" t="s">
        <v>2333</v>
      </c>
      <c r="B8" s="239">
        <v>113731910</v>
      </c>
      <c r="C8" s="239">
        <v>9240659284754</v>
      </c>
      <c r="D8" s="239">
        <v>6659790</v>
      </c>
      <c r="E8" s="239">
        <v>582728295105</v>
      </c>
      <c r="F8" s="240">
        <v>120391700</v>
      </c>
      <c r="G8" s="240">
        <v>9823387579859</v>
      </c>
      <c r="H8" s="247"/>
      <c r="I8" s="245">
        <v>101731731</v>
      </c>
      <c r="J8" s="245">
        <v>6612562515000</v>
      </c>
      <c r="K8" s="243">
        <v>0</v>
      </c>
      <c r="L8" s="243">
        <v>0</v>
      </c>
      <c r="N8" s="244">
        <v>3210825064859</v>
      </c>
    </row>
    <row r="9" spans="1:14">
      <c r="A9" s="238" t="s">
        <v>4194</v>
      </c>
      <c r="B9" s="239">
        <v>2188300</v>
      </c>
      <c r="C9" s="239">
        <v>177797843190</v>
      </c>
      <c r="D9" s="239">
        <v>159280</v>
      </c>
      <c r="E9" s="239">
        <v>13936920360</v>
      </c>
      <c r="F9" s="240">
        <v>2347580</v>
      </c>
      <c r="G9" s="240">
        <v>191734763550</v>
      </c>
      <c r="H9" s="241"/>
      <c r="I9" s="245">
        <v>982025</v>
      </c>
      <c r="J9" s="245">
        <v>63831625000</v>
      </c>
      <c r="K9" s="243">
        <v>0</v>
      </c>
      <c r="L9" s="243">
        <v>0</v>
      </c>
      <c r="N9" s="244">
        <v>127903138550</v>
      </c>
    </row>
    <row r="10" spans="1:14">
      <c r="A10" s="238" t="s">
        <v>4195</v>
      </c>
      <c r="B10" s="239">
        <v>4980700</v>
      </c>
      <c r="C10" s="239">
        <v>404678638998</v>
      </c>
      <c r="D10" s="239">
        <v>1398770</v>
      </c>
      <c r="E10" s="239">
        <v>122391675615</v>
      </c>
      <c r="F10" s="240">
        <v>6379470</v>
      </c>
      <c r="G10" s="240">
        <v>527070314613</v>
      </c>
      <c r="H10" s="247"/>
      <c r="I10" s="245">
        <v>55802823</v>
      </c>
      <c r="J10" s="245">
        <v>3627183495000</v>
      </c>
      <c r="K10" s="245">
        <v>10956194</v>
      </c>
      <c r="L10" s="245">
        <v>766933580000</v>
      </c>
      <c r="N10" s="249">
        <v>-3867046760387</v>
      </c>
    </row>
    <row r="11" spans="1:14">
      <c r="A11" s="238" t="s">
        <v>4196</v>
      </c>
      <c r="B11" s="239">
        <v>1185640</v>
      </c>
      <c r="C11" s="239">
        <v>96332420052</v>
      </c>
      <c r="D11" s="239">
        <v>349980</v>
      </c>
      <c r="E11" s="239">
        <v>30623075010</v>
      </c>
      <c r="F11" s="240">
        <v>1535620</v>
      </c>
      <c r="G11" s="240">
        <v>126955495062</v>
      </c>
      <c r="H11" s="250"/>
      <c r="I11" s="245">
        <v>248387</v>
      </c>
      <c r="J11" s="245">
        <v>16145155000</v>
      </c>
      <c r="K11" s="243">
        <v>0</v>
      </c>
      <c r="L11" s="243">
        <v>0</v>
      </c>
      <c r="N11" s="244">
        <v>110810340062</v>
      </c>
    </row>
    <row r="12" spans="1:14" ht="19.5">
      <c r="A12" s="251" t="s">
        <v>3324</v>
      </c>
      <c r="B12" s="252">
        <v>172379900</v>
      </c>
      <c r="C12" s="252">
        <v>14005779041590</v>
      </c>
      <c r="D12" s="252">
        <v>19465410</v>
      </c>
      <c r="E12" s="252">
        <v>1703213642295</v>
      </c>
      <c r="F12" s="252">
        <v>191845310</v>
      </c>
      <c r="G12" s="252">
        <v>15708992683885</v>
      </c>
      <c r="H12" s="253"/>
      <c r="I12" s="252">
        <v>215764966</v>
      </c>
      <c r="J12" s="252">
        <v>14024722790000</v>
      </c>
      <c r="K12" s="252">
        <v>10956194</v>
      </c>
      <c r="L12" s="252">
        <v>766933580000</v>
      </c>
      <c r="N12" s="252">
        <v>917336313885</v>
      </c>
    </row>
    <row r="13" spans="1:14" s="255" customFormat="1">
      <c r="A13" s="234"/>
      <c r="B13" s="234"/>
      <c r="C13" s="234"/>
      <c r="D13" s="234"/>
      <c r="E13" s="254"/>
      <c r="F13" s="234"/>
      <c r="G13" s="234"/>
      <c r="H13" s="234"/>
      <c r="I13" s="254"/>
      <c r="J13" s="254"/>
      <c r="K13" s="234"/>
      <c r="L13" s="234"/>
    </row>
    <row r="14" spans="1:14" s="255" customFormat="1" ht="19.5">
      <c r="A14" s="284" t="s">
        <v>4197</v>
      </c>
      <c r="B14" s="284"/>
      <c r="C14" s="284"/>
      <c r="D14" s="284"/>
      <c r="E14" s="284"/>
      <c r="F14" s="284"/>
      <c r="G14" s="284"/>
      <c r="H14" s="256"/>
      <c r="I14" s="234"/>
      <c r="J14" s="234"/>
      <c r="K14" s="234"/>
      <c r="L14" s="234"/>
    </row>
    <row r="15" spans="1:14" s="255" customFormat="1" ht="19.5">
      <c r="A15" s="257" t="s">
        <v>4198</v>
      </c>
      <c r="B15" s="285" t="s">
        <v>4199</v>
      </c>
      <c r="C15" s="285"/>
      <c r="D15" s="285" t="s">
        <v>4200</v>
      </c>
      <c r="E15" s="285"/>
      <c r="F15" s="257" t="s">
        <v>3906</v>
      </c>
      <c r="G15" s="257" t="s">
        <v>4201</v>
      </c>
      <c r="H15" s="234"/>
      <c r="L15" s="234"/>
    </row>
    <row r="16" spans="1:14" s="255" customFormat="1">
      <c r="A16" s="258">
        <v>1400</v>
      </c>
      <c r="B16" s="269">
        <v>672506397500</v>
      </c>
      <c r="C16" s="269"/>
      <c r="D16" s="268">
        <v>672507222500</v>
      </c>
      <c r="E16" s="268"/>
      <c r="F16" s="259">
        <v>75000</v>
      </c>
      <c r="G16" s="260">
        <v>-825000</v>
      </c>
      <c r="H16" s="234"/>
      <c r="L16" s="234"/>
    </row>
    <row r="17" spans="1:12" s="255" customFormat="1">
      <c r="A17" s="258">
        <v>1401</v>
      </c>
      <c r="B17" s="269">
        <v>343318793369</v>
      </c>
      <c r="C17" s="269"/>
      <c r="D17" s="268">
        <v>410100143920</v>
      </c>
      <c r="E17" s="268"/>
      <c r="F17" s="259">
        <v>75000</v>
      </c>
      <c r="G17" s="260">
        <v>-66781350551</v>
      </c>
      <c r="H17" s="234"/>
      <c r="L17" s="234"/>
    </row>
    <row r="18" spans="1:12" s="255" customFormat="1">
      <c r="A18" s="270">
        <v>1402</v>
      </c>
      <c r="B18" s="269">
        <v>3222504856009</v>
      </c>
      <c r="C18" s="269"/>
      <c r="D18" s="268">
        <v>3222504856002</v>
      </c>
      <c r="E18" s="268"/>
      <c r="F18" s="259">
        <v>65000</v>
      </c>
      <c r="G18" s="261">
        <v>7</v>
      </c>
      <c r="H18" s="234"/>
      <c r="L18" s="234"/>
    </row>
    <row r="19" spans="1:12">
      <c r="A19" s="271"/>
      <c r="B19" s="269">
        <v>644541904385</v>
      </c>
      <c r="C19" s="269"/>
      <c r="D19" s="268">
        <v>644541904385</v>
      </c>
      <c r="E19" s="268"/>
      <c r="F19" s="259">
        <v>70000</v>
      </c>
      <c r="G19" s="262">
        <v>0</v>
      </c>
    </row>
    <row r="20" spans="1:12" ht="19.5">
      <c r="A20" s="263" t="s">
        <v>3839</v>
      </c>
      <c r="B20" s="283">
        <v>4882871951263</v>
      </c>
      <c r="C20" s="283"/>
      <c r="D20" s="283">
        <v>4949654126807</v>
      </c>
      <c r="E20" s="283"/>
      <c r="F20" s="251" t="s">
        <v>4202</v>
      </c>
      <c r="G20" s="264">
        <v>-66782175544</v>
      </c>
    </row>
    <row r="22" spans="1:12" ht="19.5">
      <c r="A22" s="265" t="s">
        <v>4203</v>
      </c>
    </row>
    <row r="23" spans="1:12">
      <c r="C23" s="266"/>
      <c r="E23" s="267"/>
    </row>
  </sheetData>
  <mergeCells count="30">
    <mergeCell ref="B20:C20"/>
    <mergeCell ref="D20:E20"/>
    <mergeCell ref="A14:G14"/>
    <mergeCell ref="B15:C15"/>
    <mergeCell ref="D15:E15"/>
    <mergeCell ref="B16:C16"/>
    <mergeCell ref="A1:N1"/>
    <mergeCell ref="A2:N2"/>
    <mergeCell ref="A3:A5"/>
    <mergeCell ref="B3:C3"/>
    <mergeCell ref="D3:E3"/>
    <mergeCell ref="B4:B5"/>
    <mergeCell ref="F3:G3"/>
    <mergeCell ref="I3:L3"/>
    <mergeCell ref="N3:N5"/>
    <mergeCell ref="C4:C5"/>
    <mergeCell ref="D4:D5"/>
    <mergeCell ref="E4:E5"/>
    <mergeCell ref="F4:F5"/>
    <mergeCell ref="G4:G5"/>
    <mergeCell ref="I4:J4"/>
    <mergeCell ref="K4:L4"/>
    <mergeCell ref="D16:E16"/>
    <mergeCell ref="B17:C17"/>
    <mergeCell ref="D17:E17"/>
    <mergeCell ref="A18:A19"/>
    <mergeCell ref="B18:C18"/>
    <mergeCell ref="D18:E18"/>
    <mergeCell ref="B19:C19"/>
    <mergeCell ref="D19:E19"/>
  </mergeCells>
  <pageMargins left="0" right="0.2" top="0.75" bottom="0.75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6F58B-2B5F-4912-8781-039B28EDFC46}">
  <dimension ref="B1:AH28"/>
  <sheetViews>
    <sheetView rightToLeft="1" tabSelected="1" workbookViewId="0">
      <selection activeCell="R16" sqref="R16"/>
    </sheetView>
  </sheetViews>
  <sheetFormatPr defaultRowHeight="12.75"/>
  <cols>
    <col min="1" max="1" width="0.5703125" style="37" customWidth="1"/>
    <col min="2" max="2" width="10.140625" style="37" customWidth="1"/>
    <col min="3" max="3" width="8" style="37" customWidth="1"/>
    <col min="4" max="4" width="7.42578125" style="37" customWidth="1"/>
    <col min="5" max="5" width="12" style="37" customWidth="1"/>
    <col min="6" max="6" width="7.140625" style="37" customWidth="1"/>
    <col min="7" max="7" width="11" style="37" customWidth="1"/>
    <col min="8" max="8" width="6.7109375" style="37" customWidth="1"/>
    <col min="9" max="9" width="9.5703125" style="37" customWidth="1"/>
    <col min="10" max="10" width="1.42578125" style="37" customWidth="1"/>
    <col min="11" max="11" width="7.7109375" style="37" customWidth="1"/>
    <col min="12" max="12" width="5.140625" style="37" customWidth="1"/>
    <col min="13" max="13" width="7.7109375" style="37" customWidth="1"/>
    <col min="14" max="14" width="11.28515625" style="37" customWidth="1"/>
    <col min="15" max="15" width="5" style="37" customWidth="1"/>
    <col min="16" max="16" width="1.5703125" style="37" customWidth="1"/>
    <col min="17" max="17" width="8" style="37" customWidth="1"/>
    <col min="18" max="18" width="10.7109375" style="37" customWidth="1"/>
    <col min="19" max="19" width="7.28515625" style="37" customWidth="1"/>
    <col min="20" max="20" width="11" style="37" customWidth="1"/>
    <col min="21" max="21" width="1.42578125" style="37" customWidth="1"/>
    <col min="22" max="22" width="6.42578125" style="37" customWidth="1"/>
    <col min="23" max="23" width="12" style="37" customWidth="1"/>
    <col min="24" max="24" width="6.42578125" style="37" customWidth="1"/>
    <col min="25" max="25" width="9.42578125" style="37" customWidth="1"/>
    <col min="26" max="26" width="1.5703125" style="37" customWidth="1"/>
    <col min="27" max="27" width="8.42578125" style="37" customWidth="1"/>
    <col min="28" max="28" width="13.7109375" style="37" customWidth="1"/>
    <col min="29" max="29" width="8.42578125" style="37" customWidth="1"/>
    <col min="30" max="30" width="11.140625" style="37" customWidth="1"/>
    <col min="31" max="31" width="7.140625" style="36" customWidth="1"/>
    <col min="32" max="32" width="6.7109375" style="36" customWidth="1"/>
    <col min="33" max="33" width="6.42578125" style="36" customWidth="1"/>
    <col min="34" max="34" width="8" style="37" customWidth="1"/>
    <col min="35" max="16384" width="9.140625" style="37"/>
  </cols>
  <sheetData>
    <row r="1" spans="2:34" ht="25.5">
      <c r="B1" s="305" t="s">
        <v>3300</v>
      </c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</row>
    <row r="2" spans="2:34" ht="25.5">
      <c r="B2" s="304" t="s">
        <v>3301</v>
      </c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4"/>
      <c r="AD2" s="304"/>
      <c r="AE2" s="304"/>
      <c r="AF2" s="304"/>
      <c r="AG2" s="304"/>
      <c r="AH2" s="304"/>
    </row>
    <row r="3" spans="2:34" ht="21" thickBot="1"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Y3" s="202"/>
      <c r="Z3" s="202"/>
      <c r="AA3" s="202"/>
      <c r="AB3" s="202"/>
      <c r="AC3" s="202"/>
      <c r="AD3" s="202"/>
      <c r="AE3" s="202"/>
      <c r="AF3" s="297" t="s">
        <v>3302</v>
      </c>
      <c r="AG3" s="297"/>
      <c r="AH3" s="297"/>
    </row>
    <row r="4" spans="2:34" ht="21" thickBot="1">
      <c r="B4" s="307" t="s">
        <v>3303</v>
      </c>
      <c r="C4" s="291" t="s">
        <v>3304</v>
      </c>
      <c r="D4" s="291"/>
      <c r="E4" s="291"/>
      <c r="F4" s="291"/>
      <c r="G4" s="291"/>
      <c r="H4" s="291"/>
      <c r="I4" s="292"/>
      <c r="J4" s="39"/>
      <c r="K4" s="293" t="s">
        <v>3305</v>
      </c>
      <c r="L4" s="294"/>
      <c r="M4" s="294"/>
      <c r="N4" s="294"/>
      <c r="O4" s="295"/>
      <c r="P4" s="39"/>
      <c r="Q4" s="296" t="s">
        <v>3909</v>
      </c>
      <c r="R4" s="291"/>
      <c r="S4" s="291"/>
      <c r="T4" s="292"/>
      <c r="U4" s="39"/>
      <c r="V4" s="296" t="s">
        <v>3916</v>
      </c>
      <c r="W4" s="291"/>
      <c r="X4" s="291"/>
      <c r="Y4" s="292"/>
      <c r="Z4" s="39"/>
      <c r="AA4" s="296" t="s">
        <v>3915</v>
      </c>
      <c r="AB4" s="291"/>
      <c r="AC4" s="291"/>
      <c r="AD4" s="291"/>
      <c r="AE4" s="291"/>
      <c r="AF4" s="291"/>
      <c r="AG4" s="291"/>
      <c r="AH4" s="292"/>
    </row>
    <row r="5" spans="2:34" ht="41.25" customHeight="1" thickBot="1">
      <c r="B5" s="308"/>
      <c r="C5" s="196" t="s">
        <v>2310</v>
      </c>
      <c r="D5" s="92" t="s">
        <v>3307</v>
      </c>
      <c r="E5" s="93" t="s">
        <v>3308</v>
      </c>
      <c r="F5" s="92" t="s">
        <v>4169</v>
      </c>
      <c r="G5" s="92" t="s">
        <v>3905</v>
      </c>
      <c r="H5" s="92" t="s">
        <v>4170</v>
      </c>
      <c r="I5" s="92" t="s">
        <v>3905</v>
      </c>
      <c r="J5" s="40"/>
      <c r="K5" s="92" t="s">
        <v>3307</v>
      </c>
      <c r="L5" s="208" t="s">
        <v>4166</v>
      </c>
      <c r="M5" s="95" t="s">
        <v>3309</v>
      </c>
      <c r="N5" s="93" t="s">
        <v>3310</v>
      </c>
      <c r="O5" s="197" t="s">
        <v>4168</v>
      </c>
      <c r="P5" s="40"/>
      <c r="Q5" s="93" t="s">
        <v>3313</v>
      </c>
      <c r="R5" s="93" t="s">
        <v>3312</v>
      </c>
      <c r="S5" s="93" t="s">
        <v>3315</v>
      </c>
      <c r="T5" s="93" t="s">
        <v>3314</v>
      </c>
      <c r="U5" s="40"/>
      <c r="V5" s="93" t="s">
        <v>3313</v>
      </c>
      <c r="W5" s="93" t="s">
        <v>3312</v>
      </c>
      <c r="X5" s="93" t="s">
        <v>3315</v>
      </c>
      <c r="Y5" s="93" t="s">
        <v>3314</v>
      </c>
      <c r="Z5" s="39"/>
      <c r="AA5" s="95" t="s">
        <v>3911</v>
      </c>
      <c r="AB5" s="93" t="s">
        <v>3914</v>
      </c>
      <c r="AC5" s="93" t="s">
        <v>3912</v>
      </c>
      <c r="AD5" s="93" t="s">
        <v>3913</v>
      </c>
      <c r="AE5" s="95" t="s">
        <v>4172</v>
      </c>
      <c r="AF5" s="207" t="s">
        <v>4174</v>
      </c>
      <c r="AG5" s="197" t="s">
        <v>4173</v>
      </c>
      <c r="AH5" s="207" t="s">
        <v>4175</v>
      </c>
    </row>
    <row r="6" spans="2:34" ht="24.95" customHeight="1">
      <c r="B6" s="43" t="s">
        <v>3318</v>
      </c>
      <c r="C6" s="44">
        <v>13907000</v>
      </c>
      <c r="D6" s="166">
        <v>13566500</v>
      </c>
      <c r="E6" s="44">
        <v>1157128259397</v>
      </c>
      <c r="F6" s="166">
        <v>4789240</v>
      </c>
      <c r="G6" s="44">
        <v>389122397532</v>
      </c>
      <c r="H6" s="166">
        <v>8777260</v>
      </c>
      <c r="I6" s="44">
        <v>768005861865</v>
      </c>
      <c r="J6" s="188"/>
      <c r="K6" s="168">
        <v>13566500</v>
      </c>
      <c r="L6" s="54">
        <f t="shared" ref="L6:L11" si="0">D6-K6</f>
        <v>0</v>
      </c>
      <c r="M6" s="54">
        <v>13566490</v>
      </c>
      <c r="N6" s="54">
        <v>1149166687500</v>
      </c>
      <c r="O6" s="54">
        <f>K6-M6</f>
        <v>10</v>
      </c>
      <c r="P6" s="141"/>
      <c r="Q6" s="169">
        <v>5986498</v>
      </c>
      <c r="R6" s="158">
        <v>389122397532</v>
      </c>
      <c r="S6" s="169">
        <v>10971512</v>
      </c>
      <c r="T6" s="158">
        <v>768005861865</v>
      </c>
      <c r="U6" s="48"/>
      <c r="V6" s="166">
        <v>0</v>
      </c>
      <c r="W6" s="158">
        <v>0</v>
      </c>
      <c r="X6" s="169">
        <v>0</v>
      </c>
      <c r="Y6" s="158">
        <f>X6*70000</f>
        <v>0</v>
      </c>
      <c r="Z6" s="40"/>
      <c r="AA6" s="169">
        <f>Q6-V6</f>
        <v>5986498</v>
      </c>
      <c r="AB6" s="158">
        <f>R6-W6</f>
        <v>389122397532</v>
      </c>
      <c r="AC6" s="205">
        <f>S6-X6</f>
        <v>10971512</v>
      </c>
      <c r="AD6" s="198">
        <f>T6-Y6</f>
        <v>768005861865</v>
      </c>
      <c r="AE6" s="203">
        <f>AA6</f>
        <v>5986498</v>
      </c>
      <c r="AF6" s="198">
        <f>AA6-AE6</f>
        <v>0</v>
      </c>
      <c r="AG6" s="203">
        <v>0</v>
      </c>
      <c r="AH6" s="161">
        <f>AC6</f>
        <v>10971512</v>
      </c>
    </row>
    <row r="7" spans="2:34" ht="24.95" customHeight="1">
      <c r="B7" s="51" t="s">
        <v>3319</v>
      </c>
      <c r="C7" s="52">
        <v>47801000</v>
      </c>
      <c r="D7" s="167">
        <v>47624440</v>
      </c>
      <c r="E7" s="52">
        <v>3882716271679</v>
      </c>
      <c r="F7" s="167">
        <v>45504110</v>
      </c>
      <c r="G7" s="52">
        <v>3697188456844</v>
      </c>
      <c r="H7" s="167">
        <v>2120330</v>
      </c>
      <c r="I7" s="52">
        <v>185527814835</v>
      </c>
      <c r="J7" s="188"/>
      <c r="K7" s="168">
        <v>47545400</v>
      </c>
      <c r="L7" s="54">
        <f t="shared" si="0"/>
        <v>79040</v>
      </c>
      <c r="M7" s="54">
        <v>47544670</v>
      </c>
      <c r="N7" s="54">
        <v>3863004437500</v>
      </c>
      <c r="O7" s="54">
        <f t="shared" ref="O7:O11" si="1">K7-M7</f>
        <v>730</v>
      </c>
      <c r="P7" s="141"/>
      <c r="Q7" s="169">
        <v>56879822</v>
      </c>
      <c r="R7" s="160">
        <v>3697188456844</v>
      </c>
      <c r="S7" s="169">
        <v>2650397</v>
      </c>
      <c r="T7" s="158">
        <v>185527814835</v>
      </c>
      <c r="U7" s="48"/>
      <c r="V7" s="169">
        <f>W7/65000</f>
        <v>57000000</v>
      </c>
      <c r="W7" s="158">
        <f>SUM(وکیوم!F7)</f>
        <v>3705000000000</v>
      </c>
      <c r="X7" s="169">
        <v>0</v>
      </c>
      <c r="Y7" s="158">
        <v>0</v>
      </c>
      <c r="Z7" s="48"/>
      <c r="AA7" s="170">
        <f t="shared" ref="AA7:AA11" si="2">Q7-V7</f>
        <v>-120178</v>
      </c>
      <c r="AB7" s="162">
        <f t="shared" ref="AB7:AB11" si="3">R7-W7</f>
        <v>-7811543156</v>
      </c>
      <c r="AC7" s="205">
        <f t="shared" ref="AC7:AC11" si="4">S7-X7</f>
        <v>2650397</v>
      </c>
      <c r="AD7" s="198">
        <f t="shared" ref="AD7:AD11" si="5">T7-Y7</f>
        <v>185527814835</v>
      </c>
      <c r="AE7" s="203">
        <v>0</v>
      </c>
      <c r="AF7" s="201">
        <f>AA7</f>
        <v>-120178</v>
      </c>
      <c r="AG7" s="203">
        <v>1994933</v>
      </c>
      <c r="AH7" s="161">
        <f>AC7-AG7</f>
        <v>655464</v>
      </c>
    </row>
    <row r="8" spans="2:34" s="59" customFormat="1" ht="24.95" customHeight="1">
      <c r="B8" s="56" t="s">
        <v>3320</v>
      </c>
      <c r="C8" s="54">
        <v>121267000</v>
      </c>
      <c r="D8" s="168">
        <v>120391700</v>
      </c>
      <c r="E8" s="54">
        <v>9823387579424</v>
      </c>
      <c r="F8" s="168">
        <v>113731910</v>
      </c>
      <c r="G8" s="54">
        <v>9240659284319</v>
      </c>
      <c r="H8" s="168">
        <v>6659790</v>
      </c>
      <c r="I8" s="54">
        <v>582728295105</v>
      </c>
      <c r="J8" s="188"/>
      <c r="K8" s="168">
        <v>120391700</v>
      </c>
      <c r="L8" s="54">
        <f t="shared" si="0"/>
        <v>0</v>
      </c>
      <c r="M8" s="54">
        <v>120390700</v>
      </c>
      <c r="N8" s="54">
        <v>9801420187500</v>
      </c>
      <c r="O8" s="54">
        <f t="shared" si="1"/>
        <v>1000</v>
      </c>
      <c r="P8" s="189"/>
      <c r="Q8" s="169">
        <v>142163989</v>
      </c>
      <c r="R8" s="161">
        <v>9240659284319</v>
      </c>
      <c r="S8" s="169">
        <v>8324690</v>
      </c>
      <c r="T8" s="158">
        <v>582728295105</v>
      </c>
      <c r="U8" s="45"/>
      <c r="V8" s="169">
        <f>W8/65000</f>
        <v>101731731</v>
      </c>
      <c r="W8" s="158">
        <f>SUM(وکیوم!G30)</f>
        <v>6612562515000</v>
      </c>
      <c r="X8" s="169">
        <v>0</v>
      </c>
      <c r="Y8" s="158">
        <v>0</v>
      </c>
      <c r="Z8" s="48"/>
      <c r="AA8" s="169">
        <f t="shared" si="2"/>
        <v>40432258</v>
      </c>
      <c r="AB8" s="158">
        <f t="shared" si="3"/>
        <v>2628096769319</v>
      </c>
      <c r="AC8" s="205">
        <f t="shared" si="4"/>
        <v>8324690</v>
      </c>
      <c r="AD8" s="198">
        <f t="shared" si="5"/>
        <v>582728295105</v>
      </c>
      <c r="AE8" s="203">
        <f>AA8</f>
        <v>40432258</v>
      </c>
      <c r="AF8" s="198">
        <f t="shared" ref="AF8:AF11" si="6">AA8-AE8</f>
        <v>0</v>
      </c>
      <c r="AG8" s="203">
        <f>AC8</f>
        <v>8324690</v>
      </c>
      <c r="AH8" s="200">
        <v>0</v>
      </c>
    </row>
    <row r="9" spans="2:34" ht="24.95" customHeight="1">
      <c r="B9" s="60" t="s">
        <v>3321</v>
      </c>
      <c r="C9" s="54">
        <v>2367769</v>
      </c>
      <c r="D9" s="168">
        <v>2347580</v>
      </c>
      <c r="E9" s="54">
        <v>191734763550</v>
      </c>
      <c r="F9" s="168">
        <v>2188300</v>
      </c>
      <c r="G9" s="54">
        <v>177797843190</v>
      </c>
      <c r="H9" s="168">
        <v>159280</v>
      </c>
      <c r="I9" s="54">
        <v>13936920360</v>
      </c>
      <c r="J9" s="188"/>
      <c r="K9" s="168">
        <v>2347580</v>
      </c>
      <c r="L9" s="54">
        <f t="shared" si="0"/>
        <v>0</v>
      </c>
      <c r="M9" s="54">
        <v>2347580</v>
      </c>
      <c r="N9" s="54">
        <v>191736375000</v>
      </c>
      <c r="O9" s="54">
        <f t="shared" si="1"/>
        <v>0</v>
      </c>
      <c r="P9" s="141"/>
      <c r="Q9" s="169">
        <v>2735351</v>
      </c>
      <c r="R9" s="158">
        <v>177797843190</v>
      </c>
      <c r="S9" s="169">
        <v>199099</v>
      </c>
      <c r="T9" s="158">
        <v>13936920360</v>
      </c>
      <c r="U9" s="48"/>
      <c r="V9" s="169">
        <f>W9/65000</f>
        <v>982025</v>
      </c>
      <c r="W9" s="158">
        <f>SUM(وکیوم!F109)</f>
        <v>63831625000</v>
      </c>
      <c r="X9" s="169">
        <f>Y9/70000</f>
        <v>0</v>
      </c>
      <c r="Y9" s="158">
        <v>0</v>
      </c>
      <c r="Z9" s="45"/>
      <c r="AA9" s="169">
        <f t="shared" si="2"/>
        <v>1753326</v>
      </c>
      <c r="AB9" s="158">
        <f t="shared" si="3"/>
        <v>113966218190</v>
      </c>
      <c r="AC9" s="205">
        <f t="shared" si="4"/>
        <v>199099</v>
      </c>
      <c r="AD9" s="198">
        <f t="shared" si="5"/>
        <v>13936920360</v>
      </c>
      <c r="AE9" s="203">
        <f>AA9</f>
        <v>1753326</v>
      </c>
      <c r="AF9" s="198">
        <f t="shared" si="6"/>
        <v>0</v>
      </c>
      <c r="AG9" s="203">
        <f>AC9</f>
        <v>199099</v>
      </c>
      <c r="AH9" s="199">
        <v>0</v>
      </c>
    </row>
    <row r="10" spans="2:34" ht="24.95" customHeight="1">
      <c r="B10" s="60" t="s">
        <v>3322</v>
      </c>
      <c r="C10" s="54">
        <v>6406690</v>
      </c>
      <c r="D10" s="168">
        <v>6379470</v>
      </c>
      <c r="E10" s="54">
        <v>527070314606</v>
      </c>
      <c r="F10" s="168">
        <v>4980700</v>
      </c>
      <c r="G10" s="54">
        <v>404678638991</v>
      </c>
      <c r="H10" s="168">
        <v>1398770</v>
      </c>
      <c r="I10" s="54">
        <v>122391675615</v>
      </c>
      <c r="J10" s="188"/>
      <c r="K10" s="168">
        <v>6379470</v>
      </c>
      <c r="L10" s="54">
        <f t="shared" si="0"/>
        <v>0</v>
      </c>
      <c r="M10" s="54">
        <v>6379470</v>
      </c>
      <c r="N10" s="54">
        <v>527074250000</v>
      </c>
      <c r="O10" s="54">
        <f t="shared" si="1"/>
        <v>0</v>
      </c>
      <c r="P10" s="189"/>
      <c r="Q10" s="169">
        <v>6225825</v>
      </c>
      <c r="R10" s="161">
        <v>404678638991</v>
      </c>
      <c r="S10" s="169">
        <v>1748453</v>
      </c>
      <c r="T10" s="158">
        <v>122391675615</v>
      </c>
      <c r="U10" s="45"/>
      <c r="V10" s="169">
        <f>W10/65000</f>
        <v>55802823</v>
      </c>
      <c r="W10" s="158">
        <f>SUM(وکیوم!G62:G66)</f>
        <v>3627183495000</v>
      </c>
      <c r="X10" s="169">
        <f>Y10/70000</f>
        <v>10956194</v>
      </c>
      <c r="Y10" s="158">
        <f>SUM(وکیوم!H67,وکیوم!G68)</f>
        <v>766933580000</v>
      </c>
      <c r="Z10" s="48"/>
      <c r="AA10" s="170">
        <f t="shared" si="2"/>
        <v>-49576998</v>
      </c>
      <c r="AB10" s="162">
        <f t="shared" si="3"/>
        <v>-3222504856009</v>
      </c>
      <c r="AC10" s="205">
        <f t="shared" si="4"/>
        <v>-9207741</v>
      </c>
      <c r="AD10" s="201">
        <f t="shared" si="5"/>
        <v>-644541904385</v>
      </c>
      <c r="AE10" s="203">
        <v>0</v>
      </c>
      <c r="AF10" s="201">
        <v>-151273</v>
      </c>
      <c r="AG10" s="203">
        <v>0</v>
      </c>
      <c r="AH10" s="199">
        <v>0</v>
      </c>
    </row>
    <row r="11" spans="2:34" ht="24.95" customHeight="1">
      <c r="B11" s="60" t="s">
        <v>3323</v>
      </c>
      <c r="C11" s="147">
        <v>1542000</v>
      </c>
      <c r="D11" s="168">
        <v>1535620</v>
      </c>
      <c r="E11" s="147">
        <v>126955495062</v>
      </c>
      <c r="F11" s="168">
        <v>1185640</v>
      </c>
      <c r="G11" s="54">
        <v>96332420052</v>
      </c>
      <c r="H11" s="168">
        <v>349980</v>
      </c>
      <c r="I11" s="54">
        <v>30623075010</v>
      </c>
      <c r="J11" s="140"/>
      <c r="K11" s="168">
        <v>1535620</v>
      </c>
      <c r="L11" s="54">
        <f t="shared" si="0"/>
        <v>0</v>
      </c>
      <c r="M11" s="54">
        <v>1535530</v>
      </c>
      <c r="N11" s="147">
        <v>124761812500</v>
      </c>
      <c r="O11" s="54">
        <f t="shared" si="1"/>
        <v>90</v>
      </c>
      <c r="P11" s="140"/>
      <c r="Q11" s="169">
        <v>1482037</v>
      </c>
      <c r="R11" s="161">
        <v>96332420052</v>
      </c>
      <c r="S11" s="204">
        <v>437473</v>
      </c>
      <c r="T11" s="161">
        <v>30623075010</v>
      </c>
      <c r="U11" s="140"/>
      <c r="V11" s="169">
        <f>W11/65000</f>
        <v>248387</v>
      </c>
      <c r="W11" s="158">
        <f>SUM(وکیوم!G111)</f>
        <v>16145155000</v>
      </c>
      <c r="X11" s="169">
        <f>Y11/70000</f>
        <v>0</v>
      </c>
      <c r="Y11" s="158">
        <v>0</v>
      </c>
      <c r="Z11" s="45"/>
      <c r="AA11" s="169">
        <f t="shared" si="2"/>
        <v>1233650</v>
      </c>
      <c r="AB11" s="158">
        <f t="shared" si="3"/>
        <v>80187265052</v>
      </c>
      <c r="AC11" s="205">
        <f t="shared" si="4"/>
        <v>437473</v>
      </c>
      <c r="AD11" s="198">
        <f t="shared" si="5"/>
        <v>30623075010</v>
      </c>
      <c r="AE11" s="203">
        <f>AA11</f>
        <v>1233650</v>
      </c>
      <c r="AF11" s="198">
        <f t="shared" si="6"/>
        <v>0</v>
      </c>
      <c r="AG11" s="203">
        <f>AC11</f>
        <v>437473</v>
      </c>
      <c r="AH11" s="199">
        <v>0</v>
      </c>
    </row>
    <row r="12" spans="2:34" ht="30" customHeight="1" thickBot="1">
      <c r="B12" s="145" t="s">
        <v>3324</v>
      </c>
      <c r="C12" s="186">
        <f>SUM(C6:C11)</f>
        <v>193291459</v>
      </c>
      <c r="D12" s="143">
        <f t="shared" ref="D12" si="7">SUM(D6:D11)</f>
        <v>191845310</v>
      </c>
      <c r="E12" s="146">
        <f>SUM(E6:E11)</f>
        <v>15708992683718</v>
      </c>
      <c r="F12" s="150">
        <f>SUM(F6:F11)</f>
        <v>172379900</v>
      </c>
      <c r="G12" s="150">
        <f>SUM(G6:G11)</f>
        <v>14005779040928</v>
      </c>
      <c r="H12" s="150">
        <f>SUM(H6:H11)</f>
        <v>19465410</v>
      </c>
      <c r="I12" s="146">
        <f>SUM(I6:I11)</f>
        <v>1703213642790</v>
      </c>
      <c r="J12" s="62"/>
      <c r="K12" s="142">
        <f>SUM(K6:K11)</f>
        <v>191766270</v>
      </c>
      <c r="L12" s="186">
        <f>SUM(L6:L11)</f>
        <v>79040</v>
      </c>
      <c r="M12" s="190">
        <f>SUM(M6:M11)</f>
        <v>191764440</v>
      </c>
      <c r="N12" s="190">
        <f>SUM(N6:N11)</f>
        <v>15657163750000</v>
      </c>
      <c r="O12" s="146">
        <f>SUM(O6:O11)</f>
        <v>1830</v>
      </c>
      <c r="P12" s="62"/>
      <c r="Q12" s="142">
        <f>SUM(Q6:Q11)</f>
        <v>215473522</v>
      </c>
      <c r="R12" s="143">
        <f>SUM(R6:R11)</f>
        <v>14005779040928</v>
      </c>
      <c r="S12" s="143">
        <f>SUM(S6:S11)</f>
        <v>24331624</v>
      </c>
      <c r="T12" s="146">
        <f>SUM(T6:T11)</f>
        <v>1703213642790</v>
      </c>
      <c r="U12" s="62"/>
      <c r="V12" s="142">
        <f>SUM(V6:V11)</f>
        <v>215764966</v>
      </c>
      <c r="W12" s="143">
        <f>SUM(W6:W11)</f>
        <v>14024722790000</v>
      </c>
      <c r="X12" s="143">
        <f>SUM(X6:X11)</f>
        <v>10956194</v>
      </c>
      <c r="Y12" s="146">
        <f>SUM(Y6:Y11)</f>
        <v>766933580000</v>
      </c>
      <c r="Z12" s="140"/>
      <c r="AA12" s="165">
        <f t="shared" ref="AA12:AH12" si="8">SUM(AA6:AA11)</f>
        <v>-291444</v>
      </c>
      <c r="AB12" s="165">
        <f t="shared" si="8"/>
        <v>-18943749072</v>
      </c>
      <c r="AC12" s="150">
        <f t="shared" si="8"/>
        <v>13375430</v>
      </c>
      <c r="AD12" s="150">
        <f t="shared" si="8"/>
        <v>936280062790</v>
      </c>
      <c r="AE12" s="150">
        <f t="shared" si="8"/>
        <v>49405732</v>
      </c>
      <c r="AF12" s="165">
        <f t="shared" si="8"/>
        <v>-271451</v>
      </c>
      <c r="AG12" s="150">
        <f t="shared" si="8"/>
        <v>10956195</v>
      </c>
      <c r="AH12" s="146">
        <f t="shared" si="8"/>
        <v>11626976</v>
      </c>
    </row>
    <row r="13" spans="2:34" s="36" customFormat="1" ht="15.75" customHeight="1">
      <c r="B13" s="37"/>
      <c r="C13" s="37"/>
      <c r="D13" s="37"/>
      <c r="E13" s="37"/>
      <c r="F13" s="37"/>
      <c r="G13" s="37"/>
      <c r="H13" s="37"/>
      <c r="I13" s="64"/>
      <c r="J13" s="37"/>
      <c r="K13" s="37"/>
      <c r="L13" s="37"/>
      <c r="M13" s="37"/>
      <c r="N13" s="37"/>
      <c r="O13" s="37"/>
      <c r="P13" s="37"/>
      <c r="Q13" s="64"/>
      <c r="R13" s="64"/>
      <c r="S13" s="64"/>
      <c r="T13" s="64"/>
      <c r="U13" s="37"/>
      <c r="V13" s="64"/>
      <c r="W13" s="64"/>
      <c r="X13" s="37"/>
      <c r="Y13" s="37"/>
      <c r="Z13" s="37"/>
      <c r="AA13" s="37"/>
      <c r="AB13" s="37"/>
      <c r="AC13" s="37"/>
      <c r="AD13" s="37"/>
    </row>
    <row r="14" spans="2:34" s="36" customFormat="1" ht="17.25" customHeight="1">
      <c r="B14" s="37"/>
      <c r="C14" s="37"/>
      <c r="D14" s="37"/>
      <c r="E14" s="64"/>
      <c r="F14" s="37"/>
      <c r="G14" s="37"/>
      <c r="H14" s="37"/>
      <c r="I14" s="37"/>
      <c r="J14" s="37"/>
      <c r="K14" s="37"/>
      <c r="L14" s="37"/>
      <c r="M14" s="37"/>
      <c r="N14" s="64"/>
      <c r="O14" s="37"/>
      <c r="P14" s="37"/>
      <c r="Q14" s="64"/>
      <c r="R14" s="299"/>
      <c r="S14" s="299"/>
      <c r="T14" s="299"/>
      <c r="U14" s="64"/>
      <c r="V14" s="64"/>
      <c r="W14" s="64"/>
      <c r="X14" s="64"/>
      <c r="Y14" s="64"/>
      <c r="Z14" s="37"/>
      <c r="AA14" s="37"/>
      <c r="AB14" s="37"/>
      <c r="AC14" s="37"/>
      <c r="AD14" s="37"/>
    </row>
    <row r="15" spans="2:34" s="36" customFormat="1" ht="15.75" customHeight="1">
      <c r="B15" s="37"/>
      <c r="C15" s="37"/>
      <c r="D15" s="37"/>
      <c r="E15" s="37"/>
      <c r="F15" s="37"/>
      <c r="G15" s="37"/>
      <c r="H15" s="37"/>
      <c r="I15" s="64"/>
      <c r="J15" s="64"/>
      <c r="K15" s="64"/>
      <c r="L15" s="155"/>
      <c r="M15" s="37"/>
      <c r="N15" s="37"/>
      <c r="O15" s="37"/>
      <c r="P15" s="37"/>
      <c r="Q15" s="37"/>
      <c r="T15" s="64"/>
      <c r="U15" s="37"/>
      <c r="V15" s="37"/>
      <c r="W15" s="299"/>
      <c r="X15" s="299"/>
      <c r="Y15" s="299"/>
      <c r="Z15" s="37"/>
      <c r="AA15" s="37"/>
      <c r="AB15" s="37"/>
      <c r="AE15" s="298" t="s">
        <v>3325</v>
      </c>
      <c r="AF15" s="298"/>
      <c r="AG15" s="298"/>
      <c r="AH15" s="298"/>
    </row>
    <row r="16" spans="2:34" s="36" customFormat="1" ht="18" customHeight="1">
      <c r="B16" s="37"/>
      <c r="C16" s="37"/>
      <c r="D16" s="37"/>
      <c r="E16" s="37"/>
      <c r="F16" s="37"/>
      <c r="G16" s="37"/>
      <c r="H16" s="37"/>
      <c r="I16" s="64"/>
      <c r="J16" s="64"/>
      <c r="K16" s="64"/>
      <c r="L16" s="155"/>
      <c r="M16" s="37"/>
      <c r="N16" s="37"/>
      <c r="O16" s="37"/>
      <c r="P16" s="37"/>
      <c r="Q16" s="37"/>
      <c r="T16" s="64"/>
      <c r="U16" s="64"/>
      <c r="V16" s="37"/>
      <c r="W16" s="37"/>
      <c r="X16" s="37"/>
      <c r="Y16" s="37"/>
      <c r="Z16" s="37"/>
      <c r="AA16" s="37"/>
      <c r="AB16" s="37"/>
      <c r="AD16" s="206"/>
      <c r="AE16" s="286" t="s">
        <v>4171</v>
      </c>
      <c r="AF16" s="286"/>
      <c r="AG16" s="286"/>
      <c r="AH16" s="286"/>
    </row>
    <row r="17" spans="2:32" s="36" customFormat="1" ht="15.95" customHeight="1">
      <c r="B17" s="289" t="s">
        <v>3899</v>
      </c>
      <c r="C17" s="289"/>
      <c r="D17" s="289"/>
      <c r="E17" s="289"/>
      <c r="F17" s="289"/>
      <c r="G17" s="289"/>
      <c r="H17" s="289"/>
      <c r="I17" s="289"/>
      <c r="J17" s="289"/>
      <c r="K17" s="289"/>
      <c r="L17" s="289"/>
      <c r="M17" s="289"/>
      <c r="N17" s="289"/>
      <c r="O17" s="289"/>
      <c r="P17" s="289"/>
      <c r="Q17" s="289"/>
      <c r="T17" s="171"/>
      <c r="V17" s="37"/>
      <c r="W17" s="299"/>
      <c r="X17" s="301"/>
      <c r="Y17" s="301"/>
      <c r="Z17" s="37"/>
      <c r="AA17" s="37"/>
      <c r="AB17" s="37"/>
    </row>
    <row r="18" spans="2:32" s="36" customFormat="1" ht="15.95" customHeight="1">
      <c r="B18" s="290" t="s">
        <v>3901</v>
      </c>
      <c r="C18" s="290"/>
      <c r="D18" s="290"/>
      <c r="E18" s="290"/>
      <c r="F18" s="290"/>
      <c r="G18" s="290"/>
      <c r="H18" s="290"/>
      <c r="I18" s="290"/>
      <c r="J18" s="290"/>
      <c r="K18" s="290"/>
      <c r="L18" s="290"/>
      <c r="M18" s="290"/>
      <c r="N18" s="290"/>
      <c r="O18" s="290"/>
      <c r="P18" s="290"/>
      <c r="Q18" s="290"/>
      <c r="V18" s="37"/>
      <c r="W18" s="37"/>
      <c r="X18" s="37"/>
      <c r="Y18" s="37"/>
      <c r="Z18" s="37"/>
      <c r="AA18" s="37"/>
      <c r="AB18" s="37"/>
    </row>
    <row r="19" spans="2:32" s="36" customFormat="1" ht="15.95" customHeight="1">
      <c r="B19" s="290" t="s">
        <v>4167</v>
      </c>
      <c r="C19" s="290"/>
      <c r="D19" s="290"/>
      <c r="E19" s="290"/>
      <c r="F19" s="290"/>
      <c r="G19" s="290"/>
      <c r="H19" s="290"/>
      <c r="I19" s="290"/>
      <c r="J19" s="290"/>
      <c r="K19" s="290"/>
      <c r="L19" s="290"/>
      <c r="M19" s="290"/>
      <c r="N19" s="290"/>
      <c r="O19" s="290"/>
      <c r="P19" s="290"/>
      <c r="Q19" s="290"/>
      <c r="V19" s="37"/>
      <c r="W19" s="37"/>
      <c r="X19" s="37"/>
      <c r="Y19" s="37"/>
      <c r="Z19" s="37"/>
      <c r="AA19" s="37"/>
    </row>
    <row r="20" spans="2:32" s="36" customFormat="1" ht="15.95" customHeight="1">
      <c r="B20" s="287" t="s">
        <v>3902</v>
      </c>
      <c r="C20" s="287"/>
      <c r="D20" s="288"/>
      <c r="E20" s="288"/>
      <c r="F20" s="288"/>
      <c r="G20" s="288"/>
      <c r="H20" s="288"/>
      <c r="I20" s="288"/>
      <c r="J20" s="288"/>
      <c r="K20" s="288"/>
      <c r="L20" s="288"/>
      <c r="M20" s="288"/>
      <c r="N20" s="288"/>
      <c r="O20" s="288"/>
      <c r="P20" s="288"/>
      <c r="Q20" s="288"/>
      <c r="V20" s="37"/>
      <c r="W20" s="37"/>
      <c r="X20" s="37"/>
      <c r="Y20" s="37"/>
      <c r="Z20" s="37"/>
      <c r="AA20" s="37"/>
    </row>
    <row r="24" spans="2:32">
      <c r="B24" s="289" t="s">
        <v>4180</v>
      </c>
      <c r="C24" s="289"/>
      <c r="D24" s="289"/>
      <c r="E24" s="289"/>
      <c r="F24" s="289"/>
      <c r="G24" s="289"/>
      <c r="H24" s="289"/>
      <c r="I24" s="289"/>
      <c r="J24" s="289"/>
      <c r="K24" s="289"/>
      <c r="L24" s="289"/>
      <c r="M24" s="289"/>
      <c r="N24" s="289"/>
      <c r="O24" s="289"/>
      <c r="P24" s="289"/>
      <c r="Q24" s="289"/>
    </row>
    <row r="25" spans="2:32">
      <c r="AD25" s="299"/>
      <c r="AE25" s="299"/>
      <c r="AF25" s="299"/>
    </row>
    <row r="26" spans="2:32">
      <c r="B26" s="303">
        <v>1400</v>
      </c>
      <c r="C26" s="303"/>
      <c r="D26" s="306">
        <v>672506397500</v>
      </c>
      <c r="E26" s="306"/>
      <c r="F26" s="306"/>
    </row>
    <row r="27" spans="2:32">
      <c r="B27" s="303">
        <v>1401</v>
      </c>
      <c r="C27" s="303"/>
      <c r="D27" s="306">
        <v>343318793369</v>
      </c>
      <c r="E27" s="306"/>
      <c r="F27" s="306"/>
      <c r="AD27" s="299"/>
      <c r="AE27" s="299"/>
      <c r="AF27" s="299"/>
    </row>
    <row r="28" spans="2:32">
      <c r="B28" s="302" t="s">
        <v>3839</v>
      </c>
      <c r="C28" s="303"/>
      <c r="D28" s="300">
        <f>D26+D27</f>
        <v>1015825190869</v>
      </c>
      <c r="E28" s="300"/>
      <c r="F28" s="300"/>
    </row>
  </sheetData>
  <mergeCells count="27">
    <mergeCell ref="D28:F28"/>
    <mergeCell ref="W17:Y17"/>
    <mergeCell ref="B28:C28"/>
    <mergeCell ref="B2:AH2"/>
    <mergeCell ref="B1:AH1"/>
    <mergeCell ref="B24:Q24"/>
    <mergeCell ref="D27:F27"/>
    <mergeCell ref="B27:C27"/>
    <mergeCell ref="B26:C26"/>
    <mergeCell ref="D26:F26"/>
    <mergeCell ref="AD25:AF25"/>
    <mergeCell ref="AD27:AF27"/>
    <mergeCell ref="W15:Y15"/>
    <mergeCell ref="B4:B5"/>
    <mergeCell ref="Q4:T4"/>
    <mergeCell ref="V4:Y4"/>
    <mergeCell ref="C4:I4"/>
    <mergeCell ref="K4:O4"/>
    <mergeCell ref="AA4:AH4"/>
    <mergeCell ref="AF3:AH3"/>
    <mergeCell ref="AE15:AH15"/>
    <mergeCell ref="R14:T14"/>
    <mergeCell ref="AE16:AH16"/>
    <mergeCell ref="B20:Q20"/>
    <mergeCell ref="B17:Q17"/>
    <mergeCell ref="B18:Q18"/>
    <mergeCell ref="B19:Q19"/>
  </mergeCells>
  <pageMargins left="0" right="0.2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8E2EF-48AB-4BC7-BDF2-D49CD91CDE56}">
  <dimension ref="B1:P52"/>
  <sheetViews>
    <sheetView rightToLeft="1" topLeftCell="A22" workbookViewId="0">
      <selection activeCell="E48" sqref="E48"/>
    </sheetView>
  </sheetViews>
  <sheetFormatPr defaultColWidth="9.140625" defaultRowHeight="12.75"/>
  <cols>
    <col min="1" max="1" width="1.28515625" style="98" customWidth="1"/>
    <col min="2" max="2" width="13.85546875" style="223" customWidth="1"/>
    <col min="3" max="3" width="6.42578125" style="98" customWidth="1"/>
    <col min="4" max="4" width="10" style="98" customWidth="1"/>
    <col min="5" max="5" width="14.85546875" style="98" customWidth="1"/>
    <col min="6" max="6" width="15.28515625" style="98" customWidth="1"/>
    <col min="7" max="7" width="24.140625" style="130" customWidth="1"/>
    <col min="8" max="8" width="19.140625" style="228" customWidth="1"/>
    <col min="9" max="9" width="18.42578125" style="98" customWidth="1"/>
    <col min="10" max="10" width="18.5703125" style="98" customWidth="1"/>
    <col min="11" max="11" width="17" style="98" customWidth="1"/>
    <col min="12" max="12" width="13.28515625" style="98" customWidth="1"/>
    <col min="13" max="13" width="15.85546875" style="98" customWidth="1"/>
    <col min="14" max="16384" width="9.140625" style="98"/>
  </cols>
  <sheetData>
    <row r="1" spans="2:11" ht="26.25" customHeight="1">
      <c r="B1" s="317" t="s">
        <v>4178</v>
      </c>
      <c r="C1" s="317"/>
      <c r="D1" s="317"/>
      <c r="E1" s="317"/>
      <c r="F1" s="317"/>
      <c r="G1" s="317"/>
    </row>
    <row r="2" spans="2:11" ht="20.25">
      <c r="B2" s="221" t="s">
        <v>3730</v>
      </c>
      <c r="C2" s="99" t="s">
        <v>3731</v>
      </c>
      <c r="D2" s="99" t="s">
        <v>3906</v>
      </c>
      <c r="E2" s="99" t="s">
        <v>3732</v>
      </c>
      <c r="F2" s="99" t="s">
        <v>3733</v>
      </c>
      <c r="G2" s="100" t="s">
        <v>4177</v>
      </c>
      <c r="K2" s="101"/>
    </row>
    <row r="3" spans="2:11" s="101" customFormat="1" ht="15.95" customHeight="1">
      <c r="B3" s="316" t="s">
        <v>3737</v>
      </c>
      <c r="C3" s="213">
        <v>1</v>
      </c>
      <c r="D3" s="213">
        <v>65000</v>
      </c>
      <c r="E3" s="213" t="s">
        <v>3739</v>
      </c>
      <c r="F3" s="214" t="s">
        <v>367</v>
      </c>
      <c r="G3" s="215">
        <v>1625000000000</v>
      </c>
      <c r="H3" s="229"/>
      <c r="I3" s="107"/>
      <c r="J3" s="107"/>
    </row>
    <row r="4" spans="2:11" s="101" customFormat="1" ht="15.95" customHeight="1">
      <c r="B4" s="316"/>
      <c r="C4" s="213">
        <v>2</v>
      </c>
      <c r="D4" s="213">
        <v>65000</v>
      </c>
      <c r="E4" s="213" t="s">
        <v>3742</v>
      </c>
      <c r="F4" s="214" t="s">
        <v>462</v>
      </c>
      <c r="G4" s="215">
        <v>650000000000</v>
      </c>
      <c r="H4" s="229"/>
      <c r="I4" s="107"/>
      <c r="J4" s="107"/>
    </row>
    <row r="5" spans="2:11" s="101" customFormat="1" ht="15.95" customHeight="1">
      <c r="B5" s="316"/>
      <c r="C5" s="216">
        <v>3</v>
      </c>
      <c r="D5" s="213">
        <v>65000</v>
      </c>
      <c r="E5" s="216" t="s">
        <v>3745</v>
      </c>
      <c r="F5" s="217" t="s">
        <v>3746</v>
      </c>
      <c r="G5" s="218">
        <v>455000000000</v>
      </c>
      <c r="H5" s="229"/>
      <c r="I5" s="107"/>
      <c r="J5" s="107"/>
    </row>
    <row r="6" spans="2:11" s="101" customFormat="1" ht="15.95" customHeight="1">
      <c r="B6" s="316"/>
      <c r="C6" s="213">
        <v>4</v>
      </c>
      <c r="D6" s="213">
        <v>65000</v>
      </c>
      <c r="E6" s="213" t="s">
        <v>3749</v>
      </c>
      <c r="F6" s="214" t="s">
        <v>96</v>
      </c>
      <c r="G6" s="215">
        <v>975000000000</v>
      </c>
      <c r="H6" s="229"/>
      <c r="I6" s="107"/>
      <c r="J6" s="107"/>
    </row>
    <row r="7" spans="2:11" s="101" customFormat="1" ht="15.95" customHeight="1">
      <c r="B7" s="316"/>
      <c r="C7" s="318" t="s">
        <v>3324</v>
      </c>
      <c r="D7" s="318"/>
      <c r="E7" s="318"/>
      <c r="F7" s="318"/>
      <c r="G7" s="219">
        <f>SUM(G3:G6)</f>
        <v>3705000000000</v>
      </c>
      <c r="H7" s="230"/>
      <c r="I7" s="116"/>
      <c r="J7" s="116"/>
    </row>
    <row r="8" spans="2:11" s="101" customFormat="1" ht="15.95" customHeight="1">
      <c r="B8" s="316" t="s">
        <v>3751</v>
      </c>
      <c r="C8" s="213">
        <v>1</v>
      </c>
      <c r="D8" s="213">
        <v>65000</v>
      </c>
      <c r="E8" s="213" t="s">
        <v>3752</v>
      </c>
      <c r="F8" s="213" t="s">
        <v>367</v>
      </c>
      <c r="G8" s="215">
        <v>975000000000</v>
      </c>
      <c r="H8" s="231"/>
    </row>
    <row r="9" spans="2:11" s="101" customFormat="1" ht="15.95" customHeight="1">
      <c r="B9" s="316"/>
      <c r="C9" s="213">
        <v>2</v>
      </c>
      <c r="D9" s="213">
        <v>65000</v>
      </c>
      <c r="E9" s="213" t="s">
        <v>3753</v>
      </c>
      <c r="F9" s="213" t="s">
        <v>367</v>
      </c>
      <c r="G9" s="215">
        <v>533567125000</v>
      </c>
      <c r="H9" s="231"/>
    </row>
    <row r="10" spans="2:11" s="101" customFormat="1" ht="15.95" customHeight="1">
      <c r="B10" s="316"/>
      <c r="C10" s="216">
        <v>3</v>
      </c>
      <c r="D10" s="213">
        <v>65000</v>
      </c>
      <c r="E10" s="213" t="s">
        <v>3754</v>
      </c>
      <c r="F10" s="213" t="s">
        <v>1299</v>
      </c>
      <c r="G10" s="215">
        <v>736060000000</v>
      </c>
      <c r="H10" s="231"/>
    </row>
    <row r="11" spans="2:11" s="101" customFormat="1" ht="15.95" customHeight="1">
      <c r="B11" s="316"/>
      <c r="C11" s="213">
        <v>4</v>
      </c>
      <c r="D11" s="213">
        <v>65000</v>
      </c>
      <c r="E11" s="213" t="s">
        <v>3755</v>
      </c>
      <c r="F11" s="213" t="s">
        <v>474</v>
      </c>
      <c r="G11" s="215">
        <v>703495000000</v>
      </c>
      <c r="H11" s="231"/>
    </row>
    <row r="12" spans="2:11" s="101" customFormat="1" ht="15.95" customHeight="1">
      <c r="B12" s="316"/>
      <c r="C12" s="213">
        <v>5</v>
      </c>
      <c r="D12" s="213">
        <v>65000</v>
      </c>
      <c r="E12" s="216" t="s">
        <v>3757</v>
      </c>
      <c r="F12" s="216" t="s">
        <v>503</v>
      </c>
      <c r="G12" s="218">
        <v>216093280000</v>
      </c>
      <c r="H12" s="231"/>
    </row>
    <row r="13" spans="2:11" s="101" customFormat="1" ht="15.95" customHeight="1">
      <c r="B13" s="316"/>
      <c r="C13" s="216">
        <v>6</v>
      </c>
      <c r="D13" s="213">
        <v>65000</v>
      </c>
      <c r="E13" s="216" t="s">
        <v>3760</v>
      </c>
      <c r="F13" s="216" t="s">
        <v>493</v>
      </c>
      <c r="G13" s="218">
        <v>263622125000</v>
      </c>
      <c r="H13" s="231"/>
    </row>
    <row r="14" spans="2:11" s="101" customFormat="1" ht="15.95" customHeight="1">
      <c r="B14" s="316"/>
      <c r="C14" s="213">
        <v>7</v>
      </c>
      <c r="D14" s="213">
        <v>65000</v>
      </c>
      <c r="E14" s="216" t="s">
        <v>3763</v>
      </c>
      <c r="F14" s="216" t="s">
        <v>530</v>
      </c>
      <c r="G14" s="218">
        <v>28055625000</v>
      </c>
      <c r="H14" s="231"/>
    </row>
    <row r="15" spans="2:11" s="101" customFormat="1" ht="15.95" customHeight="1">
      <c r="B15" s="316"/>
      <c r="C15" s="213">
        <v>8</v>
      </c>
      <c r="D15" s="213">
        <v>65000</v>
      </c>
      <c r="E15" s="216" t="s">
        <v>3765</v>
      </c>
      <c r="F15" s="216" t="s">
        <v>530</v>
      </c>
      <c r="G15" s="218">
        <v>40339780000</v>
      </c>
      <c r="H15" s="231"/>
    </row>
    <row r="16" spans="2:11" s="101" customFormat="1" ht="15.95" customHeight="1">
      <c r="B16" s="316"/>
      <c r="C16" s="216">
        <v>9</v>
      </c>
      <c r="D16" s="213">
        <v>65000</v>
      </c>
      <c r="E16" s="216" t="s">
        <v>3767</v>
      </c>
      <c r="F16" s="216" t="s">
        <v>493</v>
      </c>
      <c r="G16" s="218">
        <v>148590000000</v>
      </c>
      <c r="H16" s="231"/>
    </row>
    <row r="17" spans="2:13" s="101" customFormat="1" ht="15.95" customHeight="1">
      <c r="B17" s="316"/>
      <c r="C17" s="213">
        <v>10</v>
      </c>
      <c r="D17" s="213">
        <v>65000</v>
      </c>
      <c r="E17" s="216" t="s">
        <v>3769</v>
      </c>
      <c r="F17" s="216" t="s">
        <v>549</v>
      </c>
      <c r="G17" s="218">
        <v>128751155000</v>
      </c>
      <c r="H17" s="231"/>
    </row>
    <row r="18" spans="2:13" s="101" customFormat="1" ht="15.95" customHeight="1">
      <c r="B18" s="316"/>
      <c r="C18" s="213">
        <v>11</v>
      </c>
      <c r="D18" s="213">
        <v>65000</v>
      </c>
      <c r="E18" s="216" t="s">
        <v>3771</v>
      </c>
      <c r="F18" s="216" t="s">
        <v>549</v>
      </c>
      <c r="G18" s="218">
        <v>108612530000</v>
      </c>
      <c r="H18" s="231"/>
    </row>
    <row r="19" spans="2:13" s="101" customFormat="1" ht="15.95" customHeight="1">
      <c r="B19" s="316"/>
      <c r="C19" s="213">
        <v>12</v>
      </c>
      <c r="D19" s="213">
        <v>65000</v>
      </c>
      <c r="E19" s="216" t="s">
        <v>3773</v>
      </c>
      <c r="F19" s="216" t="s">
        <v>553</v>
      </c>
      <c r="G19" s="218">
        <v>256927905000</v>
      </c>
      <c r="H19" s="231"/>
    </row>
    <row r="20" spans="2:13" s="101" customFormat="1" ht="15.95" customHeight="1">
      <c r="B20" s="316"/>
      <c r="C20" s="213">
        <v>13</v>
      </c>
      <c r="D20" s="213">
        <v>65000</v>
      </c>
      <c r="E20" s="216" t="s">
        <v>3775</v>
      </c>
      <c r="F20" s="216" t="s">
        <v>553</v>
      </c>
      <c r="G20" s="218">
        <v>167705655000</v>
      </c>
      <c r="H20" s="231"/>
    </row>
    <row r="21" spans="2:13" s="101" customFormat="1" ht="15.95" customHeight="1">
      <c r="B21" s="316"/>
      <c r="C21" s="216">
        <v>14</v>
      </c>
      <c r="D21" s="213">
        <v>65000</v>
      </c>
      <c r="E21" s="216" t="s">
        <v>3777</v>
      </c>
      <c r="F21" s="216" t="s">
        <v>564</v>
      </c>
      <c r="G21" s="218">
        <v>20936565000</v>
      </c>
      <c r="H21" s="231"/>
    </row>
    <row r="22" spans="2:13" s="101" customFormat="1" ht="15.95" customHeight="1">
      <c r="B22" s="316"/>
      <c r="C22" s="213">
        <v>15</v>
      </c>
      <c r="D22" s="213">
        <v>65000</v>
      </c>
      <c r="E22" s="216" t="s">
        <v>3779</v>
      </c>
      <c r="F22" s="216" t="s">
        <v>564</v>
      </c>
      <c r="G22" s="218">
        <v>37848525000</v>
      </c>
      <c r="H22" s="231"/>
    </row>
    <row r="23" spans="2:13" s="101" customFormat="1" ht="15.95" customHeight="1">
      <c r="B23" s="316"/>
      <c r="C23" s="213">
        <v>16</v>
      </c>
      <c r="D23" s="213">
        <v>65000</v>
      </c>
      <c r="E23" s="216" t="s">
        <v>3781</v>
      </c>
      <c r="F23" s="216" t="s">
        <v>564</v>
      </c>
      <c r="G23" s="218">
        <v>126523280000</v>
      </c>
      <c r="H23" s="231"/>
    </row>
    <row r="24" spans="2:13" s="101" customFormat="1" ht="15.95" customHeight="1">
      <c r="B24" s="316"/>
      <c r="C24" s="216">
        <v>17</v>
      </c>
      <c r="D24" s="213">
        <v>65000</v>
      </c>
      <c r="E24" s="216" t="s">
        <v>3783</v>
      </c>
      <c r="F24" s="216" t="s">
        <v>618</v>
      </c>
      <c r="G24" s="218">
        <v>318390280000</v>
      </c>
      <c r="H24" s="231"/>
    </row>
    <row r="25" spans="2:13" s="101" customFormat="1" ht="15.95" customHeight="1">
      <c r="B25" s="316"/>
      <c r="C25" s="213">
        <v>18</v>
      </c>
      <c r="D25" s="213">
        <v>65000</v>
      </c>
      <c r="E25" s="216" t="s">
        <v>3785</v>
      </c>
      <c r="F25" s="216" t="s">
        <v>618</v>
      </c>
      <c r="G25" s="218">
        <v>234823875000</v>
      </c>
      <c r="H25" s="231"/>
    </row>
    <row r="26" spans="2:13" s="101" customFormat="1" ht="15.95" customHeight="1">
      <c r="B26" s="316"/>
      <c r="C26" s="213">
        <v>19</v>
      </c>
      <c r="D26" s="213">
        <v>65000</v>
      </c>
      <c r="E26" s="216" t="s">
        <v>3787</v>
      </c>
      <c r="F26" s="216" t="s">
        <v>626</v>
      </c>
      <c r="G26" s="218">
        <v>478181405000</v>
      </c>
      <c r="H26" s="231"/>
    </row>
    <row r="27" spans="2:13" s="101" customFormat="1" ht="15.95" customHeight="1">
      <c r="B27" s="316"/>
      <c r="C27" s="216">
        <v>20</v>
      </c>
      <c r="D27" s="213">
        <v>65000</v>
      </c>
      <c r="E27" s="216" t="s">
        <v>3789</v>
      </c>
      <c r="F27" s="216" t="s">
        <v>626</v>
      </c>
      <c r="G27" s="218">
        <v>285767625000</v>
      </c>
      <c r="H27" s="231"/>
    </row>
    <row r="28" spans="2:13" s="101" customFormat="1" ht="15.95" customHeight="1">
      <c r="B28" s="316"/>
      <c r="C28" s="213">
        <v>21</v>
      </c>
      <c r="D28" s="213">
        <v>65000</v>
      </c>
      <c r="E28" s="213" t="s">
        <v>3791</v>
      </c>
      <c r="F28" s="213" t="s">
        <v>617</v>
      </c>
      <c r="G28" s="215">
        <v>488678905000</v>
      </c>
      <c r="H28" s="231"/>
    </row>
    <row r="29" spans="2:13" s="101" customFormat="1" ht="15.95" customHeight="1">
      <c r="B29" s="316"/>
      <c r="C29" s="213">
        <v>22</v>
      </c>
      <c r="D29" s="213">
        <v>65000</v>
      </c>
      <c r="E29" s="213" t="s">
        <v>3793</v>
      </c>
      <c r="F29" s="213" t="s">
        <v>617</v>
      </c>
      <c r="G29" s="215">
        <v>314591875000</v>
      </c>
      <c r="H29" s="231"/>
    </row>
    <row r="30" spans="2:13" s="101" customFormat="1" ht="15.95" customHeight="1">
      <c r="B30" s="316"/>
      <c r="C30" s="315" t="s">
        <v>3324</v>
      </c>
      <c r="D30" s="315"/>
      <c r="E30" s="315"/>
      <c r="F30" s="315"/>
      <c r="G30" s="220">
        <f>SUM(G8:G29)</f>
        <v>6612562515000</v>
      </c>
      <c r="H30" s="231"/>
      <c r="L30" s="321"/>
      <c r="M30" s="321"/>
    </row>
    <row r="31" spans="2:13" s="101" customFormat="1" ht="15.95" customHeight="1">
      <c r="B31" s="312" t="s">
        <v>3831</v>
      </c>
      <c r="C31" s="213">
        <v>1</v>
      </c>
      <c r="D31" s="213">
        <v>65000</v>
      </c>
      <c r="E31" s="216" t="s">
        <v>3832</v>
      </c>
      <c r="F31" s="216" t="s">
        <v>553</v>
      </c>
      <c r="G31" s="218">
        <v>24734905000</v>
      </c>
      <c r="H31" s="231" t="s">
        <v>4181</v>
      </c>
    </row>
    <row r="32" spans="2:13" s="101" customFormat="1" ht="15.95" customHeight="1">
      <c r="B32" s="313"/>
      <c r="C32" s="213">
        <v>2</v>
      </c>
      <c r="D32" s="213">
        <v>65000</v>
      </c>
      <c r="E32" s="216" t="s">
        <v>3833</v>
      </c>
      <c r="F32" s="216" t="s">
        <v>598</v>
      </c>
      <c r="G32" s="218">
        <v>27448655000</v>
      </c>
      <c r="H32" s="231" t="s">
        <v>4181</v>
      </c>
    </row>
    <row r="33" spans="2:16" s="101" customFormat="1" ht="15.95" customHeight="1">
      <c r="B33" s="313"/>
      <c r="C33" s="216">
        <v>3</v>
      </c>
      <c r="D33" s="213">
        <v>65000</v>
      </c>
      <c r="E33" s="213" t="s">
        <v>3834</v>
      </c>
      <c r="F33" s="214" t="s">
        <v>118</v>
      </c>
      <c r="G33" s="218">
        <v>1725480575000</v>
      </c>
      <c r="H33" s="231"/>
      <c r="I33" s="218">
        <v>91617476523</v>
      </c>
      <c r="J33" s="218">
        <v>1633863098477</v>
      </c>
    </row>
    <row r="34" spans="2:16" s="101" customFormat="1" ht="15.95" customHeight="1">
      <c r="B34" s="313"/>
      <c r="C34" s="213">
        <v>4</v>
      </c>
      <c r="D34" s="213">
        <v>65000</v>
      </c>
      <c r="E34" s="213" t="s">
        <v>3835</v>
      </c>
      <c r="F34" s="214" t="s">
        <v>118</v>
      </c>
      <c r="G34" s="218">
        <v>1199519360000</v>
      </c>
      <c r="H34" s="231"/>
      <c r="J34" s="218">
        <v>994233670842</v>
      </c>
      <c r="K34" s="218">
        <v>113966218190</v>
      </c>
      <c r="L34" s="218">
        <v>80187265052</v>
      </c>
      <c r="M34" s="233">
        <v>11132205916</v>
      </c>
      <c r="N34" s="320"/>
      <c r="O34" s="320"/>
      <c r="P34" s="320"/>
    </row>
    <row r="35" spans="2:16" s="101" customFormat="1" ht="15.95" customHeight="1">
      <c r="B35" s="313"/>
      <c r="C35" s="213">
        <v>5</v>
      </c>
      <c r="D35" s="213">
        <v>65000</v>
      </c>
      <c r="E35" s="213" t="s">
        <v>3836</v>
      </c>
      <c r="F35" s="214" t="s">
        <v>118</v>
      </c>
      <c r="G35" s="218">
        <v>650000000000</v>
      </c>
      <c r="H35" s="218">
        <v>352495078991</v>
      </c>
      <c r="I35" s="218">
        <v>297504921009</v>
      </c>
      <c r="K35" s="225"/>
    </row>
    <row r="36" spans="2:16" s="101" customFormat="1" ht="15.95" customHeight="1">
      <c r="B36" s="313"/>
      <c r="C36" s="226">
        <v>6</v>
      </c>
      <c r="D36" s="226" t="s">
        <v>4176</v>
      </c>
      <c r="E36" s="226" t="s">
        <v>3837</v>
      </c>
      <c r="F36" s="227" t="s">
        <v>118</v>
      </c>
      <c r="G36" s="227">
        <v>324999990000</v>
      </c>
      <c r="H36" s="218">
        <v>140794710000</v>
      </c>
      <c r="I36" s="218">
        <v>139645284630</v>
      </c>
      <c r="J36" s="218">
        <v>13936920360</v>
      </c>
      <c r="K36" s="218">
        <v>30623075010</v>
      </c>
    </row>
    <row r="37" spans="2:16" s="101" customFormat="1" ht="15.95" customHeight="1">
      <c r="B37" s="313"/>
      <c r="C37" s="226">
        <v>7</v>
      </c>
      <c r="D37" s="137">
        <v>70000</v>
      </c>
      <c r="E37" s="226" t="s">
        <v>3838</v>
      </c>
      <c r="F37" s="227" t="s">
        <v>677</v>
      </c>
      <c r="G37" s="227">
        <v>441933590000</v>
      </c>
      <c r="H37" s="218">
        <f>G37</f>
        <v>441933590000</v>
      </c>
      <c r="I37" s="225"/>
      <c r="J37" s="225"/>
      <c r="K37" s="225"/>
      <c r="N37" s="319"/>
      <c r="O37" s="319"/>
      <c r="P37" s="319"/>
    </row>
    <row r="38" spans="2:16" s="101" customFormat="1" ht="15.95" customHeight="1">
      <c r="B38" s="314"/>
      <c r="C38" s="309" t="s">
        <v>3839</v>
      </c>
      <c r="D38" s="310"/>
      <c r="E38" s="310"/>
      <c r="F38" s="311"/>
      <c r="G38" s="220">
        <f>SUM(G31:G37)</f>
        <v>4394117075000</v>
      </c>
      <c r="H38" s="232"/>
      <c r="J38" s="225"/>
      <c r="K38" s="225"/>
    </row>
    <row r="39" spans="2:16" s="101" customFormat="1" ht="15.95" customHeight="1">
      <c r="B39" s="222" t="s">
        <v>3321</v>
      </c>
      <c r="C39" s="213">
        <v>1</v>
      </c>
      <c r="D39" s="213">
        <v>65000</v>
      </c>
      <c r="E39" s="213" t="s">
        <v>3893</v>
      </c>
      <c r="F39" s="213" t="s">
        <v>617</v>
      </c>
      <c r="G39" s="220">
        <v>63831625000</v>
      </c>
      <c r="H39" s="228"/>
      <c r="I39" s="225"/>
      <c r="K39" s="225"/>
    </row>
    <row r="40" spans="2:16" s="101" customFormat="1" ht="15.95" customHeight="1">
      <c r="B40" s="224" t="s">
        <v>3323</v>
      </c>
      <c r="C40" s="213">
        <v>1</v>
      </c>
      <c r="D40" s="213">
        <v>65000</v>
      </c>
      <c r="E40" s="213" t="s">
        <v>3894</v>
      </c>
      <c r="F40" s="213" t="s">
        <v>87</v>
      </c>
      <c r="G40" s="220">
        <v>16145155000</v>
      </c>
      <c r="I40" s="225"/>
      <c r="K40" s="225"/>
    </row>
    <row r="41" spans="2:16" ht="18.75">
      <c r="H41" s="101"/>
      <c r="I41" s="218">
        <v>185527814835</v>
      </c>
      <c r="J41" s="101"/>
      <c r="K41" s="101"/>
      <c r="L41" s="101"/>
    </row>
    <row r="42" spans="2:16">
      <c r="H42" s="101"/>
      <c r="I42" s="101"/>
      <c r="J42" s="101"/>
      <c r="K42" s="101"/>
      <c r="L42" s="101"/>
    </row>
    <row r="43" spans="2:16" ht="26.25">
      <c r="F43" s="224" t="s">
        <v>4179</v>
      </c>
      <c r="G43" s="220">
        <f>SUM(G38:G40,G30,G7)</f>
        <v>14791656370000</v>
      </c>
      <c r="H43" s="101"/>
      <c r="I43" s="225">
        <f>I41-I36</f>
        <v>45882530205</v>
      </c>
      <c r="J43" s="101"/>
      <c r="K43" s="101"/>
      <c r="L43" s="101"/>
    </row>
    <row r="44" spans="2:16">
      <c r="H44" s="101"/>
      <c r="I44" s="225">
        <f>I43/70000</f>
        <v>655464.71721428575</v>
      </c>
      <c r="J44" s="101"/>
      <c r="K44" s="101"/>
      <c r="L44" s="101"/>
    </row>
    <row r="45" spans="2:16">
      <c r="H45" s="101"/>
      <c r="I45" s="101"/>
      <c r="J45" s="101"/>
      <c r="K45" s="101"/>
      <c r="L45" s="101"/>
    </row>
    <row r="46" spans="2:16">
      <c r="H46" s="101"/>
      <c r="I46" s="101"/>
      <c r="J46" s="101"/>
      <c r="K46" s="101"/>
      <c r="L46" s="101"/>
    </row>
    <row r="47" spans="2:16">
      <c r="H47" s="101"/>
      <c r="I47" s="101"/>
      <c r="J47" s="101"/>
      <c r="K47" s="101"/>
      <c r="L47" s="101"/>
    </row>
    <row r="48" spans="2:16">
      <c r="H48" s="101"/>
      <c r="I48" s="101"/>
      <c r="J48" s="101"/>
      <c r="K48" s="101"/>
      <c r="L48" s="101"/>
    </row>
    <row r="49" spans="8:12">
      <c r="H49" s="101"/>
      <c r="I49" s="101"/>
      <c r="J49" s="101"/>
      <c r="K49" s="101"/>
      <c r="L49" s="101"/>
    </row>
    <row r="50" spans="8:12">
      <c r="H50" s="101"/>
      <c r="I50" s="101"/>
      <c r="J50" s="101"/>
      <c r="K50" s="101"/>
      <c r="L50" s="101"/>
    </row>
    <row r="51" spans="8:12">
      <c r="H51" s="101"/>
      <c r="I51" s="101"/>
      <c r="J51" s="101"/>
    </row>
    <row r="52" spans="8:12">
      <c r="H52" s="101"/>
      <c r="I52" s="101"/>
      <c r="J52" s="101"/>
    </row>
  </sheetData>
  <mergeCells count="10">
    <mergeCell ref="N37:P37"/>
    <mergeCell ref="N34:P34"/>
    <mergeCell ref="L30:M30"/>
    <mergeCell ref="C38:F38"/>
    <mergeCell ref="B31:B38"/>
    <mergeCell ref="C30:F30"/>
    <mergeCell ref="B8:B30"/>
    <mergeCell ref="B1:G1"/>
    <mergeCell ref="B3:B7"/>
    <mergeCell ref="C7:F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1CD8C-009B-49B8-B944-2D6F510DA1D1}">
  <dimension ref="A1:AC21"/>
  <sheetViews>
    <sheetView rightToLeft="1" topLeftCell="C2" workbookViewId="0">
      <selection activeCell="Y6" sqref="Y6"/>
    </sheetView>
  </sheetViews>
  <sheetFormatPr defaultRowHeight="12.75"/>
  <cols>
    <col min="1" max="1" width="10.140625" style="37" customWidth="1"/>
    <col min="2" max="2" width="7.5703125" style="37" customWidth="1"/>
    <col min="3" max="3" width="12.28515625" style="37" customWidth="1"/>
    <col min="4" max="4" width="7" style="37" customWidth="1"/>
    <col min="5" max="5" width="11.28515625" style="37" customWidth="1"/>
    <col min="6" max="6" width="6.7109375" style="37" customWidth="1"/>
    <col min="7" max="7" width="11.140625" style="37" customWidth="1"/>
    <col min="8" max="8" width="1.42578125" style="37" customWidth="1"/>
    <col min="9" max="9" width="9.42578125" style="37" hidden="1" customWidth="1"/>
    <col min="10" max="10" width="11" style="37" hidden="1" customWidth="1"/>
    <col min="11" max="11" width="7.7109375" style="37" customWidth="1"/>
    <col min="12" max="12" width="12" style="37" customWidth="1"/>
    <col min="13" max="13" width="6.140625" style="37" customWidth="1"/>
    <col min="14" max="14" width="1.5703125" style="37" customWidth="1"/>
    <col min="15" max="15" width="8" style="37" customWidth="1"/>
    <col min="16" max="16" width="10.7109375" style="37" customWidth="1"/>
    <col min="17" max="17" width="7.28515625" style="37" customWidth="1"/>
    <col min="18" max="18" width="11" style="37" customWidth="1"/>
    <col min="19" max="19" width="1.42578125" style="37" customWidth="1"/>
    <col min="20" max="20" width="7.85546875" style="37" customWidth="1"/>
    <col min="21" max="21" width="13" style="37" customWidth="1"/>
    <col min="22" max="22" width="7.5703125" style="37" customWidth="1"/>
    <col min="23" max="23" width="10.42578125" style="37" customWidth="1"/>
    <col min="24" max="24" width="1.5703125" style="37" customWidth="1"/>
    <col min="25" max="25" width="8.140625" style="37" customWidth="1"/>
    <col min="26" max="26" width="12.28515625" style="37" customWidth="1"/>
    <col min="27" max="27" width="8.42578125" style="37" customWidth="1"/>
    <col min="28" max="28" width="11.85546875" style="37" customWidth="1"/>
    <col min="29" max="29" width="22.140625" style="36" customWidth="1"/>
    <col min="30" max="16384" width="9.140625" style="37"/>
  </cols>
  <sheetData>
    <row r="1" spans="1:28" ht="25.5">
      <c r="A1" s="305" t="s">
        <v>3300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156"/>
    </row>
    <row r="2" spans="1:28" ht="25.5">
      <c r="A2" s="304" t="s">
        <v>3301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157"/>
    </row>
    <row r="3" spans="1:28" ht="21" thickBot="1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22" t="s">
        <v>3302</v>
      </c>
      <c r="W3" s="322"/>
      <c r="X3" s="322"/>
      <c r="Y3" s="322"/>
      <c r="Z3" s="322"/>
      <c r="AA3" s="322"/>
      <c r="AB3" s="163"/>
    </row>
    <row r="4" spans="1:28" ht="21" thickBot="1">
      <c r="A4" s="307" t="s">
        <v>3303</v>
      </c>
      <c r="B4" s="324" t="s">
        <v>3304</v>
      </c>
      <c r="C4" s="325"/>
      <c r="D4" s="325"/>
      <c r="E4" s="325"/>
      <c r="F4" s="325"/>
      <c r="G4" s="326"/>
      <c r="H4" s="39"/>
      <c r="K4" s="327" t="s">
        <v>3305</v>
      </c>
      <c r="L4" s="328"/>
      <c r="M4" s="329"/>
      <c r="N4" s="39"/>
      <c r="O4" s="324" t="s">
        <v>3909</v>
      </c>
      <c r="P4" s="325"/>
      <c r="Q4" s="325"/>
      <c r="R4" s="326"/>
      <c r="S4" s="39"/>
      <c r="T4" s="324" t="s">
        <v>3910</v>
      </c>
      <c r="U4" s="325"/>
      <c r="V4" s="325"/>
      <c r="W4" s="326"/>
      <c r="X4" s="39"/>
      <c r="Y4" s="324" t="s">
        <v>3915</v>
      </c>
      <c r="Z4" s="325"/>
      <c r="AA4" s="325"/>
      <c r="AB4" s="326"/>
    </row>
    <row r="5" spans="1:28" ht="41.25" customHeight="1" thickBot="1">
      <c r="A5" s="323"/>
      <c r="B5" s="92" t="s">
        <v>3307</v>
      </c>
      <c r="C5" s="93" t="s">
        <v>3308</v>
      </c>
      <c r="D5" s="92" t="s">
        <v>3903</v>
      </c>
      <c r="E5" s="92" t="s">
        <v>3905</v>
      </c>
      <c r="F5" s="92" t="s">
        <v>3904</v>
      </c>
      <c r="G5" s="92" t="s">
        <v>3905</v>
      </c>
      <c r="H5" s="40"/>
      <c r="I5" s="41" t="s">
        <v>2310</v>
      </c>
      <c r="J5" s="42" t="s">
        <v>3307</v>
      </c>
      <c r="K5" s="93" t="s">
        <v>3309</v>
      </c>
      <c r="L5" s="93" t="s">
        <v>3310</v>
      </c>
      <c r="M5" s="93" t="s">
        <v>3311</v>
      </c>
      <c r="N5" s="40"/>
      <c r="O5" s="93" t="s">
        <v>3313</v>
      </c>
      <c r="P5" s="93" t="s">
        <v>3312</v>
      </c>
      <c r="Q5" s="93" t="s">
        <v>3315</v>
      </c>
      <c r="R5" s="93" t="s">
        <v>3314</v>
      </c>
      <c r="S5" s="40"/>
      <c r="T5" s="93" t="s">
        <v>3313</v>
      </c>
      <c r="U5" s="93" t="s">
        <v>3312</v>
      </c>
      <c r="V5" s="93" t="s">
        <v>3315</v>
      </c>
      <c r="W5" s="93" t="s">
        <v>3314</v>
      </c>
      <c r="X5" s="39"/>
      <c r="Y5" s="93" t="s">
        <v>3911</v>
      </c>
      <c r="Z5" s="93" t="s">
        <v>3914</v>
      </c>
      <c r="AA5" s="93" t="s">
        <v>3912</v>
      </c>
      <c r="AB5" s="93" t="s">
        <v>3913</v>
      </c>
    </row>
    <row r="6" spans="1:28" ht="24.95" customHeight="1">
      <c r="A6" s="43" t="s">
        <v>3318</v>
      </c>
      <c r="B6" s="44">
        <v>12624850</v>
      </c>
      <c r="C6" s="44">
        <v>1074734354727</v>
      </c>
      <c r="D6" s="166">
        <v>4789240</v>
      </c>
      <c r="E6" s="166">
        <v>389122397532</v>
      </c>
      <c r="F6" s="166">
        <v>7835610</v>
      </c>
      <c r="G6" s="166">
        <v>685611957195</v>
      </c>
      <c r="H6" s="45"/>
      <c r="I6" s="46"/>
      <c r="J6" s="47"/>
      <c r="K6" s="44">
        <v>12624840</v>
      </c>
      <c r="L6" s="44">
        <v>1066772312500</v>
      </c>
      <c r="M6" s="44">
        <f>B6-K6</f>
        <v>10</v>
      </c>
      <c r="N6" s="48"/>
      <c r="O6" s="169">
        <v>5986498</v>
      </c>
      <c r="P6" s="158">
        <v>389122397532</v>
      </c>
      <c r="Q6" s="158">
        <v>9794457</v>
      </c>
      <c r="R6" s="158">
        <v>685611957195</v>
      </c>
      <c r="S6" s="48"/>
      <c r="T6" s="169">
        <v>0</v>
      </c>
      <c r="U6" s="158">
        <v>0</v>
      </c>
      <c r="V6" s="158">
        <v>0</v>
      </c>
      <c r="W6" s="158">
        <v>0</v>
      </c>
      <c r="X6" s="40"/>
      <c r="Y6" s="169">
        <f>O6</f>
        <v>5986498</v>
      </c>
      <c r="Z6" s="158">
        <f>P6</f>
        <v>389122397532</v>
      </c>
      <c r="AA6" s="159">
        <f>Q6</f>
        <v>9794457</v>
      </c>
      <c r="AB6" s="158">
        <f>R6</f>
        <v>685611957195</v>
      </c>
    </row>
    <row r="7" spans="1:28" ht="24.95" customHeight="1">
      <c r="A7" s="51" t="s">
        <v>3319</v>
      </c>
      <c r="B7" s="52">
        <v>47624440</v>
      </c>
      <c r="C7" s="52">
        <v>3882716271679</v>
      </c>
      <c r="D7" s="167">
        <v>45504110</v>
      </c>
      <c r="E7" s="167">
        <v>3697188456844</v>
      </c>
      <c r="F7" s="167">
        <v>2120330</v>
      </c>
      <c r="G7" s="167">
        <v>185527814835</v>
      </c>
      <c r="H7" s="45"/>
      <c r="I7" s="53"/>
      <c r="J7" s="54"/>
      <c r="K7" s="52">
        <v>47544670</v>
      </c>
      <c r="L7" s="52">
        <v>3863004437500</v>
      </c>
      <c r="M7" s="44">
        <f t="shared" ref="M7:M11" si="0">B7-K7</f>
        <v>79770</v>
      </c>
      <c r="N7" s="48"/>
      <c r="O7" s="169">
        <v>56879822</v>
      </c>
      <c r="P7" s="160">
        <v>3697188456844</v>
      </c>
      <c r="Q7" s="158">
        <v>2650397</v>
      </c>
      <c r="R7" s="158">
        <v>185527814835</v>
      </c>
      <c r="S7" s="48"/>
      <c r="T7" s="169">
        <f>U7/65000</f>
        <v>57000000</v>
      </c>
      <c r="U7" s="158">
        <f>SUM(وکیوم!F7)</f>
        <v>3705000000000</v>
      </c>
      <c r="V7" s="158">
        <v>0</v>
      </c>
      <c r="W7" s="158">
        <v>0</v>
      </c>
      <c r="X7" s="48"/>
      <c r="Y7" s="170">
        <f>O7-T7</f>
        <v>-120178</v>
      </c>
      <c r="Z7" s="162">
        <f>P7-U7</f>
        <v>-7811543156</v>
      </c>
      <c r="AA7" s="159">
        <f>Q7-V7</f>
        <v>2650397</v>
      </c>
      <c r="AB7" s="158">
        <f>R7</f>
        <v>185527814835</v>
      </c>
    </row>
    <row r="8" spans="1:28" s="59" customFormat="1" ht="24.95" customHeight="1">
      <c r="A8" s="56" t="s">
        <v>3320</v>
      </c>
      <c r="B8" s="54">
        <v>120391700</v>
      </c>
      <c r="C8" s="54">
        <v>9823387579424</v>
      </c>
      <c r="D8" s="168">
        <v>113731910</v>
      </c>
      <c r="E8" s="168">
        <v>9240659284319</v>
      </c>
      <c r="F8" s="168">
        <v>6659790</v>
      </c>
      <c r="G8" s="168">
        <v>582728295105</v>
      </c>
      <c r="H8" s="45"/>
      <c r="I8" s="57"/>
      <c r="J8" s="44"/>
      <c r="K8" s="54">
        <v>120390700</v>
      </c>
      <c r="L8" s="54">
        <v>9801420187500</v>
      </c>
      <c r="M8" s="44">
        <f t="shared" si="0"/>
        <v>1000</v>
      </c>
      <c r="N8" s="45"/>
      <c r="O8" s="169">
        <v>142163989</v>
      </c>
      <c r="P8" s="161">
        <v>9240659284319</v>
      </c>
      <c r="Q8" s="158">
        <v>8324690</v>
      </c>
      <c r="R8" s="158">
        <v>582728295105</v>
      </c>
      <c r="S8" s="45"/>
      <c r="T8" s="169">
        <f>U8/65000</f>
        <v>101731731</v>
      </c>
      <c r="U8" s="158">
        <f>SUM(وکیوم!F30)</f>
        <v>6612562515000</v>
      </c>
      <c r="V8" s="158">
        <v>0</v>
      </c>
      <c r="W8" s="158">
        <v>0</v>
      </c>
      <c r="X8" s="48"/>
      <c r="Y8" s="169">
        <f t="shared" ref="Y8:Z11" si="1">O8-T8</f>
        <v>40432258</v>
      </c>
      <c r="Z8" s="158">
        <f t="shared" si="1"/>
        <v>2628096769319</v>
      </c>
      <c r="AA8" s="159">
        <f>Q8</f>
        <v>8324690</v>
      </c>
      <c r="AB8" s="158">
        <f>R8</f>
        <v>582728295105</v>
      </c>
    </row>
    <row r="9" spans="1:28" ht="24.95" customHeight="1">
      <c r="A9" s="60" t="s">
        <v>3321</v>
      </c>
      <c r="B9" s="54">
        <v>2347580</v>
      </c>
      <c r="C9" s="54">
        <v>191734763550</v>
      </c>
      <c r="D9" s="168">
        <v>2188300</v>
      </c>
      <c r="E9" s="168">
        <v>177797843190</v>
      </c>
      <c r="F9" s="168">
        <v>159280</v>
      </c>
      <c r="G9" s="168">
        <v>13936920360</v>
      </c>
      <c r="H9" s="45"/>
      <c r="I9" s="53"/>
      <c r="J9" s="54"/>
      <c r="K9" s="54">
        <v>2347580</v>
      </c>
      <c r="L9" s="54">
        <v>191736375000</v>
      </c>
      <c r="M9" s="44">
        <f t="shared" si="0"/>
        <v>0</v>
      </c>
      <c r="N9" s="48"/>
      <c r="O9" s="169">
        <v>2735351</v>
      </c>
      <c r="P9" s="158">
        <v>177797843190</v>
      </c>
      <c r="Q9" s="158">
        <v>199099</v>
      </c>
      <c r="R9" s="158">
        <v>13936920360</v>
      </c>
      <c r="S9" s="48"/>
      <c r="T9" s="169">
        <f>U9/65000</f>
        <v>982025</v>
      </c>
      <c r="U9" s="158">
        <f>SUM(وکیوم!F109)</f>
        <v>63831625000</v>
      </c>
      <c r="V9" s="158">
        <f>W9/70000</f>
        <v>0</v>
      </c>
      <c r="W9" s="158">
        <v>0</v>
      </c>
      <c r="X9" s="45"/>
      <c r="Y9" s="169">
        <f t="shared" si="1"/>
        <v>1753326</v>
      </c>
      <c r="Z9" s="158">
        <f t="shared" si="1"/>
        <v>113966218190</v>
      </c>
      <c r="AA9" s="159">
        <f>Q9-V9</f>
        <v>199099</v>
      </c>
      <c r="AB9" s="158">
        <f>R9</f>
        <v>13936920360</v>
      </c>
    </row>
    <row r="10" spans="1:28" ht="24.95" customHeight="1">
      <c r="A10" s="60" t="s">
        <v>3322</v>
      </c>
      <c r="B10" s="54">
        <v>6379470</v>
      </c>
      <c r="C10" s="54">
        <v>527070314606</v>
      </c>
      <c r="D10" s="168">
        <v>4980700</v>
      </c>
      <c r="E10" s="168">
        <v>404678638991</v>
      </c>
      <c r="F10" s="168">
        <v>1398770</v>
      </c>
      <c r="G10" s="168">
        <v>122391675615</v>
      </c>
      <c r="H10" s="45"/>
      <c r="I10" s="53"/>
      <c r="J10" s="54"/>
      <c r="K10" s="54">
        <v>6379470</v>
      </c>
      <c r="L10" s="54">
        <v>527074250000</v>
      </c>
      <c r="M10" s="44">
        <f t="shared" si="0"/>
        <v>0</v>
      </c>
      <c r="N10" s="45"/>
      <c r="O10" s="169">
        <v>6225825</v>
      </c>
      <c r="P10" s="161">
        <v>404678638991</v>
      </c>
      <c r="Q10" s="158">
        <v>1748453</v>
      </c>
      <c r="R10" s="158">
        <v>122391675615</v>
      </c>
      <c r="S10" s="45"/>
      <c r="T10" s="169">
        <f>U10/65000</f>
        <v>55802825.030769229</v>
      </c>
      <c r="U10" s="158">
        <v>3627183627000</v>
      </c>
      <c r="V10" s="158">
        <f>W10/70000</f>
        <v>10956194</v>
      </c>
      <c r="W10" s="158">
        <f>SUM(وکیوم!G67:H68)</f>
        <v>766933580000</v>
      </c>
      <c r="X10" s="48"/>
      <c r="Y10" s="170">
        <f t="shared" si="1"/>
        <v>-49577000.030769229</v>
      </c>
      <c r="Z10" s="162">
        <f t="shared" si="1"/>
        <v>-3222504988009</v>
      </c>
      <c r="AA10" s="159">
        <f>Q10-V10</f>
        <v>-9207741</v>
      </c>
      <c r="AB10" s="162">
        <f>R10-W10</f>
        <v>-644541904385</v>
      </c>
    </row>
    <row r="11" spans="1:28" ht="24.95" customHeight="1">
      <c r="A11" s="60" t="s">
        <v>3323</v>
      </c>
      <c r="B11" s="147">
        <v>1535620</v>
      </c>
      <c r="C11" s="147">
        <v>126955495062</v>
      </c>
      <c r="D11" s="168">
        <v>1185640</v>
      </c>
      <c r="E11" s="168">
        <v>96332420052</v>
      </c>
      <c r="F11" s="168">
        <v>349980</v>
      </c>
      <c r="G11" s="168">
        <v>30623075010</v>
      </c>
      <c r="H11" s="141"/>
      <c r="I11" s="61"/>
      <c r="J11" s="148"/>
      <c r="K11" s="147">
        <v>1535530</v>
      </c>
      <c r="L11" s="147">
        <v>124761812500</v>
      </c>
      <c r="M11" s="54">
        <f t="shared" si="0"/>
        <v>90</v>
      </c>
      <c r="N11" s="140"/>
      <c r="O11" s="169">
        <v>1482037</v>
      </c>
      <c r="P11" s="161">
        <v>96332420052</v>
      </c>
      <c r="Q11" s="161">
        <v>437473</v>
      </c>
      <c r="R11" s="161">
        <v>30623075010</v>
      </c>
      <c r="S11" s="140"/>
      <c r="T11" s="169">
        <f>U11/65000</f>
        <v>248387</v>
      </c>
      <c r="U11" s="158">
        <f>SUM(وکیوم!F111)</f>
        <v>16145155000</v>
      </c>
      <c r="V11" s="158">
        <f>W11/70000</f>
        <v>0</v>
      </c>
      <c r="W11" s="158">
        <v>0</v>
      </c>
      <c r="X11" s="45"/>
      <c r="Y11" s="169">
        <f t="shared" si="1"/>
        <v>1233650</v>
      </c>
      <c r="Z11" s="158">
        <f t="shared" si="1"/>
        <v>80187265052</v>
      </c>
      <c r="AA11" s="159">
        <f>Q11-V11</f>
        <v>437473</v>
      </c>
      <c r="AB11" s="161">
        <f>R11</f>
        <v>30623075010</v>
      </c>
    </row>
    <row r="12" spans="1:28" ht="30" customHeight="1" thickBot="1">
      <c r="A12" s="145" t="s">
        <v>3324</v>
      </c>
      <c r="B12" s="143">
        <f t="shared" ref="B12" si="2">SUM(B6:B11)</f>
        <v>190903660</v>
      </c>
      <c r="C12" s="146">
        <f>SUM(C6:C11)</f>
        <v>15626598779048</v>
      </c>
      <c r="D12" s="150">
        <f>SUM(D6:D11)</f>
        <v>172379900</v>
      </c>
      <c r="E12" s="150">
        <f>SUM(E6:E11)</f>
        <v>14005779040928</v>
      </c>
      <c r="F12" s="150">
        <f>SUM(F6:F11)</f>
        <v>18523760</v>
      </c>
      <c r="G12" s="150">
        <f>SUM(G6:G11)</f>
        <v>1620819738120</v>
      </c>
      <c r="H12" s="62"/>
      <c r="I12" s="63">
        <f>SUM(I6:I11)</f>
        <v>0</v>
      </c>
      <c r="J12" s="63">
        <f>SUM(J6:J11)</f>
        <v>0</v>
      </c>
      <c r="K12" s="142">
        <f>SUM(K6:K11)</f>
        <v>190822790</v>
      </c>
      <c r="L12" s="143">
        <f>SUM(L6:L11)</f>
        <v>15574769375000</v>
      </c>
      <c r="M12" s="146">
        <f>SUM(M6:M11)</f>
        <v>80870</v>
      </c>
      <c r="N12" s="62"/>
      <c r="O12" s="142">
        <f>SUM(O6:O11)</f>
        <v>215473522</v>
      </c>
      <c r="P12" s="143">
        <f>SUM(P6:P11)</f>
        <v>14005779040928</v>
      </c>
      <c r="Q12" s="143">
        <f>SUM(Q6:Q11)</f>
        <v>23154569</v>
      </c>
      <c r="R12" s="146">
        <f>SUM(R6:R11)</f>
        <v>1620819738120</v>
      </c>
      <c r="S12" s="62"/>
      <c r="T12" s="143">
        <f>SUM(T6:T11)</f>
        <v>215764968.03076923</v>
      </c>
      <c r="U12" s="143">
        <f>SUM(U6:U11)</f>
        <v>14024722922000</v>
      </c>
      <c r="V12" s="146">
        <f>SUM(V6:V11)</f>
        <v>10956194</v>
      </c>
      <c r="W12" s="143">
        <f>SUM(W6:W11)</f>
        <v>766933580000</v>
      </c>
      <c r="X12" s="140"/>
      <c r="Y12" s="150">
        <f>SUM(Y6:Y11)</f>
        <v>-291446.03076922894</v>
      </c>
      <c r="Z12" s="165">
        <f>SUM(Z6:Z11)</f>
        <v>-18943881072</v>
      </c>
      <c r="AA12" s="150">
        <f>SUM(AA6:AA11)</f>
        <v>12198375</v>
      </c>
      <c r="AB12" s="146">
        <f>SUM(AB6:AB11)</f>
        <v>853886158120</v>
      </c>
    </row>
    <row r="13" spans="1:28" s="36" customFormat="1" ht="15.75">
      <c r="A13" s="37"/>
      <c r="B13" s="37"/>
      <c r="C13" s="37"/>
      <c r="D13" s="37"/>
      <c r="E13" s="37"/>
      <c r="F13" s="37"/>
      <c r="G13" s="64"/>
      <c r="H13" s="37"/>
      <c r="I13" s="37"/>
      <c r="J13" s="37"/>
      <c r="K13" s="37"/>
      <c r="L13" s="37"/>
      <c r="M13" s="37"/>
      <c r="N13" s="37"/>
      <c r="O13" s="64"/>
      <c r="P13" s="64"/>
      <c r="Q13" s="64"/>
      <c r="R13" s="64"/>
      <c r="S13" s="37"/>
      <c r="T13" s="64"/>
      <c r="U13" s="64"/>
      <c r="V13" s="37"/>
      <c r="W13" s="37"/>
      <c r="X13" s="62"/>
      <c r="Y13" s="37"/>
      <c r="Z13" s="37"/>
      <c r="AA13" s="37"/>
      <c r="AB13" s="37"/>
    </row>
    <row r="14" spans="1:28" s="36" customFormat="1" ht="17.25" customHeight="1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64"/>
      <c r="M14" s="37"/>
      <c r="N14" s="37"/>
      <c r="O14" s="64"/>
      <c r="P14" s="64"/>
      <c r="Q14" s="64"/>
      <c r="R14" s="64"/>
      <c r="S14" s="64"/>
      <c r="T14" s="64"/>
      <c r="U14" s="64"/>
      <c r="V14" s="37"/>
      <c r="W14" s="37"/>
      <c r="X14" s="37"/>
      <c r="Y14" s="37"/>
      <c r="Z14" s="37"/>
      <c r="AA14" s="37"/>
      <c r="AB14" s="37"/>
    </row>
    <row r="15" spans="1:28" s="36" customFormat="1">
      <c r="A15" s="37"/>
      <c r="B15" s="37"/>
      <c r="C15" s="37"/>
      <c r="D15" s="37"/>
      <c r="E15" s="37"/>
      <c r="F15" s="37"/>
      <c r="G15" s="299"/>
      <c r="H15" s="299"/>
      <c r="I15" s="299"/>
      <c r="J15" s="299"/>
      <c r="K15" s="37"/>
      <c r="L15" s="37"/>
      <c r="M15" s="37"/>
      <c r="N15" s="37"/>
      <c r="O15" s="37"/>
      <c r="R15" s="37"/>
      <c r="S15" s="37"/>
      <c r="T15" s="64"/>
      <c r="U15" s="37"/>
      <c r="W15" s="65"/>
      <c r="X15" s="65"/>
      <c r="Y15" s="65"/>
      <c r="Z15" s="65" t="s">
        <v>3325</v>
      </c>
      <c r="AA15" s="65"/>
      <c r="AB15" s="154"/>
    </row>
    <row r="16" spans="1:28" s="36" customFormat="1" ht="18">
      <c r="A16" s="37"/>
      <c r="B16" s="37"/>
      <c r="C16" s="37"/>
      <c r="D16" s="37"/>
      <c r="E16" s="37"/>
      <c r="F16" s="37"/>
      <c r="G16" s="299"/>
      <c r="H16" s="299"/>
      <c r="I16" s="299"/>
      <c r="J16" s="299"/>
      <c r="K16" s="37"/>
      <c r="L16" s="37"/>
      <c r="M16" s="37"/>
      <c r="N16" s="37"/>
      <c r="O16" s="37"/>
      <c r="R16" s="64"/>
      <c r="S16" s="64"/>
      <c r="U16" s="64"/>
      <c r="W16" s="164"/>
      <c r="X16" s="164"/>
      <c r="Y16" s="164"/>
      <c r="Z16" s="286" t="s">
        <v>3326</v>
      </c>
      <c r="AA16" s="286"/>
      <c r="AB16" s="66"/>
    </row>
    <row r="17" spans="1:28" s="36" customFormat="1" ht="89.25" customHeight="1">
      <c r="A17" s="37"/>
      <c r="B17" s="37"/>
      <c r="C17" s="37"/>
      <c r="D17" s="37"/>
      <c r="E17" s="37"/>
      <c r="F17" s="37"/>
      <c r="G17" s="155"/>
      <c r="H17" s="155"/>
      <c r="I17" s="155"/>
      <c r="J17" s="155"/>
      <c r="K17" s="37"/>
      <c r="L17" s="37"/>
      <c r="M17" s="37"/>
      <c r="N17" s="37"/>
      <c r="O17" s="37"/>
      <c r="R17" s="64"/>
      <c r="S17" s="64"/>
      <c r="U17" s="64"/>
      <c r="W17" s="164"/>
      <c r="X17" s="164"/>
      <c r="Y17" s="164"/>
      <c r="Z17" s="66"/>
      <c r="AA17" s="66"/>
      <c r="AB17" s="66"/>
    </row>
    <row r="18" spans="1:28" s="36" customFormat="1" ht="15.95" customHeight="1">
      <c r="A18" s="289" t="s">
        <v>3899</v>
      </c>
      <c r="B18" s="289"/>
      <c r="C18" s="289"/>
      <c r="D18" s="289"/>
      <c r="E18" s="289"/>
      <c r="F18" s="289"/>
      <c r="G18" s="289"/>
      <c r="H18" s="289"/>
      <c r="I18" s="289"/>
      <c r="J18" s="289"/>
      <c r="K18" s="289"/>
      <c r="L18" s="289"/>
      <c r="M18" s="289"/>
      <c r="N18" s="289"/>
      <c r="O18" s="289"/>
    </row>
    <row r="19" spans="1:28" s="36" customFormat="1" ht="15.95" customHeight="1">
      <c r="A19" s="290" t="s">
        <v>3901</v>
      </c>
      <c r="B19" s="290"/>
      <c r="C19" s="290"/>
      <c r="D19" s="290"/>
      <c r="E19" s="290"/>
      <c r="F19" s="290"/>
      <c r="G19" s="290"/>
      <c r="H19" s="290"/>
      <c r="I19" s="290"/>
      <c r="J19" s="290"/>
      <c r="K19" s="290"/>
      <c r="L19" s="290"/>
      <c r="M19" s="290"/>
      <c r="N19" s="290"/>
      <c r="O19" s="290"/>
    </row>
    <row r="20" spans="1:28" s="36" customFormat="1" ht="15.95" customHeight="1">
      <c r="A20" s="290" t="s">
        <v>3900</v>
      </c>
      <c r="B20" s="290"/>
      <c r="C20" s="290"/>
      <c r="D20" s="290"/>
      <c r="E20" s="290"/>
      <c r="F20" s="290"/>
      <c r="G20" s="290"/>
      <c r="H20" s="290"/>
      <c r="I20" s="290"/>
      <c r="J20" s="290"/>
      <c r="K20" s="290"/>
      <c r="L20" s="290"/>
      <c r="M20" s="290"/>
      <c r="N20" s="290"/>
      <c r="O20" s="290"/>
    </row>
    <row r="21" spans="1:28" s="36" customFormat="1" ht="15.95" customHeight="1">
      <c r="A21" s="287" t="s">
        <v>3902</v>
      </c>
      <c r="B21" s="288"/>
      <c r="C21" s="288"/>
      <c r="D21" s="288"/>
      <c r="E21" s="288"/>
      <c r="F21" s="288"/>
      <c r="G21" s="288"/>
      <c r="H21" s="288"/>
      <c r="I21" s="288"/>
      <c r="J21" s="288"/>
      <c r="K21" s="288"/>
      <c r="L21" s="288"/>
      <c r="M21" s="288"/>
      <c r="N21" s="288"/>
      <c r="O21" s="288"/>
    </row>
  </sheetData>
  <mergeCells count="16">
    <mergeCell ref="A1:AA1"/>
    <mergeCell ref="A2:AA2"/>
    <mergeCell ref="V3:AA3"/>
    <mergeCell ref="A4:A5"/>
    <mergeCell ref="B4:G4"/>
    <mergeCell ref="K4:M4"/>
    <mergeCell ref="O4:R4"/>
    <mergeCell ref="T4:W4"/>
    <mergeCell ref="Y4:AB4"/>
    <mergeCell ref="Z16:AA16"/>
    <mergeCell ref="A21:O21"/>
    <mergeCell ref="A19:O19"/>
    <mergeCell ref="G15:J15"/>
    <mergeCell ref="G16:J16"/>
    <mergeCell ref="A20:O20"/>
    <mergeCell ref="A18:O18"/>
  </mergeCells>
  <pageMargins left="0.2" right="0.2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BB8C9-C358-434E-AB81-EEBF53FDA00C}">
  <dimension ref="A1:Q23"/>
  <sheetViews>
    <sheetView rightToLeft="1" workbookViewId="0">
      <selection activeCell="L10" sqref="L10"/>
    </sheetView>
  </sheetViews>
  <sheetFormatPr defaultRowHeight="12.75"/>
  <cols>
    <col min="1" max="1" width="13.85546875" style="37" customWidth="1"/>
    <col min="2" max="2" width="11.7109375" style="37" customWidth="1"/>
    <col min="3" max="3" width="15.140625" style="37" customWidth="1"/>
    <col min="4" max="4" width="1.42578125" style="37" customWidth="1"/>
    <col min="5" max="5" width="9.42578125" style="37" hidden="1" customWidth="1"/>
    <col min="6" max="6" width="11" style="37" hidden="1" customWidth="1"/>
    <col min="7" max="7" width="10.7109375" style="37" customWidth="1"/>
    <col min="8" max="8" width="15.7109375" style="37" customWidth="1"/>
    <col min="9" max="9" width="10.42578125" style="37" customWidth="1"/>
    <col min="10" max="10" width="1.5703125" style="37" customWidth="1"/>
    <col min="11" max="11" width="15.5703125" style="37" customWidth="1"/>
    <col min="12" max="12" width="11.85546875" style="37" customWidth="1"/>
    <col min="13" max="13" width="14" style="37" customWidth="1"/>
    <col min="14" max="14" width="10.7109375" style="37" customWidth="1"/>
    <col min="15" max="15" width="12.5703125" style="37" customWidth="1"/>
    <col min="16" max="16" width="14.42578125" style="37" customWidth="1"/>
    <col min="17" max="17" width="22.140625" style="36" customWidth="1"/>
    <col min="18" max="16384" width="9.140625" style="37"/>
  </cols>
  <sheetData>
    <row r="1" spans="1:17" ht="25.5">
      <c r="A1" s="305" t="s">
        <v>3300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</row>
    <row r="2" spans="1:17" ht="25.5">
      <c r="A2" s="304" t="s">
        <v>3301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</row>
    <row r="3" spans="1:17" ht="21" thickBot="1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31" t="s">
        <v>3302</v>
      </c>
      <c r="P3" s="331"/>
    </row>
    <row r="4" spans="1:17" ht="21" thickBot="1">
      <c r="A4" s="307" t="s">
        <v>3303</v>
      </c>
      <c r="B4" s="324" t="s">
        <v>3304</v>
      </c>
      <c r="C4" s="326"/>
      <c r="D4" s="39"/>
      <c r="G4" s="327" t="s">
        <v>3305</v>
      </c>
      <c r="H4" s="328"/>
      <c r="I4" s="329"/>
      <c r="J4" s="39"/>
      <c r="K4" s="332" t="s">
        <v>3306</v>
      </c>
      <c r="L4" s="333"/>
      <c r="M4" s="333"/>
      <c r="N4" s="333"/>
      <c r="O4" s="333"/>
      <c r="P4" s="334"/>
    </row>
    <row r="5" spans="1:17" ht="39.75" thickBot="1">
      <c r="A5" s="323"/>
      <c r="B5" s="92" t="s">
        <v>3307</v>
      </c>
      <c r="C5" s="93" t="s">
        <v>3308</v>
      </c>
      <c r="D5" s="40"/>
      <c r="E5" s="41" t="s">
        <v>2310</v>
      </c>
      <c r="F5" s="42" t="s">
        <v>3307</v>
      </c>
      <c r="G5" s="94" t="s">
        <v>3309</v>
      </c>
      <c r="H5" s="93" t="s">
        <v>3310</v>
      </c>
      <c r="I5" s="95" t="s">
        <v>3311</v>
      </c>
      <c r="J5" s="40"/>
      <c r="K5" s="96" t="s">
        <v>3312</v>
      </c>
      <c r="L5" s="96" t="s">
        <v>3313</v>
      </c>
      <c r="M5" s="96" t="s">
        <v>3314</v>
      </c>
      <c r="N5" s="96" t="s">
        <v>3315</v>
      </c>
      <c r="O5" s="96" t="s">
        <v>3316</v>
      </c>
      <c r="P5" s="96" t="s">
        <v>3317</v>
      </c>
    </row>
    <row r="6" spans="1:17" ht="24.95" customHeight="1">
      <c r="A6" s="43" t="s">
        <v>3318</v>
      </c>
      <c r="B6" s="44">
        <v>12624850</v>
      </c>
      <c r="C6" s="44">
        <v>1074734354727</v>
      </c>
      <c r="D6" s="45"/>
      <c r="E6" s="46"/>
      <c r="F6" s="47"/>
      <c r="G6" s="44">
        <v>12624840</v>
      </c>
      <c r="H6" s="44">
        <v>1066772312500</v>
      </c>
      <c r="I6" s="44">
        <f>B6-G6</f>
        <v>10</v>
      </c>
      <c r="J6" s="48"/>
      <c r="K6" s="49">
        <v>0</v>
      </c>
      <c r="L6" s="49">
        <v>0</v>
      </c>
      <c r="M6" s="49">
        <v>0</v>
      </c>
      <c r="N6" s="49">
        <v>0</v>
      </c>
      <c r="O6" s="49">
        <v>0</v>
      </c>
      <c r="P6" s="90">
        <v>0</v>
      </c>
      <c r="Q6" s="50"/>
    </row>
    <row r="7" spans="1:17" ht="24.95" customHeight="1">
      <c r="A7" s="51" t="s">
        <v>3319</v>
      </c>
      <c r="B7" s="52">
        <v>47624440</v>
      </c>
      <c r="C7" s="52">
        <v>3882716271679</v>
      </c>
      <c r="D7" s="45"/>
      <c r="E7" s="53"/>
      <c r="F7" s="54"/>
      <c r="G7" s="52">
        <v>47544670</v>
      </c>
      <c r="H7" s="52">
        <v>3863004437500</v>
      </c>
      <c r="I7" s="44">
        <f t="shared" ref="I7:I11" si="0">B7-G7</f>
        <v>79770</v>
      </c>
      <c r="J7" s="48"/>
      <c r="K7" s="55">
        <f>SUM(وکیوم!F7)</f>
        <v>3705000000000</v>
      </c>
      <c r="L7" s="49">
        <f>K7/65000</f>
        <v>57000000</v>
      </c>
      <c r="M7" s="49">
        <v>0</v>
      </c>
      <c r="N7" s="49">
        <v>0</v>
      </c>
      <c r="O7" s="49">
        <v>0</v>
      </c>
      <c r="P7" s="90">
        <v>0</v>
      </c>
      <c r="Q7" s="50"/>
    </row>
    <row r="8" spans="1:17" s="59" customFormat="1" ht="24.95" customHeight="1">
      <c r="A8" s="56" t="s">
        <v>3320</v>
      </c>
      <c r="B8" s="54">
        <v>120391700</v>
      </c>
      <c r="C8" s="54">
        <v>9823387579424</v>
      </c>
      <c r="D8" s="45"/>
      <c r="E8" s="57"/>
      <c r="F8" s="44"/>
      <c r="G8" s="54">
        <v>120390700</v>
      </c>
      <c r="H8" s="54">
        <v>9801420187500</v>
      </c>
      <c r="I8" s="44">
        <f t="shared" si="0"/>
        <v>1000</v>
      </c>
      <c r="J8" s="45"/>
      <c r="K8" s="58">
        <f>SUM(وکیوم!F30)</f>
        <v>6612562515000</v>
      </c>
      <c r="L8" s="49">
        <f>K8/65000</f>
        <v>101731731</v>
      </c>
      <c r="M8" s="49">
        <v>0</v>
      </c>
      <c r="N8" s="49">
        <v>0</v>
      </c>
      <c r="O8" s="49">
        <v>0</v>
      </c>
      <c r="P8" s="90">
        <v>0</v>
      </c>
      <c r="Q8" s="50"/>
    </row>
    <row r="9" spans="1:17" ht="24.95" customHeight="1">
      <c r="A9" s="60" t="s">
        <v>3321</v>
      </c>
      <c r="B9" s="54">
        <v>2347580</v>
      </c>
      <c r="C9" s="54">
        <v>191734763550</v>
      </c>
      <c r="D9" s="45"/>
      <c r="E9" s="53"/>
      <c r="F9" s="54"/>
      <c r="G9" s="54">
        <v>2347580</v>
      </c>
      <c r="H9" s="54">
        <v>191736375000</v>
      </c>
      <c r="I9" s="44">
        <f t="shared" si="0"/>
        <v>0</v>
      </c>
      <c r="J9" s="48"/>
      <c r="K9" s="49">
        <f>SUM(وکیوم!F110)</f>
        <v>63831625000</v>
      </c>
      <c r="L9" s="49">
        <f t="shared" ref="L9:L15" si="1">K9/65000</f>
        <v>982025</v>
      </c>
      <c r="M9" s="49">
        <v>0</v>
      </c>
      <c r="N9" s="49">
        <v>0</v>
      </c>
      <c r="O9" s="49">
        <v>0</v>
      </c>
      <c r="P9" s="90">
        <v>0</v>
      </c>
      <c r="Q9" s="50"/>
    </row>
    <row r="10" spans="1:17" ht="24.95" customHeight="1">
      <c r="A10" s="60" t="s">
        <v>3322</v>
      </c>
      <c r="B10" s="54">
        <v>6379470</v>
      </c>
      <c r="C10" s="54">
        <v>527070314606</v>
      </c>
      <c r="D10" s="45"/>
      <c r="E10" s="53"/>
      <c r="F10" s="54"/>
      <c r="G10" s="54">
        <v>6379470</v>
      </c>
      <c r="H10" s="54">
        <v>527074250000</v>
      </c>
      <c r="I10" s="44">
        <f t="shared" si="0"/>
        <v>0</v>
      </c>
      <c r="J10" s="45"/>
      <c r="K10" s="58">
        <f>SUM(وکیوم!G62:G66)</f>
        <v>3627183495000</v>
      </c>
      <c r="L10" s="49">
        <f t="shared" si="1"/>
        <v>55802823</v>
      </c>
      <c r="M10" s="49">
        <f>SUM(وکیوم!G67:H68)</f>
        <v>766933580000</v>
      </c>
      <c r="N10" s="49">
        <f>M10/70000</f>
        <v>10956194</v>
      </c>
      <c r="O10" s="49">
        <v>0</v>
      </c>
      <c r="P10" s="90">
        <v>0</v>
      </c>
      <c r="Q10" s="50"/>
    </row>
    <row r="11" spans="1:17" ht="24.95" customHeight="1">
      <c r="A11" s="60" t="s">
        <v>3323</v>
      </c>
      <c r="B11" s="147">
        <v>1535620</v>
      </c>
      <c r="C11" s="147">
        <v>126955495062</v>
      </c>
      <c r="D11" s="141"/>
      <c r="E11" s="61"/>
      <c r="F11" s="148"/>
      <c r="G11" s="147">
        <v>1535530</v>
      </c>
      <c r="H11" s="147">
        <v>124761812500</v>
      </c>
      <c r="I11" s="54">
        <f t="shared" si="0"/>
        <v>90</v>
      </c>
      <c r="J11" s="141"/>
      <c r="K11" s="55">
        <f>SUM(وکیوم!F112)</f>
        <v>16145155000</v>
      </c>
      <c r="L11" s="49">
        <f t="shared" si="1"/>
        <v>248387</v>
      </c>
      <c r="M11" s="97">
        <v>0</v>
      </c>
      <c r="N11" s="58">
        <v>0</v>
      </c>
      <c r="O11" s="49">
        <v>0</v>
      </c>
      <c r="P11" s="90">
        <v>0</v>
      </c>
      <c r="Q11" s="50"/>
    </row>
    <row r="12" spans="1:17" ht="24.95" customHeight="1">
      <c r="A12" s="60" t="s">
        <v>3896</v>
      </c>
      <c r="B12" s="147"/>
      <c r="C12" s="147"/>
      <c r="D12" s="140"/>
      <c r="E12" s="140"/>
      <c r="F12" s="140"/>
      <c r="G12" s="147"/>
      <c r="H12" s="147"/>
      <c r="I12" s="54"/>
      <c r="J12" s="140"/>
      <c r="K12" s="58">
        <f>SUM(وکیوم!G37:H55)</f>
        <v>2823599999000</v>
      </c>
      <c r="L12" s="49">
        <f t="shared" si="1"/>
        <v>43439999.984615386</v>
      </c>
      <c r="M12" s="58">
        <f>SUM(وکیوم!G56:G60)</f>
        <v>1634912300000</v>
      </c>
      <c r="N12" s="58">
        <f t="shared" ref="N12:N14" si="2">M12/70000</f>
        <v>23355890</v>
      </c>
      <c r="O12" s="49">
        <v>0</v>
      </c>
      <c r="P12" s="90">
        <v>0</v>
      </c>
      <c r="Q12" s="50"/>
    </row>
    <row r="13" spans="1:17" ht="24.95" customHeight="1">
      <c r="A13" s="60" t="s">
        <v>3897</v>
      </c>
      <c r="B13" s="147"/>
      <c r="C13" s="147"/>
      <c r="D13" s="140"/>
      <c r="E13" s="140"/>
      <c r="F13" s="140"/>
      <c r="G13" s="147"/>
      <c r="H13" s="147"/>
      <c r="I13" s="54"/>
      <c r="J13" s="140"/>
      <c r="K13" s="58">
        <f>SUM(وکیوم!G70:H100)</f>
        <v>9302525000000</v>
      </c>
      <c r="L13" s="49">
        <f t="shared" si="1"/>
        <v>143115769.23076922</v>
      </c>
      <c r="M13" s="58">
        <f>SUM(وکیوم!G101:H103)</f>
        <v>2331525620000</v>
      </c>
      <c r="N13" s="58">
        <f t="shared" si="2"/>
        <v>33307508.857142858</v>
      </c>
      <c r="O13" s="49">
        <v>0</v>
      </c>
      <c r="P13" s="90">
        <v>0</v>
      </c>
      <c r="Q13" s="50"/>
    </row>
    <row r="14" spans="1:17" ht="24.95" customHeight="1">
      <c r="A14" s="60" t="s">
        <v>3794</v>
      </c>
      <c r="B14" s="147"/>
      <c r="C14" s="147"/>
      <c r="D14" s="140"/>
      <c r="E14" s="140"/>
      <c r="F14" s="140"/>
      <c r="G14" s="147"/>
      <c r="H14" s="147"/>
      <c r="I14" s="54"/>
      <c r="J14" s="140"/>
      <c r="K14" s="58">
        <f>SUM(وکیوم!F31:F32)</f>
        <v>99999900000</v>
      </c>
      <c r="L14" s="49">
        <f t="shared" si="1"/>
        <v>1538460</v>
      </c>
      <c r="M14" s="58">
        <f>SUM(وکیوم!F33:F35)</f>
        <v>133380240000</v>
      </c>
      <c r="N14" s="58">
        <f t="shared" si="2"/>
        <v>1905432</v>
      </c>
      <c r="O14" s="49">
        <v>0</v>
      </c>
      <c r="P14" s="90">
        <v>0</v>
      </c>
      <c r="Q14" s="50"/>
    </row>
    <row r="15" spans="1:17" ht="24.95" customHeight="1">
      <c r="A15" s="60" t="s">
        <v>3898</v>
      </c>
      <c r="B15" s="147"/>
      <c r="C15" s="147"/>
      <c r="D15" s="140"/>
      <c r="E15" s="140"/>
      <c r="F15" s="140"/>
      <c r="G15" s="147"/>
      <c r="H15" s="147"/>
      <c r="I15" s="54"/>
      <c r="J15" s="140"/>
      <c r="K15" s="58">
        <f>SUM(وکیوم!G105:H107)</f>
        <v>302250000000</v>
      </c>
      <c r="L15" s="49">
        <f t="shared" si="1"/>
        <v>4650000</v>
      </c>
      <c r="M15" s="58">
        <v>0</v>
      </c>
      <c r="N15" s="58">
        <v>0</v>
      </c>
      <c r="O15" s="49">
        <v>0</v>
      </c>
      <c r="P15" s="90">
        <v>0</v>
      </c>
      <c r="Q15" s="50"/>
    </row>
    <row r="16" spans="1:17" ht="30" customHeight="1" thickBot="1">
      <c r="A16" s="145" t="s">
        <v>3324</v>
      </c>
      <c r="B16" s="143">
        <f>SUM(B6:B11)</f>
        <v>190903660</v>
      </c>
      <c r="C16" s="146">
        <f>SUM(C6:C11)</f>
        <v>15626598779048</v>
      </c>
      <c r="D16" s="62"/>
      <c r="E16" s="63">
        <f>SUM(E6:E11)</f>
        <v>0</v>
      </c>
      <c r="F16" s="63">
        <f>SUM(F6:F11)</f>
        <v>0</v>
      </c>
      <c r="G16" s="142">
        <f>SUM(G6:G11)</f>
        <v>190822790</v>
      </c>
      <c r="H16" s="143">
        <f>SUM(H6:H11)</f>
        <v>15574769375000</v>
      </c>
      <c r="I16" s="146">
        <f>SUM(I6:I11)</f>
        <v>80870</v>
      </c>
      <c r="J16" s="62"/>
      <c r="K16" s="142">
        <f>SUM(K6:K15)</f>
        <v>26553097689000</v>
      </c>
      <c r="L16" s="143">
        <f>SUM(L6:L15)</f>
        <v>408509195.2153846</v>
      </c>
      <c r="M16" s="143">
        <f>SUM(M6:M15)</f>
        <v>4866751740000</v>
      </c>
      <c r="N16" s="143">
        <f>SUM(N6:N15)</f>
        <v>69525024.857142866</v>
      </c>
      <c r="O16" s="143">
        <f t="shared" ref="O16:P16" si="3">SUM(O6:O11)</f>
        <v>0</v>
      </c>
      <c r="P16" s="144">
        <f t="shared" si="3"/>
        <v>0</v>
      </c>
    </row>
    <row r="17" spans="1:16">
      <c r="C17" s="64"/>
      <c r="K17" s="64"/>
      <c r="L17" s="64"/>
      <c r="M17" s="64"/>
      <c r="N17" s="64"/>
    </row>
    <row r="18" spans="1:16" ht="17.25" customHeight="1">
      <c r="H18" s="64"/>
      <c r="K18" s="64"/>
      <c r="L18" s="64"/>
      <c r="M18" s="64"/>
      <c r="N18" s="64"/>
    </row>
    <row r="19" spans="1:16">
      <c r="C19" s="299"/>
      <c r="D19" s="299"/>
      <c r="E19" s="299"/>
      <c r="F19" s="299"/>
      <c r="P19" s="65" t="s">
        <v>3325</v>
      </c>
    </row>
    <row r="20" spans="1:16" ht="18">
      <c r="C20" s="299"/>
      <c r="D20" s="299"/>
      <c r="E20" s="299"/>
      <c r="F20" s="299"/>
      <c r="L20" s="64"/>
      <c r="M20" s="64"/>
      <c r="N20" s="64"/>
      <c r="P20" s="66" t="s">
        <v>3326</v>
      </c>
    </row>
    <row r="21" spans="1:16">
      <c r="A21" s="335" t="s">
        <v>3899</v>
      </c>
      <c r="B21" s="335"/>
      <c r="C21" s="335"/>
      <c r="D21" s="335"/>
      <c r="E21" s="335"/>
      <c r="F21" s="335"/>
      <c r="G21" s="335"/>
      <c r="H21" s="335"/>
      <c r="I21" s="149"/>
    </row>
    <row r="22" spans="1:16">
      <c r="A22" s="330" t="s">
        <v>3901</v>
      </c>
      <c r="B22" s="330"/>
      <c r="C22" s="330"/>
      <c r="D22" s="330"/>
      <c r="E22" s="330"/>
      <c r="F22" s="330"/>
      <c r="G22" s="330"/>
      <c r="H22" s="330"/>
      <c r="I22" s="330"/>
    </row>
    <row r="23" spans="1:16">
      <c r="A23" s="330" t="s">
        <v>3900</v>
      </c>
      <c r="B23" s="330"/>
      <c r="C23" s="330"/>
      <c r="D23" s="330"/>
      <c r="E23" s="330"/>
      <c r="F23" s="330"/>
      <c r="G23" s="330"/>
      <c r="H23" s="330"/>
      <c r="I23" s="330"/>
      <c r="J23" s="330"/>
      <c r="K23" s="330"/>
    </row>
  </sheetData>
  <mergeCells count="12">
    <mergeCell ref="A23:K23"/>
    <mergeCell ref="C19:F19"/>
    <mergeCell ref="C20:F20"/>
    <mergeCell ref="A1:P1"/>
    <mergeCell ref="A2:P2"/>
    <mergeCell ref="O3:P3"/>
    <mergeCell ref="A4:A5"/>
    <mergeCell ref="B4:C4"/>
    <mergeCell ref="G4:I4"/>
    <mergeCell ref="K4:P4"/>
    <mergeCell ref="A22:I22"/>
    <mergeCell ref="A21:H21"/>
  </mergeCells>
  <pageMargins left="0.7" right="0.7" top="0.75" bottom="0.75" header="0.3" footer="0.3"/>
  <pageSetup paperSize="9"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21BD3-7E89-4A01-A6FA-178907E0CA40}">
  <sheetPr filterMode="1"/>
  <dimension ref="A1:Z809"/>
  <sheetViews>
    <sheetView rightToLeft="1" topLeftCell="E1" zoomScale="98" zoomScaleNormal="98" workbookViewId="0">
      <selection activeCell="P1" sqref="P1:P1048576"/>
    </sheetView>
  </sheetViews>
  <sheetFormatPr defaultColWidth="8.85546875" defaultRowHeight="18"/>
  <cols>
    <col min="1" max="1" width="8.140625" style="35" customWidth="1"/>
    <col min="2" max="3" width="14.140625" style="17" customWidth="1"/>
    <col min="4" max="4" width="10.7109375" style="17" customWidth="1"/>
    <col min="5" max="5" width="15.7109375" style="17" customWidth="1"/>
    <col min="6" max="6" width="5.7109375" style="17" customWidth="1"/>
    <col min="7" max="7" width="10.5703125" style="17" customWidth="1"/>
    <col min="8" max="8" width="7.7109375" style="17" customWidth="1"/>
    <col min="9" max="9" width="19.42578125" style="27" customWidth="1"/>
    <col min="10" max="10" width="12.28515625" style="17" customWidth="1"/>
    <col min="11" max="11" width="9.42578125" style="28" customWidth="1"/>
    <col min="12" max="12" width="7.85546875" style="29" customWidth="1"/>
    <col min="13" max="13" width="10.7109375" style="28" customWidth="1"/>
    <col min="14" max="14" width="15.140625" style="28" customWidth="1"/>
    <col min="15" max="15" width="14.85546875" style="28" customWidth="1"/>
    <col min="16" max="16" width="15.28515625" style="91" customWidth="1"/>
    <col min="17" max="17" width="9.42578125" style="153" customWidth="1"/>
    <col min="18" max="18" width="16" style="153" customWidth="1"/>
    <col min="19" max="19" width="18.28515625" style="153" customWidth="1"/>
    <col min="20" max="20" width="14" style="17" customWidth="1"/>
    <col min="21" max="21" width="15" style="82" customWidth="1"/>
    <col min="22" max="23" width="20.5703125" style="82" customWidth="1"/>
    <col min="24" max="24" width="18" style="82" customWidth="1"/>
    <col min="25" max="25" width="20.28515625" style="29" customWidth="1"/>
    <col min="26" max="26" width="17.28515625" style="29" customWidth="1"/>
    <col min="27" max="28" width="8.85546875" style="17" customWidth="1"/>
    <col min="29" max="16384" width="8.85546875" style="17"/>
  </cols>
  <sheetData>
    <row r="1" spans="1:26" ht="19.5">
      <c r="A1" s="34" t="s">
        <v>3298</v>
      </c>
      <c r="B1" s="31" t="s">
        <v>2308</v>
      </c>
      <c r="C1" s="31" t="s">
        <v>2321</v>
      </c>
      <c r="D1" s="31" t="s">
        <v>2320</v>
      </c>
      <c r="E1" s="31" t="s">
        <v>2319</v>
      </c>
      <c r="F1" s="31" t="s">
        <v>2312</v>
      </c>
      <c r="G1" s="31" t="s">
        <v>2309</v>
      </c>
      <c r="H1" s="31" t="s">
        <v>2313</v>
      </c>
      <c r="I1" s="31" t="s">
        <v>2314</v>
      </c>
      <c r="J1" s="31" t="s">
        <v>2315</v>
      </c>
      <c r="K1" s="32" t="s">
        <v>2325</v>
      </c>
      <c r="L1" s="33" t="s">
        <v>2310</v>
      </c>
      <c r="M1" s="32" t="s">
        <v>2326</v>
      </c>
      <c r="N1" s="32" t="s">
        <v>3295</v>
      </c>
      <c r="O1" s="32" t="s">
        <v>3296</v>
      </c>
      <c r="P1" s="32" t="s">
        <v>3299</v>
      </c>
      <c r="Q1" s="151" t="s">
        <v>3906</v>
      </c>
      <c r="R1" s="151" t="s">
        <v>3908</v>
      </c>
      <c r="S1" s="151" t="s">
        <v>3907</v>
      </c>
      <c r="T1" s="31" t="s">
        <v>2317</v>
      </c>
      <c r="U1" s="80" t="s">
        <v>3711</v>
      </c>
      <c r="V1" s="80" t="s">
        <v>3327</v>
      </c>
      <c r="W1" s="80" t="s">
        <v>3727</v>
      </c>
      <c r="X1" s="80" t="s">
        <v>3728</v>
      </c>
      <c r="Y1" s="33" t="s">
        <v>3726</v>
      </c>
      <c r="Z1" s="83"/>
    </row>
    <row r="2" spans="1:26" hidden="1">
      <c r="A2" s="19">
        <v>94757</v>
      </c>
      <c r="B2" s="19">
        <v>14031000001</v>
      </c>
      <c r="C2" s="20" t="s">
        <v>80</v>
      </c>
      <c r="D2" s="20" t="s">
        <v>79</v>
      </c>
      <c r="E2" s="20" t="s">
        <v>9</v>
      </c>
      <c r="F2" s="20">
        <v>10</v>
      </c>
      <c r="G2" s="20" t="s">
        <v>76</v>
      </c>
      <c r="H2" s="20">
        <v>7034</v>
      </c>
      <c r="I2" s="21" t="s">
        <v>3</v>
      </c>
      <c r="J2" s="20" t="s">
        <v>4</v>
      </c>
      <c r="K2" s="18">
        <v>73863</v>
      </c>
      <c r="L2" s="22">
        <v>408000</v>
      </c>
      <c r="M2" s="18">
        <v>407340</v>
      </c>
      <c r="N2" s="18">
        <f t="shared" ref="N2:N65" si="0">M2*K2</f>
        <v>30087354420</v>
      </c>
      <c r="O2" s="18">
        <f>N2*10%</f>
        <v>3008735442</v>
      </c>
      <c r="P2" s="30">
        <f>O2+N2</f>
        <v>33096089862</v>
      </c>
      <c r="Q2" s="152">
        <v>65000</v>
      </c>
      <c r="R2" s="152">
        <f t="shared" ref="R2:R65" si="1">P2/Q2</f>
        <v>509170.61326153844</v>
      </c>
      <c r="S2" s="152">
        <f t="shared" ref="S2:S65" si="2">Q2*R2</f>
        <v>33096089862</v>
      </c>
      <c r="T2" s="20" t="s">
        <v>6</v>
      </c>
      <c r="U2" s="81">
        <v>407340</v>
      </c>
      <c r="V2" s="81">
        <v>33096375000</v>
      </c>
      <c r="W2" s="81">
        <v>407340</v>
      </c>
      <c r="X2" s="81">
        <v>33096375000</v>
      </c>
      <c r="Y2" s="71">
        <v>0</v>
      </c>
      <c r="Z2" s="84">
        <v>0</v>
      </c>
    </row>
    <row r="3" spans="1:26" hidden="1">
      <c r="A3" s="19">
        <v>93079</v>
      </c>
      <c r="B3" s="19">
        <v>14031000002</v>
      </c>
      <c r="C3" s="20" t="s">
        <v>93</v>
      </c>
      <c r="D3" s="20" t="s">
        <v>79</v>
      </c>
      <c r="E3" s="20" t="s">
        <v>9</v>
      </c>
      <c r="F3" s="20">
        <v>10</v>
      </c>
      <c r="G3" s="20" t="s">
        <v>86</v>
      </c>
      <c r="H3" s="20">
        <v>7034</v>
      </c>
      <c r="I3" s="21" t="s">
        <v>3</v>
      </c>
      <c r="J3" s="20" t="s">
        <v>16</v>
      </c>
      <c r="K3" s="18">
        <v>73863</v>
      </c>
      <c r="L3" s="22">
        <v>451000</v>
      </c>
      <c r="M3" s="18">
        <v>450580</v>
      </c>
      <c r="N3" s="18">
        <f t="shared" si="0"/>
        <v>33281190540</v>
      </c>
      <c r="O3" s="18">
        <f t="shared" ref="O3:O37" si="3">N3*10%</f>
        <v>3328119054</v>
      </c>
      <c r="P3" s="30">
        <f t="shared" ref="P3:P66" si="4">O3+N3</f>
        <v>36609309594</v>
      </c>
      <c r="Q3" s="152">
        <v>65000</v>
      </c>
      <c r="R3" s="152">
        <f t="shared" si="1"/>
        <v>563220.14760000003</v>
      </c>
      <c r="S3" s="152">
        <f t="shared" si="2"/>
        <v>36609309594</v>
      </c>
      <c r="T3" s="20" t="s">
        <v>90</v>
      </c>
      <c r="U3" s="81">
        <v>450580</v>
      </c>
      <c r="V3" s="81">
        <v>36609625000</v>
      </c>
      <c r="W3" s="81">
        <v>450580</v>
      </c>
      <c r="X3" s="81">
        <v>36609625000</v>
      </c>
      <c r="Y3" s="71">
        <v>0</v>
      </c>
      <c r="Z3" s="84">
        <v>0</v>
      </c>
    </row>
    <row r="4" spans="1:26" hidden="1">
      <c r="A4" s="19">
        <v>94159</v>
      </c>
      <c r="B4" s="19">
        <v>14031000003</v>
      </c>
      <c r="C4" s="20" t="s">
        <v>100</v>
      </c>
      <c r="D4" s="20" t="s">
        <v>79</v>
      </c>
      <c r="E4" s="20" t="s">
        <v>14</v>
      </c>
      <c r="F4" s="20">
        <v>10</v>
      </c>
      <c r="G4" s="20" t="s">
        <v>96</v>
      </c>
      <c r="H4" s="20">
        <v>7190</v>
      </c>
      <c r="I4" s="21" t="s">
        <v>11</v>
      </c>
      <c r="J4" s="20" t="s">
        <v>12</v>
      </c>
      <c r="K4" s="18">
        <v>73863</v>
      </c>
      <c r="L4" s="22">
        <v>260000</v>
      </c>
      <c r="M4" s="18">
        <v>257610</v>
      </c>
      <c r="N4" s="18">
        <f t="shared" si="0"/>
        <v>19027847430</v>
      </c>
      <c r="O4" s="18">
        <f t="shared" si="3"/>
        <v>1902784743</v>
      </c>
      <c r="P4" s="30">
        <f t="shared" si="4"/>
        <v>20930632173</v>
      </c>
      <c r="Q4" s="152">
        <v>65000</v>
      </c>
      <c r="R4" s="152">
        <f t="shared" si="1"/>
        <v>322009.72573846154</v>
      </c>
      <c r="S4" s="152">
        <f t="shared" si="2"/>
        <v>20930632173</v>
      </c>
      <c r="T4" s="20" t="s">
        <v>6</v>
      </c>
      <c r="U4" s="81">
        <v>257610</v>
      </c>
      <c r="V4" s="81">
        <v>20930812500</v>
      </c>
      <c r="W4" s="81">
        <v>257610</v>
      </c>
      <c r="X4" s="81">
        <v>20930812500</v>
      </c>
      <c r="Y4" s="71">
        <v>0</v>
      </c>
      <c r="Z4" s="84">
        <v>0</v>
      </c>
    </row>
    <row r="5" spans="1:26" hidden="1">
      <c r="A5" s="19">
        <v>94552</v>
      </c>
      <c r="B5" s="19">
        <v>14031000004</v>
      </c>
      <c r="C5" s="20" t="s">
        <v>105</v>
      </c>
      <c r="D5" s="20" t="s">
        <v>79</v>
      </c>
      <c r="E5" s="20" t="s">
        <v>14</v>
      </c>
      <c r="F5" s="20">
        <v>10</v>
      </c>
      <c r="G5" s="20" t="s">
        <v>96</v>
      </c>
      <c r="H5" s="20">
        <v>7190</v>
      </c>
      <c r="I5" s="21" t="s">
        <v>11</v>
      </c>
      <c r="J5" s="20" t="s">
        <v>12</v>
      </c>
      <c r="K5" s="18">
        <v>73863</v>
      </c>
      <c r="L5" s="22">
        <v>100000</v>
      </c>
      <c r="M5" s="18">
        <v>98460</v>
      </c>
      <c r="N5" s="18">
        <f t="shared" si="0"/>
        <v>7272550980</v>
      </c>
      <c r="O5" s="18">
        <f t="shared" si="3"/>
        <v>727255098</v>
      </c>
      <c r="P5" s="30">
        <f t="shared" si="4"/>
        <v>7999806078</v>
      </c>
      <c r="Q5" s="152">
        <v>65000</v>
      </c>
      <c r="R5" s="152">
        <f t="shared" si="1"/>
        <v>123073.93966153846</v>
      </c>
      <c r="S5" s="152">
        <f t="shared" si="2"/>
        <v>7999806078</v>
      </c>
      <c r="T5" s="20" t="s">
        <v>6</v>
      </c>
      <c r="U5" s="81">
        <v>98460</v>
      </c>
      <c r="V5" s="81">
        <v>7999875000</v>
      </c>
      <c r="W5" s="81">
        <v>98460</v>
      </c>
      <c r="X5" s="81">
        <v>7999875000</v>
      </c>
      <c r="Y5" s="71">
        <v>0</v>
      </c>
      <c r="Z5" s="84">
        <v>0</v>
      </c>
    </row>
    <row r="6" spans="1:26" hidden="1">
      <c r="A6" s="19">
        <v>95365</v>
      </c>
      <c r="B6" s="19">
        <v>14031000005</v>
      </c>
      <c r="C6" s="20" t="s">
        <v>107</v>
      </c>
      <c r="D6" s="20" t="s">
        <v>79</v>
      </c>
      <c r="E6" s="20" t="s">
        <v>14</v>
      </c>
      <c r="F6" s="20">
        <v>10</v>
      </c>
      <c r="G6" s="20" t="s">
        <v>96</v>
      </c>
      <c r="H6" s="20">
        <v>7190</v>
      </c>
      <c r="I6" s="21" t="s">
        <v>11</v>
      </c>
      <c r="J6" s="20" t="s">
        <v>12</v>
      </c>
      <c r="K6" s="18">
        <v>73863</v>
      </c>
      <c r="L6" s="22">
        <v>125000</v>
      </c>
      <c r="M6" s="18">
        <v>124990</v>
      </c>
      <c r="N6" s="18">
        <f t="shared" si="0"/>
        <v>9232136370</v>
      </c>
      <c r="O6" s="18">
        <f t="shared" si="3"/>
        <v>923213637</v>
      </c>
      <c r="P6" s="30">
        <f t="shared" si="4"/>
        <v>10155350007</v>
      </c>
      <c r="Q6" s="152">
        <v>65000</v>
      </c>
      <c r="R6" s="152">
        <f t="shared" si="1"/>
        <v>156236.15395384617</v>
      </c>
      <c r="S6" s="152">
        <f t="shared" si="2"/>
        <v>10155350007</v>
      </c>
      <c r="T6" s="20" t="s">
        <v>6</v>
      </c>
      <c r="U6" s="81">
        <v>124990</v>
      </c>
      <c r="V6" s="81">
        <v>10155437500</v>
      </c>
      <c r="W6" s="81">
        <v>124990</v>
      </c>
      <c r="X6" s="81">
        <v>10155437500</v>
      </c>
      <c r="Y6" s="71">
        <v>0</v>
      </c>
      <c r="Z6" s="84">
        <v>0</v>
      </c>
    </row>
    <row r="7" spans="1:26" hidden="1">
      <c r="A7" s="19">
        <v>94267</v>
      </c>
      <c r="B7" s="19">
        <v>14031000006</v>
      </c>
      <c r="C7" s="20" t="s">
        <v>109</v>
      </c>
      <c r="D7" s="20" t="s">
        <v>79</v>
      </c>
      <c r="E7" s="20" t="s">
        <v>14</v>
      </c>
      <c r="F7" s="20">
        <v>10</v>
      </c>
      <c r="G7" s="20" t="s">
        <v>95</v>
      </c>
      <c r="H7" s="20">
        <v>7190</v>
      </c>
      <c r="I7" s="21" t="s">
        <v>11</v>
      </c>
      <c r="J7" s="20" t="s">
        <v>12</v>
      </c>
      <c r="K7" s="18">
        <v>73863</v>
      </c>
      <c r="L7" s="22">
        <v>60000</v>
      </c>
      <c r="M7" s="18">
        <v>58370</v>
      </c>
      <c r="N7" s="18">
        <f t="shared" si="0"/>
        <v>4311383310</v>
      </c>
      <c r="O7" s="18">
        <f t="shared" si="3"/>
        <v>431138331</v>
      </c>
      <c r="P7" s="30">
        <f t="shared" si="4"/>
        <v>4742521641</v>
      </c>
      <c r="Q7" s="152">
        <v>65000</v>
      </c>
      <c r="R7" s="152">
        <f t="shared" si="1"/>
        <v>72961.871400000004</v>
      </c>
      <c r="S7" s="152">
        <f t="shared" si="2"/>
        <v>4742521641</v>
      </c>
      <c r="T7" s="20" t="s">
        <v>6</v>
      </c>
      <c r="U7" s="81">
        <v>58370</v>
      </c>
      <c r="V7" s="81">
        <v>4742562500</v>
      </c>
      <c r="W7" s="81">
        <v>58370</v>
      </c>
      <c r="X7" s="81">
        <v>4742562500</v>
      </c>
      <c r="Y7" s="71">
        <v>0</v>
      </c>
      <c r="Z7" s="84">
        <v>0</v>
      </c>
    </row>
    <row r="8" spans="1:26" hidden="1">
      <c r="A8" s="19">
        <v>94170</v>
      </c>
      <c r="B8" s="19">
        <v>14031000007</v>
      </c>
      <c r="C8" s="20" t="s">
        <v>111</v>
      </c>
      <c r="D8" s="20" t="s">
        <v>79</v>
      </c>
      <c r="E8" s="20" t="s">
        <v>14</v>
      </c>
      <c r="F8" s="20">
        <v>10</v>
      </c>
      <c r="G8" s="20" t="s">
        <v>95</v>
      </c>
      <c r="H8" s="20">
        <v>7190</v>
      </c>
      <c r="I8" s="21" t="s">
        <v>11</v>
      </c>
      <c r="J8" s="20" t="s">
        <v>12</v>
      </c>
      <c r="K8" s="18">
        <v>73863</v>
      </c>
      <c r="L8" s="22">
        <v>208000</v>
      </c>
      <c r="M8" s="18">
        <v>207100</v>
      </c>
      <c r="N8" s="18">
        <f t="shared" si="0"/>
        <v>15297027300</v>
      </c>
      <c r="O8" s="18">
        <f t="shared" si="3"/>
        <v>1529702730</v>
      </c>
      <c r="P8" s="30">
        <f t="shared" si="4"/>
        <v>16826730030</v>
      </c>
      <c r="Q8" s="152">
        <v>65000</v>
      </c>
      <c r="R8" s="152">
        <f t="shared" si="1"/>
        <v>258872.76969230769</v>
      </c>
      <c r="S8" s="152">
        <f t="shared" si="2"/>
        <v>16826730030</v>
      </c>
      <c r="T8" s="20" t="s">
        <v>6</v>
      </c>
      <c r="U8" s="81">
        <v>207100</v>
      </c>
      <c r="V8" s="81">
        <v>16826875000</v>
      </c>
      <c r="W8" s="81">
        <v>207090</v>
      </c>
      <c r="X8" s="81">
        <v>16826062500</v>
      </c>
      <c r="Y8" s="71">
        <v>0</v>
      </c>
      <c r="Z8" s="84">
        <v>0</v>
      </c>
    </row>
    <row r="9" spans="1:26" hidden="1">
      <c r="A9" s="19">
        <v>94270</v>
      </c>
      <c r="B9" s="19">
        <v>14031000008</v>
      </c>
      <c r="C9" s="20" t="s">
        <v>115</v>
      </c>
      <c r="D9" s="20" t="s">
        <v>79</v>
      </c>
      <c r="E9" s="20" t="s">
        <v>14</v>
      </c>
      <c r="F9" s="20">
        <v>10</v>
      </c>
      <c r="G9" s="20" t="s">
        <v>95</v>
      </c>
      <c r="H9" s="20">
        <v>7190</v>
      </c>
      <c r="I9" s="21" t="s">
        <v>11</v>
      </c>
      <c r="J9" s="20" t="s">
        <v>12</v>
      </c>
      <c r="K9" s="18">
        <v>73863</v>
      </c>
      <c r="L9" s="22">
        <v>65000</v>
      </c>
      <c r="M9" s="18">
        <v>64740</v>
      </c>
      <c r="N9" s="18">
        <f t="shared" si="0"/>
        <v>4781890620</v>
      </c>
      <c r="O9" s="18">
        <f t="shared" si="3"/>
        <v>478189062</v>
      </c>
      <c r="P9" s="30">
        <f t="shared" si="4"/>
        <v>5260079682</v>
      </c>
      <c r="Q9" s="152">
        <v>65000</v>
      </c>
      <c r="R9" s="152">
        <f t="shared" si="1"/>
        <v>80924.302800000005</v>
      </c>
      <c r="S9" s="152">
        <f t="shared" si="2"/>
        <v>5260079682</v>
      </c>
      <c r="T9" s="20" t="s">
        <v>6</v>
      </c>
      <c r="U9" s="81">
        <v>64739.999999999993</v>
      </c>
      <c r="V9" s="81">
        <v>5260125000</v>
      </c>
      <c r="W9" s="81">
        <v>64739.999999999993</v>
      </c>
      <c r="X9" s="81">
        <v>5260125000</v>
      </c>
      <c r="Y9" s="71">
        <v>0</v>
      </c>
      <c r="Z9" s="84">
        <v>0</v>
      </c>
    </row>
    <row r="10" spans="1:26" hidden="1">
      <c r="A10" s="19">
        <v>93781</v>
      </c>
      <c r="B10" s="19">
        <v>14031000009</v>
      </c>
      <c r="C10" s="20" t="s">
        <v>116</v>
      </c>
      <c r="D10" s="20" t="s">
        <v>79</v>
      </c>
      <c r="E10" s="20" t="s">
        <v>14</v>
      </c>
      <c r="F10" s="20">
        <v>10</v>
      </c>
      <c r="G10" s="20" t="s">
        <v>95</v>
      </c>
      <c r="H10" s="20">
        <v>7190</v>
      </c>
      <c r="I10" s="21" t="s">
        <v>11</v>
      </c>
      <c r="J10" s="20" t="s">
        <v>12</v>
      </c>
      <c r="K10" s="18">
        <v>73863</v>
      </c>
      <c r="L10" s="22">
        <v>69000</v>
      </c>
      <c r="M10" s="18">
        <v>68170</v>
      </c>
      <c r="N10" s="18">
        <f t="shared" si="0"/>
        <v>5035240710</v>
      </c>
      <c r="O10" s="18">
        <f t="shared" si="3"/>
        <v>503524071</v>
      </c>
      <c r="P10" s="30">
        <f t="shared" si="4"/>
        <v>5538764781</v>
      </c>
      <c r="Q10" s="152">
        <v>65000</v>
      </c>
      <c r="R10" s="152">
        <f t="shared" si="1"/>
        <v>85211.765861538457</v>
      </c>
      <c r="S10" s="152">
        <f t="shared" si="2"/>
        <v>5538764781</v>
      </c>
      <c r="T10" s="20" t="s">
        <v>6</v>
      </c>
      <c r="U10" s="81">
        <v>68170</v>
      </c>
      <c r="V10" s="81">
        <v>5538812500</v>
      </c>
      <c r="W10" s="81">
        <v>68170</v>
      </c>
      <c r="X10" s="81">
        <v>5538812500</v>
      </c>
      <c r="Y10" s="71">
        <v>0</v>
      </c>
      <c r="Z10" s="84">
        <v>0</v>
      </c>
    </row>
    <row r="11" spans="1:26" hidden="1">
      <c r="A11" s="19">
        <v>94721</v>
      </c>
      <c r="B11" s="19">
        <v>14031000010</v>
      </c>
      <c r="C11" s="20" t="s">
        <v>117</v>
      </c>
      <c r="D11" s="20" t="s">
        <v>79</v>
      </c>
      <c r="E11" s="20" t="s">
        <v>14</v>
      </c>
      <c r="F11" s="20">
        <v>10</v>
      </c>
      <c r="G11" s="20" t="s">
        <v>95</v>
      </c>
      <c r="H11" s="20">
        <v>7190</v>
      </c>
      <c r="I11" s="21" t="s">
        <v>11</v>
      </c>
      <c r="J11" s="20" t="s">
        <v>12</v>
      </c>
      <c r="K11" s="18">
        <v>73863</v>
      </c>
      <c r="L11" s="22">
        <v>48000</v>
      </c>
      <c r="M11" s="18">
        <v>46950</v>
      </c>
      <c r="N11" s="18">
        <f t="shared" si="0"/>
        <v>3467867850</v>
      </c>
      <c r="O11" s="18">
        <f t="shared" si="3"/>
        <v>346786785</v>
      </c>
      <c r="P11" s="30">
        <f t="shared" si="4"/>
        <v>3814654635</v>
      </c>
      <c r="Q11" s="152">
        <v>65000</v>
      </c>
      <c r="R11" s="152">
        <f t="shared" si="1"/>
        <v>58686.994384615384</v>
      </c>
      <c r="S11" s="152">
        <f t="shared" si="2"/>
        <v>3814654635</v>
      </c>
      <c r="T11" s="20" t="s">
        <v>6</v>
      </c>
      <c r="U11" s="81">
        <v>46950</v>
      </c>
      <c r="V11" s="81">
        <v>3814687500</v>
      </c>
      <c r="W11" s="81">
        <v>46950</v>
      </c>
      <c r="X11" s="81">
        <v>3814687500</v>
      </c>
      <c r="Y11" s="71">
        <v>0</v>
      </c>
      <c r="Z11" s="84">
        <v>0</v>
      </c>
    </row>
    <row r="12" spans="1:26" hidden="1">
      <c r="A12" s="19">
        <v>94303</v>
      </c>
      <c r="B12" s="19">
        <v>14031000011</v>
      </c>
      <c r="C12" s="20" t="s">
        <v>120</v>
      </c>
      <c r="D12" s="20" t="s">
        <v>79</v>
      </c>
      <c r="E12" s="20" t="s">
        <v>14</v>
      </c>
      <c r="F12" s="20">
        <v>10</v>
      </c>
      <c r="G12" s="20" t="s">
        <v>95</v>
      </c>
      <c r="H12" s="20">
        <v>7190</v>
      </c>
      <c r="I12" s="21" t="s">
        <v>11</v>
      </c>
      <c r="J12" s="20" t="s">
        <v>12</v>
      </c>
      <c r="K12" s="18">
        <v>73863</v>
      </c>
      <c r="L12" s="22">
        <v>88000</v>
      </c>
      <c r="M12" s="18">
        <v>87010</v>
      </c>
      <c r="N12" s="18">
        <f t="shared" si="0"/>
        <v>6426819630</v>
      </c>
      <c r="O12" s="18">
        <f t="shared" si="3"/>
        <v>642681963</v>
      </c>
      <c r="P12" s="30">
        <f t="shared" si="4"/>
        <v>7069501593</v>
      </c>
      <c r="Q12" s="152">
        <v>65000</v>
      </c>
      <c r="R12" s="152">
        <f t="shared" si="1"/>
        <v>108761.56296923077</v>
      </c>
      <c r="S12" s="152">
        <f t="shared" si="2"/>
        <v>7069501593</v>
      </c>
      <c r="T12" s="20" t="s">
        <v>6</v>
      </c>
      <c r="U12" s="81">
        <v>87010</v>
      </c>
      <c r="V12" s="81">
        <v>7069562500</v>
      </c>
      <c r="W12" s="81">
        <v>87010</v>
      </c>
      <c r="X12" s="81">
        <v>7069562500</v>
      </c>
      <c r="Y12" s="71">
        <v>0</v>
      </c>
      <c r="Z12" s="84">
        <v>0</v>
      </c>
    </row>
    <row r="13" spans="1:26" hidden="1">
      <c r="A13" s="19">
        <v>94162</v>
      </c>
      <c r="B13" s="19">
        <v>14031000012</v>
      </c>
      <c r="C13" s="20" t="s">
        <v>123</v>
      </c>
      <c r="D13" s="20" t="s">
        <v>79</v>
      </c>
      <c r="E13" s="20" t="s">
        <v>14</v>
      </c>
      <c r="F13" s="20">
        <v>10</v>
      </c>
      <c r="G13" s="20" t="s">
        <v>84</v>
      </c>
      <c r="H13" s="20">
        <v>7190</v>
      </c>
      <c r="I13" s="21" t="s">
        <v>11</v>
      </c>
      <c r="J13" s="20" t="s">
        <v>12</v>
      </c>
      <c r="K13" s="18">
        <v>73863</v>
      </c>
      <c r="L13" s="22">
        <v>90000</v>
      </c>
      <c r="M13" s="18">
        <v>89290</v>
      </c>
      <c r="N13" s="18">
        <f t="shared" si="0"/>
        <v>6595227270</v>
      </c>
      <c r="O13" s="18">
        <f t="shared" si="3"/>
        <v>659522727</v>
      </c>
      <c r="P13" s="30">
        <f t="shared" si="4"/>
        <v>7254749997</v>
      </c>
      <c r="Q13" s="152">
        <v>65000</v>
      </c>
      <c r="R13" s="152">
        <f t="shared" si="1"/>
        <v>111611.53841538461</v>
      </c>
      <c r="S13" s="152">
        <f t="shared" si="2"/>
        <v>7254749997</v>
      </c>
      <c r="T13" s="20" t="s">
        <v>6</v>
      </c>
      <c r="U13" s="81">
        <v>89290</v>
      </c>
      <c r="V13" s="81">
        <v>7254812500</v>
      </c>
      <c r="W13" s="81">
        <v>89290</v>
      </c>
      <c r="X13" s="81">
        <v>7254812500</v>
      </c>
      <c r="Y13" s="71">
        <v>0</v>
      </c>
      <c r="Z13" s="84">
        <v>0</v>
      </c>
    </row>
    <row r="14" spans="1:26" hidden="1">
      <c r="A14" s="19">
        <v>94165</v>
      </c>
      <c r="B14" s="19">
        <v>14031000013</v>
      </c>
      <c r="C14" s="20" t="s">
        <v>125</v>
      </c>
      <c r="D14" s="20" t="s">
        <v>79</v>
      </c>
      <c r="E14" s="20" t="s">
        <v>14</v>
      </c>
      <c r="F14" s="20">
        <v>10</v>
      </c>
      <c r="G14" s="20" t="s">
        <v>84</v>
      </c>
      <c r="H14" s="20">
        <v>7190</v>
      </c>
      <c r="I14" s="21" t="s">
        <v>11</v>
      </c>
      <c r="J14" s="20" t="s">
        <v>12</v>
      </c>
      <c r="K14" s="18">
        <v>73863</v>
      </c>
      <c r="L14" s="22">
        <v>99000</v>
      </c>
      <c r="M14" s="18">
        <v>98210</v>
      </c>
      <c r="N14" s="18">
        <f t="shared" si="0"/>
        <v>7254085230</v>
      </c>
      <c r="O14" s="18">
        <f t="shared" si="3"/>
        <v>725408523</v>
      </c>
      <c r="P14" s="30">
        <f t="shared" si="4"/>
        <v>7979493753</v>
      </c>
      <c r="Q14" s="152">
        <v>65000</v>
      </c>
      <c r="R14" s="152">
        <f t="shared" si="1"/>
        <v>122761.44235384616</v>
      </c>
      <c r="S14" s="152">
        <f t="shared" si="2"/>
        <v>7979493753</v>
      </c>
      <c r="T14" s="20" t="s">
        <v>6</v>
      </c>
      <c r="U14" s="81">
        <v>98210</v>
      </c>
      <c r="V14" s="81">
        <v>7979562500</v>
      </c>
      <c r="W14" s="81">
        <v>98210</v>
      </c>
      <c r="X14" s="81">
        <v>7979562500</v>
      </c>
      <c r="Y14" s="71">
        <v>0</v>
      </c>
      <c r="Z14" s="84">
        <v>0</v>
      </c>
    </row>
    <row r="15" spans="1:26" hidden="1">
      <c r="A15" s="19">
        <v>94220</v>
      </c>
      <c r="B15" s="19">
        <v>14031000014</v>
      </c>
      <c r="C15" s="20" t="s">
        <v>126</v>
      </c>
      <c r="D15" s="20" t="s">
        <v>79</v>
      </c>
      <c r="E15" s="20" t="s">
        <v>14</v>
      </c>
      <c r="F15" s="20">
        <v>10</v>
      </c>
      <c r="G15" s="20" t="s">
        <v>84</v>
      </c>
      <c r="H15" s="20">
        <v>7190</v>
      </c>
      <c r="I15" s="21" t="s">
        <v>11</v>
      </c>
      <c r="J15" s="20" t="s">
        <v>12</v>
      </c>
      <c r="K15" s="18">
        <v>73863</v>
      </c>
      <c r="L15" s="22">
        <v>50000</v>
      </c>
      <c r="M15" s="18">
        <v>49460</v>
      </c>
      <c r="N15" s="18">
        <f t="shared" si="0"/>
        <v>3653263980</v>
      </c>
      <c r="O15" s="18">
        <f t="shared" si="3"/>
        <v>365326398</v>
      </c>
      <c r="P15" s="30">
        <f t="shared" si="4"/>
        <v>4018590378</v>
      </c>
      <c r="Q15" s="152">
        <v>65000</v>
      </c>
      <c r="R15" s="152">
        <f t="shared" si="1"/>
        <v>61824.46735384615</v>
      </c>
      <c r="S15" s="152">
        <f t="shared" si="2"/>
        <v>4018590378</v>
      </c>
      <c r="T15" s="20" t="s">
        <v>6</v>
      </c>
      <c r="U15" s="81">
        <v>49460</v>
      </c>
      <c r="V15" s="81">
        <v>4018625000</v>
      </c>
      <c r="W15" s="81">
        <v>49460</v>
      </c>
      <c r="X15" s="81">
        <v>4018625000</v>
      </c>
      <c r="Y15" s="71">
        <v>0</v>
      </c>
      <c r="Z15" s="84">
        <v>0</v>
      </c>
    </row>
    <row r="16" spans="1:26" hidden="1">
      <c r="A16" s="19">
        <v>94273</v>
      </c>
      <c r="B16" s="19">
        <v>14031000015</v>
      </c>
      <c r="C16" s="20" t="s">
        <v>127</v>
      </c>
      <c r="D16" s="20" t="s">
        <v>79</v>
      </c>
      <c r="E16" s="20" t="s">
        <v>14</v>
      </c>
      <c r="F16" s="20">
        <v>10</v>
      </c>
      <c r="G16" s="20" t="s">
        <v>84</v>
      </c>
      <c r="H16" s="20">
        <v>7190</v>
      </c>
      <c r="I16" s="21" t="s">
        <v>11</v>
      </c>
      <c r="J16" s="20" t="s">
        <v>12</v>
      </c>
      <c r="K16" s="18">
        <v>73863</v>
      </c>
      <c r="L16" s="22">
        <v>55000</v>
      </c>
      <c r="M16" s="18">
        <v>53280</v>
      </c>
      <c r="N16" s="18">
        <f t="shared" si="0"/>
        <v>3935420640</v>
      </c>
      <c r="O16" s="18">
        <f t="shared" si="3"/>
        <v>393542064</v>
      </c>
      <c r="P16" s="30">
        <f t="shared" si="4"/>
        <v>4328962704</v>
      </c>
      <c r="Q16" s="152">
        <v>65000</v>
      </c>
      <c r="R16" s="152">
        <f t="shared" si="1"/>
        <v>66599.426215384621</v>
      </c>
      <c r="S16" s="152">
        <f t="shared" si="2"/>
        <v>4328962704</v>
      </c>
      <c r="T16" s="20" t="s">
        <v>6</v>
      </c>
      <c r="U16" s="81">
        <v>53280</v>
      </c>
      <c r="V16" s="81">
        <v>4329000000</v>
      </c>
      <c r="W16" s="81">
        <v>53280</v>
      </c>
      <c r="X16" s="81">
        <v>4329000000</v>
      </c>
      <c r="Y16" s="71">
        <v>0</v>
      </c>
      <c r="Z16" s="84">
        <v>0</v>
      </c>
    </row>
    <row r="17" spans="1:26" hidden="1">
      <c r="A17" s="19">
        <v>93858</v>
      </c>
      <c r="B17" s="19">
        <v>14031000016</v>
      </c>
      <c r="C17" s="20" t="s">
        <v>128</v>
      </c>
      <c r="D17" s="20" t="s">
        <v>79</v>
      </c>
      <c r="E17" s="20" t="s">
        <v>14</v>
      </c>
      <c r="F17" s="20">
        <v>10</v>
      </c>
      <c r="G17" s="20" t="s">
        <v>84</v>
      </c>
      <c r="H17" s="20">
        <v>7190</v>
      </c>
      <c r="I17" s="21" t="s">
        <v>11</v>
      </c>
      <c r="J17" s="20" t="s">
        <v>12</v>
      </c>
      <c r="K17" s="18">
        <v>73863</v>
      </c>
      <c r="L17" s="22">
        <v>125000</v>
      </c>
      <c r="M17" s="18">
        <v>124220</v>
      </c>
      <c r="N17" s="18">
        <f t="shared" si="0"/>
        <v>9175261860</v>
      </c>
      <c r="O17" s="18">
        <f t="shared" si="3"/>
        <v>917526186</v>
      </c>
      <c r="P17" s="30">
        <f t="shared" si="4"/>
        <v>10092788046</v>
      </c>
      <c r="Q17" s="152">
        <v>65000</v>
      </c>
      <c r="R17" s="152">
        <f t="shared" si="1"/>
        <v>155273.66224615384</v>
      </c>
      <c r="S17" s="152">
        <f t="shared" si="2"/>
        <v>10092788046</v>
      </c>
      <c r="T17" s="20" t="s">
        <v>6</v>
      </c>
      <c r="U17" s="81">
        <v>124220</v>
      </c>
      <c r="V17" s="81">
        <v>10092875000</v>
      </c>
      <c r="W17" s="81">
        <v>124220</v>
      </c>
      <c r="X17" s="81">
        <v>10092875000</v>
      </c>
      <c r="Y17" s="71">
        <v>0</v>
      </c>
      <c r="Z17" s="84">
        <v>0</v>
      </c>
    </row>
    <row r="18" spans="1:26" hidden="1">
      <c r="A18" s="19">
        <v>94572</v>
      </c>
      <c r="B18" s="19">
        <v>14031000017</v>
      </c>
      <c r="C18" s="20" t="s">
        <v>129</v>
      </c>
      <c r="D18" s="20" t="s">
        <v>79</v>
      </c>
      <c r="E18" s="20" t="s">
        <v>14</v>
      </c>
      <c r="F18" s="20">
        <v>10</v>
      </c>
      <c r="G18" s="20" t="s">
        <v>84</v>
      </c>
      <c r="H18" s="20">
        <v>7190</v>
      </c>
      <c r="I18" s="21" t="s">
        <v>11</v>
      </c>
      <c r="J18" s="20" t="s">
        <v>12</v>
      </c>
      <c r="K18" s="18">
        <v>73863</v>
      </c>
      <c r="L18" s="22">
        <v>46000</v>
      </c>
      <c r="M18" s="18">
        <v>45400</v>
      </c>
      <c r="N18" s="18">
        <f t="shared" si="0"/>
        <v>3353380200</v>
      </c>
      <c r="O18" s="18">
        <f t="shared" si="3"/>
        <v>335338020</v>
      </c>
      <c r="P18" s="30">
        <f t="shared" si="4"/>
        <v>3688718220</v>
      </c>
      <c r="Q18" s="152">
        <v>65000</v>
      </c>
      <c r="R18" s="152">
        <f t="shared" si="1"/>
        <v>56749.511076923074</v>
      </c>
      <c r="S18" s="152">
        <f t="shared" si="2"/>
        <v>3688718220</v>
      </c>
      <c r="T18" s="20" t="s">
        <v>6</v>
      </c>
      <c r="U18" s="81">
        <v>45400</v>
      </c>
      <c r="V18" s="81">
        <v>3688750000</v>
      </c>
      <c r="W18" s="81">
        <v>45400</v>
      </c>
      <c r="X18" s="81">
        <v>3688750000</v>
      </c>
      <c r="Y18" s="71">
        <v>0</v>
      </c>
      <c r="Z18" s="84">
        <v>0</v>
      </c>
    </row>
    <row r="19" spans="1:26" hidden="1">
      <c r="A19" s="19">
        <v>94681</v>
      </c>
      <c r="B19" s="19">
        <v>14031000018</v>
      </c>
      <c r="C19" s="20" t="s">
        <v>130</v>
      </c>
      <c r="D19" s="20" t="s">
        <v>79</v>
      </c>
      <c r="E19" s="20" t="s">
        <v>14</v>
      </c>
      <c r="F19" s="20">
        <v>10</v>
      </c>
      <c r="G19" s="20" t="s">
        <v>84</v>
      </c>
      <c r="H19" s="20">
        <v>7190</v>
      </c>
      <c r="I19" s="21" t="s">
        <v>11</v>
      </c>
      <c r="J19" s="20" t="s">
        <v>12</v>
      </c>
      <c r="K19" s="87">
        <v>73863</v>
      </c>
      <c r="L19" s="71">
        <v>80000</v>
      </c>
      <c r="M19" s="18">
        <v>74630</v>
      </c>
      <c r="N19" s="18">
        <f t="shared" si="0"/>
        <v>5512395690</v>
      </c>
      <c r="O19" s="18">
        <f t="shared" si="3"/>
        <v>551239569</v>
      </c>
      <c r="P19" s="30">
        <f t="shared" si="4"/>
        <v>6063635259</v>
      </c>
      <c r="Q19" s="152">
        <v>65000</v>
      </c>
      <c r="R19" s="152">
        <f t="shared" si="1"/>
        <v>93286.696292307694</v>
      </c>
      <c r="S19" s="152">
        <f t="shared" si="2"/>
        <v>6063635259</v>
      </c>
      <c r="T19" s="20" t="s">
        <v>6</v>
      </c>
      <c r="U19" s="81">
        <v>74630</v>
      </c>
      <c r="V19" s="81">
        <v>6063687500</v>
      </c>
      <c r="W19" s="81">
        <v>74630</v>
      </c>
      <c r="X19" s="81">
        <v>6063687500</v>
      </c>
      <c r="Y19" s="71">
        <v>0</v>
      </c>
      <c r="Z19" s="84">
        <v>0</v>
      </c>
    </row>
    <row r="20" spans="1:26" hidden="1">
      <c r="A20" s="19">
        <v>94199</v>
      </c>
      <c r="B20" s="19">
        <v>14031000019</v>
      </c>
      <c r="C20" s="20" t="s">
        <v>131</v>
      </c>
      <c r="D20" s="20" t="s">
        <v>79</v>
      </c>
      <c r="E20" s="20" t="s">
        <v>14</v>
      </c>
      <c r="F20" s="20">
        <v>10</v>
      </c>
      <c r="G20" s="20" t="s">
        <v>84</v>
      </c>
      <c r="H20" s="20">
        <v>7190</v>
      </c>
      <c r="I20" s="21" t="s">
        <v>11</v>
      </c>
      <c r="J20" s="20" t="s">
        <v>12</v>
      </c>
      <c r="K20" s="87">
        <v>73863</v>
      </c>
      <c r="L20" s="71">
        <v>55000</v>
      </c>
      <c r="M20" s="18">
        <v>54540</v>
      </c>
      <c r="N20" s="18">
        <f t="shared" si="0"/>
        <v>4028488020</v>
      </c>
      <c r="O20" s="18">
        <f t="shared" si="3"/>
        <v>402848802</v>
      </c>
      <c r="P20" s="30">
        <f t="shared" si="4"/>
        <v>4431336822</v>
      </c>
      <c r="Q20" s="152">
        <v>65000</v>
      </c>
      <c r="R20" s="152">
        <f t="shared" si="1"/>
        <v>68174.41264615384</v>
      </c>
      <c r="S20" s="152">
        <f t="shared" si="2"/>
        <v>4431336822</v>
      </c>
      <c r="T20" s="20" t="s">
        <v>6</v>
      </c>
      <c r="U20" s="81">
        <v>54540</v>
      </c>
      <c r="V20" s="81">
        <v>4431375000</v>
      </c>
      <c r="W20" s="81">
        <v>54540</v>
      </c>
      <c r="X20" s="81">
        <v>4431375000</v>
      </c>
      <c r="Y20" s="71">
        <v>0</v>
      </c>
      <c r="Z20" s="84">
        <v>0</v>
      </c>
    </row>
    <row r="21" spans="1:26" hidden="1">
      <c r="A21" s="19">
        <v>94764</v>
      </c>
      <c r="B21" s="19">
        <v>14031000020</v>
      </c>
      <c r="C21" s="20" t="s">
        <v>133</v>
      </c>
      <c r="D21" s="20" t="s">
        <v>84</v>
      </c>
      <c r="E21" s="20" t="s">
        <v>9</v>
      </c>
      <c r="F21" s="20">
        <v>10</v>
      </c>
      <c r="G21" s="20" t="s">
        <v>103</v>
      </c>
      <c r="H21" s="20">
        <v>7034</v>
      </c>
      <c r="I21" s="21" t="s">
        <v>3</v>
      </c>
      <c r="J21" s="20" t="s">
        <v>16</v>
      </c>
      <c r="K21" s="87">
        <v>73863</v>
      </c>
      <c r="L21" s="71">
        <v>500000</v>
      </c>
      <c r="M21" s="18">
        <v>498710</v>
      </c>
      <c r="N21" s="18">
        <f t="shared" si="0"/>
        <v>36836216730</v>
      </c>
      <c r="O21" s="18">
        <f t="shared" si="3"/>
        <v>3683621673</v>
      </c>
      <c r="P21" s="30">
        <f t="shared" si="4"/>
        <v>40519838403</v>
      </c>
      <c r="Q21" s="152">
        <v>65000</v>
      </c>
      <c r="R21" s="152">
        <f t="shared" si="1"/>
        <v>623382.12927692302</v>
      </c>
      <c r="S21" s="152">
        <f t="shared" si="2"/>
        <v>40519838403</v>
      </c>
      <c r="T21" s="20" t="s">
        <v>90</v>
      </c>
      <c r="U21" s="81">
        <v>498710</v>
      </c>
      <c r="V21" s="81">
        <v>40520187500</v>
      </c>
      <c r="W21" s="81">
        <v>498710</v>
      </c>
      <c r="X21" s="81">
        <v>40520187500</v>
      </c>
      <c r="Y21" s="71">
        <v>0</v>
      </c>
      <c r="Z21" s="84">
        <v>0</v>
      </c>
    </row>
    <row r="22" spans="1:26" hidden="1">
      <c r="A22" s="19">
        <v>95058</v>
      </c>
      <c r="B22" s="19">
        <v>14031000021</v>
      </c>
      <c r="C22" s="20" t="s">
        <v>141</v>
      </c>
      <c r="D22" s="20" t="s">
        <v>87</v>
      </c>
      <c r="E22" s="20" t="s">
        <v>37</v>
      </c>
      <c r="F22" s="20">
        <v>10</v>
      </c>
      <c r="G22" s="20" t="s">
        <v>137</v>
      </c>
      <c r="H22" s="20">
        <v>1602</v>
      </c>
      <c r="I22" s="21" t="s">
        <v>35</v>
      </c>
      <c r="J22" s="20" t="s">
        <v>4</v>
      </c>
      <c r="K22" s="87">
        <v>73863</v>
      </c>
      <c r="L22" s="71">
        <v>150000</v>
      </c>
      <c r="M22" s="18">
        <v>149580</v>
      </c>
      <c r="N22" s="18">
        <f t="shared" si="0"/>
        <v>11048427540</v>
      </c>
      <c r="O22" s="18">
        <f t="shared" si="3"/>
        <v>1104842754</v>
      </c>
      <c r="P22" s="30">
        <f t="shared" si="4"/>
        <v>12153270294</v>
      </c>
      <c r="Q22" s="152">
        <v>65000</v>
      </c>
      <c r="R22" s="152">
        <f t="shared" si="1"/>
        <v>186973.38913846153</v>
      </c>
      <c r="S22" s="152">
        <f t="shared" si="2"/>
        <v>12153270294</v>
      </c>
      <c r="T22" s="20" t="s">
        <v>6</v>
      </c>
      <c r="U22" s="81">
        <v>149580</v>
      </c>
      <c r="V22" s="81">
        <v>12153375000</v>
      </c>
      <c r="W22" s="81">
        <v>149580</v>
      </c>
      <c r="X22" s="81">
        <v>12153375000</v>
      </c>
      <c r="Y22" s="71">
        <v>0</v>
      </c>
      <c r="Z22" s="84">
        <v>0</v>
      </c>
    </row>
    <row r="23" spans="1:26" hidden="1">
      <c r="A23" s="19">
        <v>95025</v>
      </c>
      <c r="B23" s="19">
        <v>14031000022</v>
      </c>
      <c r="C23" s="20" t="s">
        <v>146</v>
      </c>
      <c r="D23" s="20" t="s">
        <v>87</v>
      </c>
      <c r="E23" s="20" t="s">
        <v>37</v>
      </c>
      <c r="F23" s="20">
        <v>10</v>
      </c>
      <c r="G23" s="20" t="s">
        <v>137</v>
      </c>
      <c r="H23" s="20">
        <v>1602</v>
      </c>
      <c r="I23" s="21" t="s">
        <v>35</v>
      </c>
      <c r="J23" s="20" t="s">
        <v>4</v>
      </c>
      <c r="K23" s="87">
        <v>73863</v>
      </c>
      <c r="L23" s="71">
        <v>100000</v>
      </c>
      <c r="M23" s="18">
        <v>99990</v>
      </c>
      <c r="N23" s="18">
        <f t="shared" si="0"/>
        <v>7385561370</v>
      </c>
      <c r="O23" s="18">
        <f t="shared" si="3"/>
        <v>738556137</v>
      </c>
      <c r="P23" s="30">
        <f t="shared" si="4"/>
        <v>8124117507</v>
      </c>
      <c r="Q23" s="152">
        <v>65000</v>
      </c>
      <c r="R23" s="152">
        <f t="shared" si="1"/>
        <v>124986.42318461539</v>
      </c>
      <c r="S23" s="152">
        <f t="shared" si="2"/>
        <v>8124117507</v>
      </c>
      <c r="T23" s="20" t="s">
        <v>6</v>
      </c>
      <c r="U23" s="81">
        <v>99990</v>
      </c>
      <c r="V23" s="81">
        <v>8124187500</v>
      </c>
      <c r="W23" s="81">
        <v>99990</v>
      </c>
      <c r="X23" s="81">
        <v>8124187500</v>
      </c>
      <c r="Y23" s="71">
        <v>0</v>
      </c>
      <c r="Z23" s="84">
        <v>0</v>
      </c>
    </row>
    <row r="24" spans="1:26" hidden="1">
      <c r="A24" s="19">
        <v>95062</v>
      </c>
      <c r="B24" s="19">
        <v>14031000023</v>
      </c>
      <c r="C24" s="20" t="s">
        <v>150</v>
      </c>
      <c r="D24" s="20" t="s">
        <v>87</v>
      </c>
      <c r="E24" s="20" t="s">
        <v>37</v>
      </c>
      <c r="F24" s="20">
        <v>10</v>
      </c>
      <c r="G24" s="20" t="s">
        <v>137</v>
      </c>
      <c r="H24" s="20">
        <v>1602</v>
      </c>
      <c r="I24" s="21" t="s">
        <v>35</v>
      </c>
      <c r="J24" s="20" t="s">
        <v>4</v>
      </c>
      <c r="K24" s="87">
        <v>73863</v>
      </c>
      <c r="L24" s="71">
        <v>100000</v>
      </c>
      <c r="M24" s="18">
        <v>99000</v>
      </c>
      <c r="N24" s="18">
        <f t="shared" si="0"/>
        <v>7312437000</v>
      </c>
      <c r="O24" s="18">
        <f t="shared" si="3"/>
        <v>731243700</v>
      </c>
      <c r="P24" s="30">
        <f t="shared" si="4"/>
        <v>8043680700</v>
      </c>
      <c r="Q24" s="152">
        <v>65000</v>
      </c>
      <c r="R24" s="152">
        <f t="shared" si="1"/>
        <v>123748.93384615384</v>
      </c>
      <c r="S24" s="152">
        <f t="shared" si="2"/>
        <v>8043680700</v>
      </c>
      <c r="T24" s="20" t="s">
        <v>6</v>
      </c>
      <c r="U24" s="81">
        <v>99000</v>
      </c>
      <c r="V24" s="81">
        <v>8043750000</v>
      </c>
      <c r="W24" s="81">
        <v>99000</v>
      </c>
      <c r="X24" s="81">
        <v>8043750000</v>
      </c>
      <c r="Y24" s="71">
        <v>0</v>
      </c>
      <c r="Z24" s="84">
        <v>0</v>
      </c>
    </row>
    <row r="25" spans="1:26" hidden="1">
      <c r="A25" s="19">
        <v>95033</v>
      </c>
      <c r="B25" s="19">
        <v>14031000024</v>
      </c>
      <c r="C25" s="20" t="s">
        <v>156</v>
      </c>
      <c r="D25" s="20" t="s">
        <v>155</v>
      </c>
      <c r="E25" s="20" t="s">
        <v>37</v>
      </c>
      <c r="F25" s="20">
        <v>10</v>
      </c>
      <c r="G25" s="20" t="s">
        <v>137</v>
      </c>
      <c r="H25" s="20">
        <v>1602</v>
      </c>
      <c r="I25" s="21" t="s">
        <v>35</v>
      </c>
      <c r="J25" s="20" t="s">
        <v>4</v>
      </c>
      <c r="K25" s="87">
        <v>73863</v>
      </c>
      <c r="L25" s="71">
        <v>150000</v>
      </c>
      <c r="M25" s="18">
        <v>149570</v>
      </c>
      <c r="N25" s="18">
        <f t="shared" si="0"/>
        <v>11047688910</v>
      </c>
      <c r="O25" s="18">
        <f t="shared" si="3"/>
        <v>1104768891</v>
      </c>
      <c r="P25" s="30">
        <f t="shared" si="4"/>
        <v>12152457801</v>
      </c>
      <c r="Q25" s="152">
        <v>65000</v>
      </c>
      <c r="R25" s="152">
        <f t="shared" si="1"/>
        <v>186960.88924615385</v>
      </c>
      <c r="S25" s="152">
        <f t="shared" si="2"/>
        <v>12152457801</v>
      </c>
      <c r="T25" s="20" t="s">
        <v>6</v>
      </c>
      <c r="U25" s="81">
        <v>149570</v>
      </c>
      <c r="V25" s="81">
        <v>12152562500</v>
      </c>
      <c r="W25" s="81">
        <v>149570</v>
      </c>
      <c r="X25" s="81">
        <v>12152562500</v>
      </c>
      <c r="Y25" s="71">
        <v>0</v>
      </c>
      <c r="Z25" s="84">
        <v>0</v>
      </c>
    </row>
    <row r="26" spans="1:26" hidden="1">
      <c r="A26" s="19">
        <v>95503</v>
      </c>
      <c r="B26" s="19">
        <v>14031000025</v>
      </c>
      <c r="C26" s="20" t="s">
        <v>159</v>
      </c>
      <c r="D26" s="20" t="s">
        <v>155</v>
      </c>
      <c r="E26" s="20" t="s">
        <v>37</v>
      </c>
      <c r="F26" s="20">
        <v>10</v>
      </c>
      <c r="G26" s="20" t="s">
        <v>137</v>
      </c>
      <c r="H26" s="20">
        <v>1602</v>
      </c>
      <c r="I26" s="21" t="s">
        <v>35</v>
      </c>
      <c r="J26" s="20" t="s">
        <v>4</v>
      </c>
      <c r="K26" s="87">
        <v>73863</v>
      </c>
      <c r="L26" s="71">
        <v>70000</v>
      </c>
      <c r="M26" s="18">
        <v>68990</v>
      </c>
      <c r="N26" s="18">
        <f t="shared" si="0"/>
        <v>5095808370</v>
      </c>
      <c r="O26" s="18">
        <f t="shared" si="3"/>
        <v>509580837</v>
      </c>
      <c r="P26" s="30">
        <f t="shared" si="4"/>
        <v>5605389207</v>
      </c>
      <c r="Q26" s="152">
        <v>65000</v>
      </c>
      <c r="R26" s="152">
        <f t="shared" si="1"/>
        <v>86236.757030769237</v>
      </c>
      <c r="S26" s="152">
        <f t="shared" si="2"/>
        <v>5605389207</v>
      </c>
      <c r="T26" s="20" t="s">
        <v>6</v>
      </c>
      <c r="U26" s="81">
        <v>68990</v>
      </c>
      <c r="V26" s="81">
        <v>5605437500</v>
      </c>
      <c r="W26" s="81">
        <v>68990</v>
      </c>
      <c r="X26" s="81">
        <v>5605437500</v>
      </c>
      <c r="Y26" s="71">
        <v>0</v>
      </c>
      <c r="Z26" s="84">
        <v>0</v>
      </c>
    </row>
    <row r="27" spans="1:26" hidden="1">
      <c r="A27" s="19">
        <v>95043</v>
      </c>
      <c r="B27" s="19">
        <v>14031000026</v>
      </c>
      <c r="C27" s="20" t="s">
        <v>160</v>
      </c>
      <c r="D27" s="20" t="s">
        <v>87</v>
      </c>
      <c r="E27" s="20" t="s">
        <v>37</v>
      </c>
      <c r="F27" s="20">
        <v>10</v>
      </c>
      <c r="G27" s="20" t="s">
        <v>137</v>
      </c>
      <c r="H27" s="20">
        <v>1602</v>
      </c>
      <c r="I27" s="21" t="s">
        <v>35</v>
      </c>
      <c r="J27" s="20" t="s">
        <v>4</v>
      </c>
      <c r="K27" s="87">
        <v>73863</v>
      </c>
      <c r="L27" s="71">
        <v>100000</v>
      </c>
      <c r="M27" s="18">
        <v>98850</v>
      </c>
      <c r="N27" s="18">
        <f t="shared" si="0"/>
        <v>7301357550</v>
      </c>
      <c r="O27" s="18">
        <f t="shared" si="3"/>
        <v>730135755</v>
      </c>
      <c r="P27" s="30">
        <f t="shared" si="4"/>
        <v>8031493305</v>
      </c>
      <c r="Q27" s="152">
        <v>65000</v>
      </c>
      <c r="R27" s="152">
        <f t="shared" si="1"/>
        <v>123561.43546153847</v>
      </c>
      <c r="S27" s="152">
        <f t="shared" si="2"/>
        <v>8031493305</v>
      </c>
      <c r="T27" s="20" t="s">
        <v>6</v>
      </c>
      <c r="U27" s="81">
        <v>98850</v>
      </c>
      <c r="V27" s="81">
        <v>8031562500</v>
      </c>
      <c r="W27" s="81">
        <v>98850</v>
      </c>
      <c r="X27" s="81">
        <v>8031562500</v>
      </c>
      <c r="Y27" s="71">
        <v>0</v>
      </c>
      <c r="Z27" s="84">
        <v>0</v>
      </c>
    </row>
    <row r="28" spans="1:26" hidden="1">
      <c r="A28" s="19">
        <v>95035</v>
      </c>
      <c r="B28" s="19">
        <v>14031000027</v>
      </c>
      <c r="C28" s="20" t="s">
        <v>161</v>
      </c>
      <c r="D28" s="20" t="s">
        <v>155</v>
      </c>
      <c r="E28" s="20" t="s">
        <v>37</v>
      </c>
      <c r="F28" s="20">
        <v>10</v>
      </c>
      <c r="G28" s="20" t="s">
        <v>137</v>
      </c>
      <c r="H28" s="20">
        <v>1602</v>
      </c>
      <c r="I28" s="21" t="s">
        <v>35</v>
      </c>
      <c r="J28" s="20" t="s">
        <v>4</v>
      </c>
      <c r="K28" s="87">
        <v>73863</v>
      </c>
      <c r="L28" s="71">
        <v>100000</v>
      </c>
      <c r="M28" s="18">
        <v>99140</v>
      </c>
      <c r="N28" s="18">
        <f t="shared" si="0"/>
        <v>7322777820</v>
      </c>
      <c r="O28" s="18">
        <f t="shared" si="3"/>
        <v>732277782</v>
      </c>
      <c r="P28" s="30">
        <f t="shared" si="4"/>
        <v>8055055602</v>
      </c>
      <c r="Q28" s="152">
        <v>65000</v>
      </c>
      <c r="R28" s="152">
        <f t="shared" si="1"/>
        <v>123923.93233846154</v>
      </c>
      <c r="S28" s="152">
        <f t="shared" si="2"/>
        <v>8055055602</v>
      </c>
      <c r="T28" s="20" t="s">
        <v>6</v>
      </c>
      <c r="U28" s="81">
        <v>99140</v>
      </c>
      <c r="V28" s="81">
        <v>8055125000</v>
      </c>
      <c r="W28" s="81">
        <v>99140</v>
      </c>
      <c r="X28" s="81">
        <v>8055125000</v>
      </c>
      <c r="Y28" s="71">
        <v>0</v>
      </c>
      <c r="Z28" s="84">
        <v>0</v>
      </c>
    </row>
    <row r="29" spans="1:26" hidden="1">
      <c r="A29" s="19">
        <v>96453</v>
      </c>
      <c r="B29" s="19">
        <v>14031000028</v>
      </c>
      <c r="C29" s="20" t="s">
        <v>164</v>
      </c>
      <c r="D29" s="20" t="s">
        <v>113</v>
      </c>
      <c r="E29" s="20" t="s">
        <v>32</v>
      </c>
      <c r="F29" s="20">
        <v>10</v>
      </c>
      <c r="G29" s="20" t="s">
        <v>162</v>
      </c>
      <c r="H29" s="20">
        <v>4012</v>
      </c>
      <c r="I29" s="21" t="s">
        <v>30</v>
      </c>
      <c r="J29" s="20" t="s">
        <v>4</v>
      </c>
      <c r="K29" s="87">
        <v>73863</v>
      </c>
      <c r="L29" s="71">
        <v>350000</v>
      </c>
      <c r="M29" s="18">
        <v>348750</v>
      </c>
      <c r="N29" s="18">
        <f t="shared" si="0"/>
        <v>25759721250</v>
      </c>
      <c r="O29" s="18">
        <f t="shared" si="3"/>
        <v>2575972125</v>
      </c>
      <c r="P29" s="30">
        <f t="shared" si="4"/>
        <v>28335693375</v>
      </c>
      <c r="Q29" s="152">
        <v>65000</v>
      </c>
      <c r="R29" s="152">
        <f t="shared" si="1"/>
        <v>435933.74423076923</v>
      </c>
      <c r="S29" s="152">
        <f t="shared" si="2"/>
        <v>28335693375</v>
      </c>
      <c r="T29" s="20" t="s">
        <v>6</v>
      </c>
      <c r="U29" s="81">
        <v>348750</v>
      </c>
      <c r="V29" s="81">
        <v>28335937500</v>
      </c>
      <c r="W29" s="81">
        <v>348750</v>
      </c>
      <c r="X29" s="81">
        <v>28335937500</v>
      </c>
      <c r="Y29" s="71">
        <v>0</v>
      </c>
      <c r="Z29" s="84">
        <v>0</v>
      </c>
    </row>
    <row r="30" spans="1:26" hidden="1">
      <c r="A30" s="19">
        <v>96467</v>
      </c>
      <c r="B30" s="19">
        <v>14031000029</v>
      </c>
      <c r="C30" s="20" t="s">
        <v>2993</v>
      </c>
      <c r="D30" s="20" t="s">
        <v>110</v>
      </c>
      <c r="E30" s="20" t="s">
        <v>32</v>
      </c>
      <c r="F30" s="20">
        <v>10</v>
      </c>
      <c r="G30" s="20" t="s">
        <v>162</v>
      </c>
      <c r="H30" s="20">
        <v>4012</v>
      </c>
      <c r="I30" s="21" t="s">
        <v>30</v>
      </c>
      <c r="J30" s="20" t="s">
        <v>4</v>
      </c>
      <c r="K30" s="87">
        <v>73863</v>
      </c>
      <c r="L30" s="71">
        <v>370000</v>
      </c>
      <c r="M30" s="18">
        <v>369390</v>
      </c>
      <c r="N30" s="18">
        <f t="shared" si="0"/>
        <v>27284253570</v>
      </c>
      <c r="O30" s="18">
        <f t="shared" si="3"/>
        <v>2728425357</v>
      </c>
      <c r="P30" s="30">
        <f t="shared" si="4"/>
        <v>30012678927</v>
      </c>
      <c r="Q30" s="152">
        <v>65000</v>
      </c>
      <c r="R30" s="152">
        <f t="shared" si="1"/>
        <v>461733.52195384615</v>
      </c>
      <c r="S30" s="152">
        <f t="shared" si="2"/>
        <v>30012678927</v>
      </c>
      <c r="T30" s="20" t="s">
        <v>6</v>
      </c>
      <c r="U30" s="81">
        <v>369390</v>
      </c>
      <c r="V30" s="81">
        <v>30012937500</v>
      </c>
      <c r="W30" s="81">
        <v>369390</v>
      </c>
      <c r="X30" s="81">
        <v>30012937500</v>
      </c>
      <c r="Y30" s="71">
        <v>0</v>
      </c>
      <c r="Z30" s="84">
        <v>0</v>
      </c>
    </row>
    <row r="31" spans="1:26" hidden="1">
      <c r="A31" s="19">
        <v>96434</v>
      </c>
      <c r="B31" s="19">
        <v>14031000030</v>
      </c>
      <c r="C31" s="20" t="s">
        <v>2996</v>
      </c>
      <c r="D31" s="20" t="s">
        <v>110</v>
      </c>
      <c r="E31" s="20" t="s">
        <v>32</v>
      </c>
      <c r="F31" s="20">
        <v>10</v>
      </c>
      <c r="G31" s="20" t="s">
        <v>162</v>
      </c>
      <c r="H31" s="20">
        <v>4012</v>
      </c>
      <c r="I31" s="21" t="s">
        <v>30</v>
      </c>
      <c r="J31" s="20" t="s">
        <v>4</v>
      </c>
      <c r="K31" s="87">
        <v>73863</v>
      </c>
      <c r="L31" s="71">
        <v>130000</v>
      </c>
      <c r="M31" s="18">
        <v>128530</v>
      </c>
      <c r="N31" s="18">
        <f t="shared" si="0"/>
        <v>9493611390</v>
      </c>
      <c r="O31" s="18">
        <f t="shared" si="3"/>
        <v>949361139</v>
      </c>
      <c r="P31" s="30">
        <f t="shared" si="4"/>
        <v>10442972529</v>
      </c>
      <c r="Q31" s="152">
        <v>65000</v>
      </c>
      <c r="R31" s="152">
        <f t="shared" si="1"/>
        <v>160661.11583076924</v>
      </c>
      <c r="S31" s="152">
        <f t="shared" si="2"/>
        <v>10442972529</v>
      </c>
      <c r="T31" s="20" t="s">
        <v>6</v>
      </c>
      <c r="U31" s="81">
        <v>128530</v>
      </c>
      <c r="V31" s="81">
        <v>10443062500</v>
      </c>
      <c r="W31" s="81">
        <v>128530</v>
      </c>
      <c r="X31" s="81">
        <v>10443062500</v>
      </c>
      <c r="Y31" s="71">
        <v>0</v>
      </c>
      <c r="Z31" s="84">
        <v>0</v>
      </c>
    </row>
    <row r="32" spans="1:26" hidden="1">
      <c r="A32" s="19">
        <v>96047</v>
      </c>
      <c r="B32" s="19">
        <v>14031000031</v>
      </c>
      <c r="C32" s="20" t="s">
        <v>167</v>
      </c>
      <c r="D32" s="20" t="s">
        <v>113</v>
      </c>
      <c r="E32" s="20" t="s">
        <v>32</v>
      </c>
      <c r="F32" s="20">
        <v>10</v>
      </c>
      <c r="G32" s="20" t="s">
        <v>162</v>
      </c>
      <c r="H32" s="20">
        <v>4012</v>
      </c>
      <c r="I32" s="21" t="s">
        <v>30</v>
      </c>
      <c r="J32" s="20" t="s">
        <v>4</v>
      </c>
      <c r="K32" s="87">
        <v>73863</v>
      </c>
      <c r="L32" s="71">
        <v>90000</v>
      </c>
      <c r="M32" s="18">
        <v>88820</v>
      </c>
      <c r="N32" s="18">
        <f t="shared" si="0"/>
        <v>6560511660</v>
      </c>
      <c r="O32" s="18">
        <f t="shared" si="3"/>
        <v>656051166</v>
      </c>
      <c r="P32" s="30">
        <f t="shared" si="4"/>
        <v>7216562826</v>
      </c>
      <c r="Q32" s="152">
        <v>65000</v>
      </c>
      <c r="R32" s="152">
        <f t="shared" si="1"/>
        <v>111024.04347692308</v>
      </c>
      <c r="S32" s="152">
        <f t="shared" si="2"/>
        <v>7216562826</v>
      </c>
      <c r="T32" s="20" t="s">
        <v>6</v>
      </c>
      <c r="U32" s="81">
        <v>88820</v>
      </c>
      <c r="V32" s="81">
        <v>7216625000</v>
      </c>
      <c r="W32" s="81">
        <v>88820</v>
      </c>
      <c r="X32" s="81">
        <v>7216625000</v>
      </c>
      <c r="Y32" s="71">
        <v>0</v>
      </c>
      <c r="Z32" s="84">
        <v>0</v>
      </c>
    </row>
    <row r="33" spans="1:26" hidden="1">
      <c r="A33" s="19">
        <v>96432</v>
      </c>
      <c r="B33" s="19">
        <v>14031000032</v>
      </c>
      <c r="C33" s="20" t="s">
        <v>2989</v>
      </c>
      <c r="D33" s="20" t="s">
        <v>113</v>
      </c>
      <c r="E33" s="20" t="s">
        <v>32</v>
      </c>
      <c r="F33" s="20">
        <v>10</v>
      </c>
      <c r="G33" s="20" t="s">
        <v>162</v>
      </c>
      <c r="H33" s="20">
        <v>4012</v>
      </c>
      <c r="I33" s="21" t="s">
        <v>30</v>
      </c>
      <c r="J33" s="20" t="s">
        <v>4</v>
      </c>
      <c r="K33" s="87">
        <v>73863</v>
      </c>
      <c r="L33" s="71">
        <v>130000</v>
      </c>
      <c r="M33" s="18">
        <v>129570</v>
      </c>
      <c r="N33" s="18">
        <f t="shared" si="0"/>
        <v>9570428910</v>
      </c>
      <c r="O33" s="18">
        <f t="shared" si="3"/>
        <v>957042891</v>
      </c>
      <c r="P33" s="30">
        <f t="shared" si="4"/>
        <v>10527471801</v>
      </c>
      <c r="Q33" s="152">
        <v>65000</v>
      </c>
      <c r="R33" s="152">
        <f t="shared" si="1"/>
        <v>161961.10463076923</v>
      </c>
      <c r="S33" s="152">
        <f t="shared" si="2"/>
        <v>10527471801</v>
      </c>
      <c r="T33" s="20" t="s">
        <v>6</v>
      </c>
      <c r="U33" s="81">
        <v>129570</v>
      </c>
      <c r="V33" s="81">
        <v>10527562500</v>
      </c>
      <c r="W33" s="81">
        <v>129570</v>
      </c>
      <c r="X33" s="81">
        <v>10527562500</v>
      </c>
      <c r="Y33" s="71">
        <v>0</v>
      </c>
      <c r="Z33" s="84">
        <v>0</v>
      </c>
    </row>
    <row r="34" spans="1:26" hidden="1">
      <c r="A34" s="19">
        <v>98264</v>
      </c>
      <c r="B34" s="19">
        <v>14031000033</v>
      </c>
      <c r="C34" s="20" t="s">
        <v>168</v>
      </c>
      <c r="D34" s="20" t="s">
        <v>137</v>
      </c>
      <c r="E34" s="20" t="s">
        <v>9</v>
      </c>
      <c r="F34" s="20">
        <v>10</v>
      </c>
      <c r="G34" s="20" t="s">
        <v>151</v>
      </c>
      <c r="H34" s="20">
        <v>7034</v>
      </c>
      <c r="I34" s="21" t="s">
        <v>3</v>
      </c>
      <c r="J34" s="20" t="s">
        <v>4</v>
      </c>
      <c r="K34" s="87">
        <v>79545</v>
      </c>
      <c r="L34" s="71">
        <v>483000</v>
      </c>
      <c r="M34" s="18">
        <v>481790</v>
      </c>
      <c r="N34" s="18">
        <f t="shared" si="0"/>
        <v>38323985550</v>
      </c>
      <c r="O34" s="18">
        <f t="shared" si="3"/>
        <v>3832398555</v>
      </c>
      <c r="P34" s="30">
        <f t="shared" si="4"/>
        <v>42156384105</v>
      </c>
      <c r="Q34" s="152">
        <v>70000</v>
      </c>
      <c r="R34" s="152">
        <f t="shared" si="1"/>
        <v>602234.05864285713</v>
      </c>
      <c r="S34" s="152">
        <f t="shared" si="2"/>
        <v>42156384105</v>
      </c>
      <c r="T34" s="20" t="s">
        <v>6</v>
      </c>
      <c r="U34" s="81">
        <v>481790</v>
      </c>
      <c r="V34" s="81">
        <v>39145437500</v>
      </c>
      <c r="W34" s="81">
        <v>481790</v>
      </c>
      <c r="X34" s="81">
        <v>39145437500</v>
      </c>
      <c r="Y34" s="71">
        <v>0</v>
      </c>
      <c r="Z34" s="84">
        <f>P34-V34</f>
        <v>3010946605</v>
      </c>
    </row>
    <row r="35" spans="1:26" hidden="1">
      <c r="A35" s="19">
        <v>98266</v>
      </c>
      <c r="B35" s="19">
        <v>14031000034</v>
      </c>
      <c r="C35" s="20" t="s">
        <v>169</v>
      </c>
      <c r="D35" s="20" t="s">
        <v>137</v>
      </c>
      <c r="E35" s="20" t="s">
        <v>9</v>
      </c>
      <c r="F35" s="20">
        <v>10</v>
      </c>
      <c r="G35" s="20" t="s">
        <v>151</v>
      </c>
      <c r="H35" s="20">
        <v>7034</v>
      </c>
      <c r="I35" s="21" t="s">
        <v>3</v>
      </c>
      <c r="J35" s="20" t="s">
        <v>4</v>
      </c>
      <c r="K35" s="87">
        <v>79545</v>
      </c>
      <c r="L35" s="71">
        <v>396000</v>
      </c>
      <c r="M35" s="18">
        <v>395000</v>
      </c>
      <c r="N35" s="18">
        <f t="shared" si="0"/>
        <v>31420275000</v>
      </c>
      <c r="O35" s="18">
        <f t="shared" si="3"/>
        <v>3142027500</v>
      </c>
      <c r="P35" s="30">
        <f t="shared" si="4"/>
        <v>34562302500</v>
      </c>
      <c r="Q35" s="152">
        <v>70000</v>
      </c>
      <c r="R35" s="152">
        <f t="shared" si="1"/>
        <v>493747.17857142858</v>
      </c>
      <c r="S35" s="152">
        <f t="shared" si="2"/>
        <v>34562302500</v>
      </c>
      <c r="T35" s="20" t="s">
        <v>6</v>
      </c>
      <c r="U35" s="81">
        <v>395000</v>
      </c>
      <c r="V35" s="81">
        <v>32093750000</v>
      </c>
      <c r="W35" s="81">
        <v>395000</v>
      </c>
      <c r="X35" s="81">
        <v>32093750000</v>
      </c>
      <c r="Y35" s="71">
        <v>0</v>
      </c>
      <c r="Z35" s="84">
        <f>P35-V35</f>
        <v>2468552500</v>
      </c>
    </row>
    <row r="36" spans="1:26" hidden="1">
      <c r="A36" s="19">
        <v>95064</v>
      </c>
      <c r="B36" s="19">
        <v>14031000035</v>
      </c>
      <c r="C36" s="20" t="s">
        <v>175</v>
      </c>
      <c r="D36" s="20" t="s">
        <v>137</v>
      </c>
      <c r="E36" s="20" t="s">
        <v>174</v>
      </c>
      <c r="F36" s="20">
        <v>10</v>
      </c>
      <c r="G36" s="20" t="s">
        <v>147</v>
      </c>
      <c r="H36" s="20">
        <v>4109</v>
      </c>
      <c r="I36" s="21" t="s">
        <v>171</v>
      </c>
      <c r="J36" s="20" t="s">
        <v>4</v>
      </c>
      <c r="K36" s="87">
        <v>79545</v>
      </c>
      <c r="L36" s="71">
        <v>200000</v>
      </c>
      <c r="M36" s="18">
        <v>199290</v>
      </c>
      <c r="N36" s="18">
        <f t="shared" si="0"/>
        <v>15852523050</v>
      </c>
      <c r="O36" s="18">
        <f t="shared" si="3"/>
        <v>1585252305</v>
      </c>
      <c r="P36" s="30">
        <f t="shared" si="4"/>
        <v>17437775355</v>
      </c>
      <c r="Q36" s="152">
        <v>70000</v>
      </c>
      <c r="R36" s="152">
        <f t="shared" si="1"/>
        <v>249111.0765</v>
      </c>
      <c r="S36" s="152">
        <f t="shared" si="2"/>
        <v>17437775355</v>
      </c>
      <c r="T36" s="20" t="s">
        <v>6</v>
      </c>
      <c r="U36" s="81">
        <v>199290</v>
      </c>
      <c r="V36" s="81">
        <v>16192312500</v>
      </c>
      <c r="W36" s="81">
        <v>199290</v>
      </c>
      <c r="X36" s="81">
        <v>16192312500</v>
      </c>
      <c r="Y36" s="71">
        <v>0</v>
      </c>
      <c r="Z36" s="84">
        <f>P36-V36</f>
        <v>1245462855</v>
      </c>
    </row>
    <row r="37" spans="1:26" hidden="1">
      <c r="A37" s="19">
        <v>99230</v>
      </c>
      <c r="B37" s="19">
        <v>14031000036</v>
      </c>
      <c r="C37" s="20" t="s">
        <v>3026</v>
      </c>
      <c r="D37" s="20" t="s">
        <v>157</v>
      </c>
      <c r="E37" s="20" t="s">
        <v>9</v>
      </c>
      <c r="F37" s="20">
        <v>10</v>
      </c>
      <c r="G37" s="20" t="s">
        <v>153</v>
      </c>
      <c r="H37" s="20">
        <v>7034</v>
      </c>
      <c r="I37" s="21" t="s">
        <v>3</v>
      </c>
      <c r="J37" s="20" t="s">
        <v>4</v>
      </c>
      <c r="K37" s="87">
        <v>79545</v>
      </c>
      <c r="L37" s="71">
        <v>445000</v>
      </c>
      <c r="M37" s="18">
        <v>440490</v>
      </c>
      <c r="N37" s="18">
        <f t="shared" si="0"/>
        <v>35038777050</v>
      </c>
      <c r="O37" s="18">
        <f t="shared" si="3"/>
        <v>3503877705</v>
      </c>
      <c r="P37" s="30">
        <f t="shared" si="4"/>
        <v>38542654755</v>
      </c>
      <c r="Q37" s="152">
        <v>70000</v>
      </c>
      <c r="R37" s="152">
        <f t="shared" si="1"/>
        <v>550609.35364285717</v>
      </c>
      <c r="S37" s="152">
        <f t="shared" si="2"/>
        <v>38542654755</v>
      </c>
      <c r="T37" s="20" t="s">
        <v>6</v>
      </c>
      <c r="U37" s="81">
        <v>440490</v>
      </c>
      <c r="V37" s="81">
        <v>38542875000</v>
      </c>
      <c r="W37" s="81">
        <v>440490</v>
      </c>
      <c r="X37" s="81">
        <v>38542875000</v>
      </c>
      <c r="Y37" s="71">
        <v>0</v>
      </c>
      <c r="Z37" s="84">
        <v>0</v>
      </c>
    </row>
    <row r="38" spans="1:26">
      <c r="A38" s="19">
        <v>84131</v>
      </c>
      <c r="B38" s="19">
        <v>14021800004</v>
      </c>
      <c r="C38" s="20" t="s">
        <v>226</v>
      </c>
      <c r="D38" s="20" t="s">
        <v>225</v>
      </c>
      <c r="E38" s="20" t="s">
        <v>9</v>
      </c>
      <c r="F38" s="20">
        <v>18</v>
      </c>
      <c r="G38" s="20" t="s">
        <v>68</v>
      </c>
      <c r="H38" s="20">
        <v>4062</v>
      </c>
      <c r="I38" s="21" t="s">
        <v>223</v>
      </c>
      <c r="J38" s="20" t="s">
        <v>4</v>
      </c>
      <c r="K38" s="87">
        <v>74541</v>
      </c>
      <c r="L38" s="71">
        <v>400000</v>
      </c>
      <c r="M38" s="18">
        <v>399220</v>
      </c>
      <c r="N38" s="18">
        <f t="shared" si="0"/>
        <v>29758258020</v>
      </c>
      <c r="O38" s="18">
        <f>N38*9%</f>
        <v>2678243221.7999997</v>
      </c>
      <c r="P38" s="30">
        <f t="shared" si="4"/>
        <v>32436501241.799999</v>
      </c>
      <c r="Q38" s="152">
        <v>65000</v>
      </c>
      <c r="R38" s="152">
        <f t="shared" si="1"/>
        <v>499023.09602769231</v>
      </c>
      <c r="S38" s="152">
        <f t="shared" si="2"/>
        <v>32436501241.799999</v>
      </c>
      <c r="T38" s="20" t="s">
        <v>6</v>
      </c>
      <c r="U38" s="81">
        <v>399220</v>
      </c>
      <c r="V38" s="81">
        <v>32436625000</v>
      </c>
      <c r="W38" s="81">
        <v>399220</v>
      </c>
      <c r="X38" s="81">
        <v>32436625000</v>
      </c>
      <c r="Y38" s="71">
        <v>0</v>
      </c>
      <c r="Z38" s="84">
        <v>0</v>
      </c>
    </row>
    <row r="39" spans="1:26">
      <c r="A39" s="19">
        <v>84129</v>
      </c>
      <c r="B39" s="19">
        <v>14021800005</v>
      </c>
      <c r="C39" s="20" t="s">
        <v>228</v>
      </c>
      <c r="D39" s="20" t="s">
        <v>48</v>
      </c>
      <c r="E39" s="20" t="s">
        <v>37</v>
      </c>
      <c r="F39" s="20">
        <v>18</v>
      </c>
      <c r="G39" s="20" t="s">
        <v>68</v>
      </c>
      <c r="H39" s="20">
        <v>7013</v>
      </c>
      <c r="I39" s="21" t="s">
        <v>194</v>
      </c>
      <c r="J39" s="20" t="s">
        <v>4</v>
      </c>
      <c r="K39" s="87">
        <v>74541</v>
      </c>
      <c r="L39" s="71">
        <v>500000</v>
      </c>
      <c r="M39" s="18">
        <v>497580</v>
      </c>
      <c r="N39" s="18">
        <f t="shared" si="0"/>
        <v>37090110780</v>
      </c>
      <c r="O39" s="18">
        <f t="shared" ref="O39:O103" si="5">N39*9%</f>
        <v>3338109970.1999998</v>
      </c>
      <c r="P39" s="30">
        <f t="shared" si="4"/>
        <v>40428220750.199997</v>
      </c>
      <c r="Q39" s="152">
        <v>65000</v>
      </c>
      <c r="R39" s="152">
        <f t="shared" si="1"/>
        <v>621972.62692615378</v>
      </c>
      <c r="S39" s="152">
        <f t="shared" si="2"/>
        <v>40428220750.199997</v>
      </c>
      <c r="T39" s="20" t="s">
        <v>6</v>
      </c>
      <c r="U39" s="81">
        <v>497580</v>
      </c>
      <c r="V39" s="81">
        <v>40428375000</v>
      </c>
      <c r="W39" s="81">
        <v>497580</v>
      </c>
      <c r="X39" s="81">
        <v>40428375000</v>
      </c>
      <c r="Y39" s="71">
        <v>0</v>
      </c>
      <c r="Z39" s="84">
        <v>0</v>
      </c>
    </row>
    <row r="40" spans="1:26">
      <c r="A40" s="19">
        <v>84285</v>
      </c>
      <c r="B40" s="19">
        <v>14021800006</v>
      </c>
      <c r="C40" s="20" t="s">
        <v>236</v>
      </c>
      <c r="D40" s="20" t="s">
        <v>225</v>
      </c>
      <c r="E40" s="20" t="s">
        <v>182</v>
      </c>
      <c r="F40" s="20">
        <v>18</v>
      </c>
      <c r="G40" s="20" t="s">
        <v>68</v>
      </c>
      <c r="H40" s="20">
        <v>9534</v>
      </c>
      <c r="I40" s="21" t="s">
        <v>232</v>
      </c>
      <c r="J40" s="20" t="s">
        <v>4</v>
      </c>
      <c r="K40" s="87">
        <v>74541</v>
      </c>
      <c r="L40" s="71">
        <v>500000</v>
      </c>
      <c r="M40" s="18">
        <v>500000</v>
      </c>
      <c r="N40" s="18">
        <f t="shared" si="0"/>
        <v>37270500000</v>
      </c>
      <c r="O40" s="18">
        <f t="shared" si="5"/>
        <v>3354345000</v>
      </c>
      <c r="P40" s="30">
        <f t="shared" si="4"/>
        <v>40624845000</v>
      </c>
      <c r="Q40" s="152">
        <v>65000</v>
      </c>
      <c r="R40" s="152">
        <f t="shared" si="1"/>
        <v>624997.61538461538</v>
      </c>
      <c r="S40" s="152">
        <f t="shared" si="2"/>
        <v>40624845000</v>
      </c>
      <c r="T40" s="20" t="s">
        <v>6</v>
      </c>
      <c r="U40" s="81">
        <v>500000</v>
      </c>
      <c r="V40" s="81">
        <v>40625000000</v>
      </c>
      <c r="W40" s="81">
        <v>500000</v>
      </c>
      <c r="X40" s="81">
        <v>40625000000</v>
      </c>
      <c r="Y40" s="71">
        <v>0</v>
      </c>
      <c r="Z40" s="84">
        <v>0</v>
      </c>
    </row>
    <row r="41" spans="1:26">
      <c r="A41" s="19">
        <v>84339</v>
      </c>
      <c r="B41" s="19">
        <v>14021800007</v>
      </c>
      <c r="C41" s="20" t="s">
        <v>240</v>
      </c>
      <c r="D41" s="20" t="s">
        <v>68</v>
      </c>
      <c r="E41" s="20" t="s">
        <v>64</v>
      </c>
      <c r="F41" s="20">
        <v>18</v>
      </c>
      <c r="G41" s="20" t="s">
        <v>47</v>
      </c>
      <c r="H41" s="20">
        <v>10164</v>
      </c>
      <c r="I41" s="21" t="s">
        <v>178</v>
      </c>
      <c r="J41" s="20" t="s">
        <v>19</v>
      </c>
      <c r="K41" s="87">
        <v>74541</v>
      </c>
      <c r="L41" s="71">
        <v>500000</v>
      </c>
      <c r="M41" s="18">
        <v>500000</v>
      </c>
      <c r="N41" s="18">
        <f t="shared" si="0"/>
        <v>37270500000</v>
      </c>
      <c r="O41" s="18">
        <f t="shared" si="5"/>
        <v>3354345000</v>
      </c>
      <c r="P41" s="30">
        <f t="shared" si="4"/>
        <v>40624845000</v>
      </c>
      <c r="Q41" s="152">
        <v>65000</v>
      </c>
      <c r="R41" s="152">
        <f t="shared" si="1"/>
        <v>624997.61538461538</v>
      </c>
      <c r="S41" s="152">
        <f t="shared" si="2"/>
        <v>40624845000</v>
      </c>
      <c r="T41" s="20" t="s">
        <v>6</v>
      </c>
      <c r="U41" s="81">
        <v>500000</v>
      </c>
      <c r="V41" s="81">
        <v>40625000000</v>
      </c>
      <c r="W41" s="81">
        <v>500000</v>
      </c>
      <c r="X41" s="81">
        <v>40625000000</v>
      </c>
      <c r="Y41" s="71">
        <v>0</v>
      </c>
      <c r="Z41" s="84">
        <v>0</v>
      </c>
    </row>
    <row r="42" spans="1:26">
      <c r="A42" s="19">
        <v>84286</v>
      </c>
      <c r="B42" s="19">
        <v>14021800008</v>
      </c>
      <c r="C42" s="20" t="s">
        <v>244</v>
      </c>
      <c r="D42" s="20" t="s">
        <v>225</v>
      </c>
      <c r="E42" s="20" t="s">
        <v>9</v>
      </c>
      <c r="F42" s="20">
        <v>18</v>
      </c>
      <c r="G42" s="20" t="s">
        <v>58</v>
      </c>
      <c r="H42" s="20">
        <v>10161</v>
      </c>
      <c r="I42" s="21" t="s">
        <v>242</v>
      </c>
      <c r="J42" s="20" t="s">
        <v>16</v>
      </c>
      <c r="K42" s="87">
        <v>74541</v>
      </c>
      <c r="L42" s="71">
        <v>500000</v>
      </c>
      <c r="M42" s="18">
        <v>490340</v>
      </c>
      <c r="N42" s="18">
        <f t="shared" si="0"/>
        <v>36550433940</v>
      </c>
      <c r="O42" s="18">
        <f t="shared" si="5"/>
        <v>3289539054.5999999</v>
      </c>
      <c r="P42" s="30">
        <f t="shared" si="4"/>
        <v>39839972994.599998</v>
      </c>
      <c r="Q42" s="152">
        <v>65000</v>
      </c>
      <c r="R42" s="152">
        <f t="shared" si="1"/>
        <v>612922.66145538457</v>
      </c>
      <c r="S42" s="152">
        <f t="shared" si="2"/>
        <v>39839972994.599998</v>
      </c>
      <c r="T42" s="20" t="s">
        <v>6</v>
      </c>
      <c r="U42" s="81">
        <v>490340</v>
      </c>
      <c r="V42" s="81">
        <v>39840125000</v>
      </c>
      <c r="W42" s="81">
        <v>490340</v>
      </c>
      <c r="X42" s="81">
        <v>39840125000</v>
      </c>
      <c r="Y42" s="71">
        <v>0</v>
      </c>
      <c r="Z42" s="84">
        <v>0</v>
      </c>
    </row>
    <row r="43" spans="1:26">
      <c r="A43" s="19">
        <v>84340</v>
      </c>
      <c r="B43" s="19">
        <v>14021800009</v>
      </c>
      <c r="C43" s="20" t="s">
        <v>248</v>
      </c>
      <c r="D43" s="20" t="s">
        <v>68</v>
      </c>
      <c r="E43" s="20" t="s">
        <v>64</v>
      </c>
      <c r="F43" s="20">
        <v>18</v>
      </c>
      <c r="G43" s="20" t="s">
        <v>58</v>
      </c>
      <c r="H43" s="20">
        <v>8679</v>
      </c>
      <c r="I43" s="21" t="s">
        <v>190</v>
      </c>
      <c r="J43" s="20" t="s">
        <v>19</v>
      </c>
      <c r="K43" s="87">
        <v>74541</v>
      </c>
      <c r="L43" s="71">
        <v>500000</v>
      </c>
      <c r="M43" s="18">
        <v>498630</v>
      </c>
      <c r="N43" s="18">
        <f t="shared" si="0"/>
        <v>37168378830</v>
      </c>
      <c r="O43" s="18">
        <f t="shared" si="5"/>
        <v>3345154094.6999998</v>
      </c>
      <c r="P43" s="30">
        <f t="shared" si="4"/>
        <v>40513532924.699997</v>
      </c>
      <c r="Q43" s="152">
        <v>65000</v>
      </c>
      <c r="R43" s="152">
        <f t="shared" si="1"/>
        <v>623285.12191846152</v>
      </c>
      <c r="S43" s="152">
        <f t="shared" si="2"/>
        <v>40513532924.699997</v>
      </c>
      <c r="T43" s="20" t="s">
        <v>6</v>
      </c>
      <c r="U43" s="81">
        <v>498630</v>
      </c>
      <c r="V43" s="81">
        <v>40513687500</v>
      </c>
      <c r="W43" s="81">
        <v>498630</v>
      </c>
      <c r="X43" s="81">
        <v>40513687500</v>
      </c>
      <c r="Y43" s="71">
        <v>0</v>
      </c>
      <c r="Z43" s="84">
        <v>0</v>
      </c>
    </row>
    <row r="44" spans="1:26">
      <c r="A44" s="19">
        <v>84343</v>
      </c>
      <c r="B44" s="19">
        <v>14021800010</v>
      </c>
      <c r="C44" s="20" t="s">
        <v>250</v>
      </c>
      <c r="D44" s="20" t="s">
        <v>68</v>
      </c>
      <c r="E44" s="20" t="s">
        <v>64</v>
      </c>
      <c r="F44" s="20">
        <v>18</v>
      </c>
      <c r="G44" s="20" t="s">
        <v>58</v>
      </c>
      <c r="H44" s="20">
        <v>11026</v>
      </c>
      <c r="I44" s="21" t="s">
        <v>212</v>
      </c>
      <c r="J44" s="20" t="s">
        <v>19</v>
      </c>
      <c r="K44" s="87">
        <v>74541</v>
      </c>
      <c r="L44" s="71">
        <v>500000</v>
      </c>
      <c r="M44" s="18">
        <v>488910</v>
      </c>
      <c r="N44" s="18">
        <f t="shared" si="0"/>
        <v>36443840310</v>
      </c>
      <c r="O44" s="18">
        <f t="shared" si="5"/>
        <v>3279945627.9000001</v>
      </c>
      <c r="P44" s="30">
        <f t="shared" si="4"/>
        <v>39723785937.900002</v>
      </c>
      <c r="Q44" s="152">
        <v>65000</v>
      </c>
      <c r="R44" s="152">
        <f t="shared" si="1"/>
        <v>611135.16827538458</v>
      </c>
      <c r="S44" s="152">
        <f t="shared" si="2"/>
        <v>39723785937.900002</v>
      </c>
      <c r="T44" s="20" t="s">
        <v>6</v>
      </c>
      <c r="U44" s="81">
        <v>488910</v>
      </c>
      <c r="V44" s="81">
        <v>39723937500</v>
      </c>
      <c r="W44" s="81">
        <v>488910</v>
      </c>
      <c r="X44" s="81">
        <v>39723937500</v>
      </c>
      <c r="Y44" s="71">
        <v>0</v>
      </c>
      <c r="Z44" s="84">
        <v>0</v>
      </c>
    </row>
    <row r="45" spans="1:26">
      <c r="A45" s="19">
        <v>84144</v>
      </c>
      <c r="B45" s="19">
        <v>14021800011</v>
      </c>
      <c r="C45" s="20" t="s">
        <v>255</v>
      </c>
      <c r="D45" s="20" t="s">
        <v>225</v>
      </c>
      <c r="E45" s="20" t="s">
        <v>14</v>
      </c>
      <c r="F45" s="20">
        <v>18</v>
      </c>
      <c r="G45" s="20" t="s">
        <v>59</v>
      </c>
      <c r="H45" s="20">
        <v>1351</v>
      </c>
      <c r="I45" s="21" t="s">
        <v>253</v>
      </c>
      <c r="J45" s="20" t="s">
        <v>12</v>
      </c>
      <c r="K45" s="87">
        <v>74541</v>
      </c>
      <c r="L45" s="71">
        <v>500000</v>
      </c>
      <c r="M45" s="18">
        <v>499000</v>
      </c>
      <c r="N45" s="18">
        <f t="shared" si="0"/>
        <v>37195959000</v>
      </c>
      <c r="O45" s="18">
        <f t="shared" si="5"/>
        <v>3347636310</v>
      </c>
      <c r="P45" s="30">
        <f t="shared" si="4"/>
        <v>40543595310</v>
      </c>
      <c r="Q45" s="152">
        <v>65000</v>
      </c>
      <c r="R45" s="152">
        <f t="shared" si="1"/>
        <v>623747.6201538461</v>
      </c>
      <c r="S45" s="152">
        <f t="shared" si="2"/>
        <v>40543595310</v>
      </c>
      <c r="T45" s="20" t="s">
        <v>6</v>
      </c>
      <c r="U45" s="81">
        <v>499000</v>
      </c>
      <c r="V45" s="81">
        <v>40543750000</v>
      </c>
      <c r="W45" s="81">
        <v>499000</v>
      </c>
      <c r="X45" s="81">
        <v>40543750000</v>
      </c>
      <c r="Y45" s="71">
        <v>0</v>
      </c>
      <c r="Z45" s="84">
        <v>0</v>
      </c>
    </row>
    <row r="46" spans="1:26">
      <c r="A46" s="19">
        <v>84344</v>
      </c>
      <c r="B46" s="19">
        <v>14021800012</v>
      </c>
      <c r="C46" s="20" t="s">
        <v>261</v>
      </c>
      <c r="D46" s="20" t="s">
        <v>68</v>
      </c>
      <c r="E46" s="20" t="s">
        <v>64</v>
      </c>
      <c r="F46" s="20">
        <v>18</v>
      </c>
      <c r="G46" s="20" t="s">
        <v>59</v>
      </c>
      <c r="H46" s="20">
        <v>11551</v>
      </c>
      <c r="I46" s="21" t="s">
        <v>185</v>
      </c>
      <c r="J46" s="20" t="s">
        <v>19</v>
      </c>
      <c r="K46" s="87">
        <v>74541</v>
      </c>
      <c r="L46" s="71">
        <v>500000</v>
      </c>
      <c r="M46" s="18">
        <v>498880</v>
      </c>
      <c r="N46" s="18">
        <f t="shared" si="0"/>
        <v>37187014080</v>
      </c>
      <c r="O46" s="18">
        <f t="shared" si="5"/>
        <v>3346831267.1999998</v>
      </c>
      <c r="P46" s="30">
        <f t="shared" si="4"/>
        <v>40533845347.199997</v>
      </c>
      <c r="Q46" s="152">
        <v>65000</v>
      </c>
      <c r="R46" s="152">
        <f t="shared" si="1"/>
        <v>623597.62072615384</v>
      </c>
      <c r="S46" s="152">
        <f t="shared" si="2"/>
        <v>40533845347.199997</v>
      </c>
      <c r="T46" s="20" t="s">
        <v>6</v>
      </c>
      <c r="U46" s="81">
        <v>498880</v>
      </c>
      <c r="V46" s="81">
        <v>40534000000</v>
      </c>
      <c r="W46" s="81">
        <v>498880</v>
      </c>
      <c r="X46" s="81">
        <v>40534000000</v>
      </c>
      <c r="Y46" s="71">
        <v>0</v>
      </c>
      <c r="Z46" s="84">
        <v>0</v>
      </c>
    </row>
    <row r="47" spans="1:26">
      <c r="A47" s="19">
        <v>84338</v>
      </c>
      <c r="B47" s="19">
        <v>14021800013</v>
      </c>
      <c r="C47" s="20" t="s">
        <v>266</v>
      </c>
      <c r="D47" s="20" t="s">
        <v>54</v>
      </c>
      <c r="E47" s="20" t="s">
        <v>64</v>
      </c>
      <c r="F47" s="20">
        <v>18</v>
      </c>
      <c r="G47" s="20" t="s">
        <v>230</v>
      </c>
      <c r="H47" s="20">
        <v>10518</v>
      </c>
      <c r="I47" s="21" t="s">
        <v>263</v>
      </c>
      <c r="J47" s="20" t="s">
        <v>19</v>
      </c>
      <c r="K47" s="87">
        <v>74541</v>
      </c>
      <c r="L47" s="71">
        <v>500000</v>
      </c>
      <c r="M47" s="18">
        <v>499280</v>
      </c>
      <c r="N47" s="18">
        <f t="shared" si="0"/>
        <v>37216830480</v>
      </c>
      <c r="O47" s="18">
        <f t="shared" si="5"/>
        <v>3349514743.1999998</v>
      </c>
      <c r="P47" s="30">
        <f t="shared" si="4"/>
        <v>40566345223.199997</v>
      </c>
      <c r="Q47" s="152">
        <v>65000</v>
      </c>
      <c r="R47" s="152">
        <f t="shared" si="1"/>
        <v>624097.61881846155</v>
      </c>
      <c r="S47" s="152">
        <f t="shared" si="2"/>
        <v>40566345223.199997</v>
      </c>
      <c r="T47" s="20" t="s">
        <v>6</v>
      </c>
      <c r="U47" s="81">
        <v>499280</v>
      </c>
      <c r="V47" s="81">
        <v>40566500000</v>
      </c>
      <c r="W47" s="81">
        <v>499280</v>
      </c>
      <c r="X47" s="81">
        <v>40566500000</v>
      </c>
      <c r="Y47" s="71">
        <v>0</v>
      </c>
      <c r="Z47" s="84">
        <v>0</v>
      </c>
    </row>
    <row r="48" spans="1:26">
      <c r="A48" s="19">
        <v>84312</v>
      </c>
      <c r="B48" s="19">
        <v>14021800014</v>
      </c>
      <c r="C48" s="20" t="s">
        <v>269</v>
      </c>
      <c r="D48" s="20" t="s">
        <v>48</v>
      </c>
      <c r="E48" s="20" t="s">
        <v>14</v>
      </c>
      <c r="F48" s="20">
        <v>18</v>
      </c>
      <c r="G48" s="20" t="s">
        <v>210</v>
      </c>
      <c r="H48" s="20">
        <v>1351</v>
      </c>
      <c r="I48" s="21" t="s">
        <v>253</v>
      </c>
      <c r="J48" s="20" t="s">
        <v>4</v>
      </c>
      <c r="K48" s="87">
        <v>74541</v>
      </c>
      <c r="L48" s="71">
        <v>500000</v>
      </c>
      <c r="M48" s="18">
        <v>498800</v>
      </c>
      <c r="N48" s="18">
        <f t="shared" si="0"/>
        <v>37181050800</v>
      </c>
      <c r="O48" s="18">
        <f t="shared" si="5"/>
        <v>3346294572</v>
      </c>
      <c r="P48" s="30">
        <f t="shared" si="4"/>
        <v>40527345372</v>
      </c>
      <c r="Q48" s="152">
        <v>65000</v>
      </c>
      <c r="R48" s="152">
        <f t="shared" si="1"/>
        <v>623497.62110769236</v>
      </c>
      <c r="S48" s="152">
        <f t="shared" si="2"/>
        <v>40527345372</v>
      </c>
      <c r="T48" s="20" t="s">
        <v>6</v>
      </c>
      <c r="U48" s="81">
        <v>498800</v>
      </c>
      <c r="V48" s="81">
        <v>40527500000</v>
      </c>
      <c r="W48" s="81">
        <v>498800</v>
      </c>
      <c r="X48" s="81">
        <v>40527500000</v>
      </c>
      <c r="Y48" s="71">
        <v>0</v>
      </c>
      <c r="Z48" s="84">
        <v>0</v>
      </c>
    </row>
    <row r="49" spans="1:26">
      <c r="A49" s="19">
        <v>84328</v>
      </c>
      <c r="B49" s="19">
        <v>14021800015</v>
      </c>
      <c r="C49" s="20" t="s">
        <v>272</v>
      </c>
      <c r="D49" s="20" t="s">
        <v>54</v>
      </c>
      <c r="E49" s="20" t="s">
        <v>64</v>
      </c>
      <c r="F49" s="20">
        <v>18</v>
      </c>
      <c r="G49" s="20" t="s">
        <v>249</v>
      </c>
      <c r="H49" s="20">
        <v>10164</v>
      </c>
      <c r="I49" s="21" t="s">
        <v>178</v>
      </c>
      <c r="J49" s="20" t="s">
        <v>19</v>
      </c>
      <c r="K49" s="87">
        <v>74541</v>
      </c>
      <c r="L49" s="71">
        <v>64000</v>
      </c>
      <c r="M49" s="18">
        <v>55210</v>
      </c>
      <c r="N49" s="18">
        <f t="shared" si="0"/>
        <v>4115408610</v>
      </c>
      <c r="O49" s="18">
        <f t="shared" si="5"/>
        <v>370386774.89999998</v>
      </c>
      <c r="P49" s="30">
        <f t="shared" si="4"/>
        <v>4485795384.8999996</v>
      </c>
      <c r="Q49" s="152">
        <v>65000</v>
      </c>
      <c r="R49" s="152">
        <f t="shared" si="1"/>
        <v>69012.236690769219</v>
      </c>
      <c r="S49" s="152">
        <f t="shared" si="2"/>
        <v>4485795384.8999996</v>
      </c>
      <c r="T49" s="20" t="s">
        <v>6</v>
      </c>
      <c r="U49" s="81">
        <v>55210</v>
      </c>
      <c r="V49" s="81">
        <v>4485812500</v>
      </c>
      <c r="W49" s="81">
        <v>55210</v>
      </c>
      <c r="X49" s="81">
        <v>4485812500</v>
      </c>
      <c r="Y49" s="71">
        <v>0</v>
      </c>
      <c r="Z49" s="84">
        <v>0</v>
      </c>
    </row>
    <row r="50" spans="1:26">
      <c r="A50" s="19">
        <v>84356</v>
      </c>
      <c r="B50" s="19">
        <v>14021800016</v>
      </c>
      <c r="C50" s="20" t="s">
        <v>274</v>
      </c>
      <c r="D50" s="20" t="s">
        <v>54</v>
      </c>
      <c r="E50" s="20" t="s">
        <v>64</v>
      </c>
      <c r="F50" s="20">
        <v>18</v>
      </c>
      <c r="G50" s="20" t="s">
        <v>249</v>
      </c>
      <c r="H50" s="20">
        <v>11551</v>
      </c>
      <c r="I50" s="21" t="s">
        <v>185</v>
      </c>
      <c r="J50" s="20" t="s">
        <v>19</v>
      </c>
      <c r="K50" s="87">
        <v>74541</v>
      </c>
      <c r="L50" s="71">
        <v>497000</v>
      </c>
      <c r="M50" s="18">
        <v>496040</v>
      </c>
      <c r="N50" s="18">
        <f t="shared" si="0"/>
        <v>36975317640</v>
      </c>
      <c r="O50" s="18">
        <f t="shared" si="5"/>
        <v>3327778587.5999999</v>
      </c>
      <c r="P50" s="30">
        <f t="shared" si="4"/>
        <v>40303096227.599998</v>
      </c>
      <c r="Q50" s="152">
        <v>65000</v>
      </c>
      <c r="R50" s="152">
        <f t="shared" si="1"/>
        <v>620047.63427076919</v>
      </c>
      <c r="S50" s="152">
        <f t="shared" si="2"/>
        <v>40303096227.599998</v>
      </c>
      <c r="T50" s="20" t="s">
        <v>6</v>
      </c>
      <c r="U50" s="81">
        <v>496040</v>
      </c>
      <c r="V50" s="81">
        <v>40303250000</v>
      </c>
      <c r="W50" s="81">
        <v>496040</v>
      </c>
      <c r="X50" s="81">
        <v>40303250000</v>
      </c>
      <c r="Y50" s="71">
        <v>0</v>
      </c>
      <c r="Z50" s="84">
        <v>0</v>
      </c>
    </row>
    <row r="51" spans="1:26">
      <c r="A51" s="19">
        <v>84682</v>
      </c>
      <c r="B51" s="19">
        <v>14021800017</v>
      </c>
      <c r="C51" s="20" t="s">
        <v>284</v>
      </c>
      <c r="D51" s="20" t="s">
        <v>69</v>
      </c>
      <c r="E51" s="20" t="s">
        <v>51</v>
      </c>
      <c r="F51" s="20">
        <v>18</v>
      </c>
      <c r="G51" s="20" t="s">
        <v>249</v>
      </c>
      <c r="H51" s="20">
        <v>10438</v>
      </c>
      <c r="I51" s="21" t="s">
        <v>280</v>
      </c>
      <c r="J51" s="20" t="s">
        <v>4</v>
      </c>
      <c r="K51" s="87">
        <v>74541</v>
      </c>
      <c r="L51" s="71">
        <v>500000</v>
      </c>
      <c r="M51" s="18">
        <v>495620</v>
      </c>
      <c r="N51" s="18">
        <f t="shared" si="0"/>
        <v>36944010420</v>
      </c>
      <c r="O51" s="18">
        <f t="shared" si="5"/>
        <v>3324960937.7999997</v>
      </c>
      <c r="P51" s="30">
        <f t="shared" si="4"/>
        <v>40268971357.800003</v>
      </c>
      <c r="Q51" s="152">
        <v>65000</v>
      </c>
      <c r="R51" s="152">
        <f t="shared" si="1"/>
        <v>619522.63627384615</v>
      </c>
      <c r="S51" s="152">
        <f t="shared" si="2"/>
        <v>40268971357.800003</v>
      </c>
      <c r="T51" s="20" t="s">
        <v>6</v>
      </c>
      <c r="U51" s="81">
        <v>495620</v>
      </c>
      <c r="V51" s="81">
        <v>40269125000</v>
      </c>
      <c r="W51" s="81">
        <v>495620</v>
      </c>
      <c r="X51" s="81">
        <v>40269125000</v>
      </c>
      <c r="Y51" s="71">
        <v>0</v>
      </c>
      <c r="Z51" s="84">
        <v>0</v>
      </c>
    </row>
    <row r="52" spans="1:26">
      <c r="A52" s="19">
        <v>84672</v>
      </c>
      <c r="B52" s="19">
        <v>14021800018</v>
      </c>
      <c r="C52" s="20" t="s">
        <v>289</v>
      </c>
      <c r="D52" s="20" t="s">
        <v>249</v>
      </c>
      <c r="E52" s="20" t="s">
        <v>37</v>
      </c>
      <c r="F52" s="20">
        <v>18</v>
      </c>
      <c r="G52" s="20" t="s">
        <v>237</v>
      </c>
      <c r="H52" s="20">
        <v>4062</v>
      </c>
      <c r="I52" s="21" t="s">
        <v>223</v>
      </c>
      <c r="J52" s="20" t="s">
        <v>4</v>
      </c>
      <c r="K52" s="18">
        <v>74541</v>
      </c>
      <c r="L52" s="22">
        <v>400000</v>
      </c>
      <c r="M52" s="18">
        <v>399940</v>
      </c>
      <c r="N52" s="18">
        <f t="shared" si="0"/>
        <v>29811927540</v>
      </c>
      <c r="O52" s="18">
        <f t="shared" si="5"/>
        <v>2683073478.5999999</v>
      </c>
      <c r="P52" s="30">
        <f t="shared" si="4"/>
        <v>32495001018.599998</v>
      </c>
      <c r="Q52" s="152">
        <v>65000</v>
      </c>
      <c r="R52" s="152">
        <f t="shared" si="1"/>
        <v>499923.09259384614</v>
      </c>
      <c r="S52" s="152">
        <f t="shared" si="2"/>
        <v>32495001018.599998</v>
      </c>
      <c r="T52" s="20" t="s">
        <v>6</v>
      </c>
      <c r="U52" s="81">
        <v>399940</v>
      </c>
      <c r="V52" s="81">
        <v>32495125000</v>
      </c>
      <c r="W52" s="81">
        <v>399940</v>
      </c>
      <c r="X52" s="81">
        <v>32495125000</v>
      </c>
      <c r="Y52" s="71">
        <v>0</v>
      </c>
      <c r="Z52" s="84">
        <v>0</v>
      </c>
    </row>
    <row r="53" spans="1:26">
      <c r="A53" s="19">
        <v>87419</v>
      </c>
      <c r="B53" s="19">
        <v>14021800019</v>
      </c>
      <c r="C53" s="20" t="s">
        <v>291</v>
      </c>
      <c r="D53" s="20" t="s">
        <v>237</v>
      </c>
      <c r="E53" s="20" t="s">
        <v>201</v>
      </c>
      <c r="F53" s="20">
        <v>18</v>
      </c>
      <c r="G53" s="20" t="s">
        <v>217</v>
      </c>
      <c r="H53" s="20">
        <v>4203</v>
      </c>
      <c r="I53" s="21" t="s">
        <v>200</v>
      </c>
      <c r="J53" s="20" t="s">
        <v>16</v>
      </c>
      <c r="K53" s="18">
        <v>74541</v>
      </c>
      <c r="L53" s="22">
        <v>250000</v>
      </c>
      <c r="M53" s="18">
        <v>249760</v>
      </c>
      <c r="N53" s="18">
        <f t="shared" si="0"/>
        <v>18617360160</v>
      </c>
      <c r="O53" s="18">
        <f t="shared" si="5"/>
        <v>1675562414.3999999</v>
      </c>
      <c r="P53" s="30">
        <f t="shared" si="4"/>
        <v>20292922574.400002</v>
      </c>
      <c r="Q53" s="152">
        <v>65000</v>
      </c>
      <c r="R53" s="152">
        <f t="shared" si="1"/>
        <v>312198.8088369231</v>
      </c>
      <c r="S53" s="152">
        <f t="shared" si="2"/>
        <v>20292922574.400002</v>
      </c>
      <c r="T53" s="20" t="s">
        <v>6</v>
      </c>
      <c r="U53" s="81">
        <v>249760</v>
      </c>
      <c r="V53" s="81">
        <v>20293000000</v>
      </c>
      <c r="W53" s="81">
        <v>249760</v>
      </c>
      <c r="X53" s="81">
        <v>20293000000</v>
      </c>
      <c r="Y53" s="71">
        <v>0</v>
      </c>
      <c r="Z53" s="84">
        <v>0</v>
      </c>
    </row>
    <row r="54" spans="1:26">
      <c r="A54" s="25">
        <v>84162</v>
      </c>
      <c r="B54" s="25">
        <v>14021800020</v>
      </c>
      <c r="C54" s="76" t="s">
        <v>295</v>
      </c>
      <c r="D54" s="76" t="s">
        <v>209</v>
      </c>
      <c r="E54" s="76" t="s">
        <v>14</v>
      </c>
      <c r="F54" s="76">
        <v>18</v>
      </c>
      <c r="G54" s="76" t="s">
        <v>215</v>
      </c>
      <c r="H54" s="76">
        <v>12720</v>
      </c>
      <c r="I54" s="77" t="s">
        <v>188</v>
      </c>
      <c r="J54" s="76" t="s">
        <v>12</v>
      </c>
      <c r="K54" s="78">
        <v>74541</v>
      </c>
      <c r="L54" s="73">
        <v>52000</v>
      </c>
      <c r="M54" s="78">
        <v>50150</v>
      </c>
      <c r="N54" s="78">
        <f t="shared" si="0"/>
        <v>3738231150</v>
      </c>
      <c r="O54" s="78">
        <f t="shared" si="5"/>
        <v>336440803.5</v>
      </c>
      <c r="P54" s="30">
        <f t="shared" si="4"/>
        <v>4074671953.5</v>
      </c>
      <c r="Q54" s="152">
        <v>65000</v>
      </c>
      <c r="R54" s="152">
        <f t="shared" si="1"/>
        <v>62687.260823076926</v>
      </c>
      <c r="S54" s="152">
        <f t="shared" si="2"/>
        <v>4074671953.5</v>
      </c>
      <c r="T54" s="76" t="s">
        <v>6</v>
      </c>
      <c r="U54" s="78"/>
      <c r="V54" s="78">
        <v>0</v>
      </c>
      <c r="W54" s="81">
        <v>0</v>
      </c>
      <c r="X54" s="81">
        <v>0</v>
      </c>
      <c r="Y54" s="73">
        <v>0</v>
      </c>
      <c r="Z54" s="86">
        <f>P54-V54</f>
        <v>4074671953.5</v>
      </c>
    </row>
    <row r="55" spans="1:26">
      <c r="A55" s="19">
        <v>93239</v>
      </c>
      <c r="B55" s="19">
        <v>14021800021</v>
      </c>
      <c r="C55" s="20" t="s">
        <v>300</v>
      </c>
      <c r="D55" s="20" t="s">
        <v>215</v>
      </c>
      <c r="E55" s="20" t="s">
        <v>299</v>
      </c>
      <c r="F55" s="20">
        <v>18</v>
      </c>
      <c r="G55" s="20" t="s">
        <v>72</v>
      </c>
      <c r="H55" s="20">
        <v>10519</v>
      </c>
      <c r="I55" s="21" t="s">
        <v>297</v>
      </c>
      <c r="J55" s="20" t="s">
        <v>4</v>
      </c>
      <c r="K55" s="18">
        <v>74541</v>
      </c>
      <c r="L55" s="22">
        <v>500000</v>
      </c>
      <c r="M55" s="18">
        <v>499890</v>
      </c>
      <c r="N55" s="18">
        <f t="shared" si="0"/>
        <v>37262300490</v>
      </c>
      <c r="O55" s="18">
        <f t="shared" si="5"/>
        <v>3353607044.0999999</v>
      </c>
      <c r="P55" s="30">
        <f t="shared" si="4"/>
        <v>40615907534.099998</v>
      </c>
      <c r="Q55" s="152">
        <v>65000</v>
      </c>
      <c r="R55" s="152">
        <f t="shared" si="1"/>
        <v>624860.11590923078</v>
      </c>
      <c r="S55" s="152">
        <f t="shared" si="2"/>
        <v>40615907534.099998</v>
      </c>
      <c r="T55" s="20" t="s">
        <v>6</v>
      </c>
      <c r="U55" s="81">
        <v>499890</v>
      </c>
      <c r="V55" s="81">
        <v>40616062500</v>
      </c>
      <c r="W55" s="81">
        <v>499890</v>
      </c>
      <c r="X55" s="81">
        <v>40616062500</v>
      </c>
      <c r="Y55" s="71">
        <v>0</v>
      </c>
      <c r="Z55" s="84">
        <v>0</v>
      </c>
    </row>
    <row r="56" spans="1:26">
      <c r="A56" s="19">
        <v>88853</v>
      </c>
      <c r="B56" s="19">
        <v>14021800022</v>
      </c>
      <c r="C56" s="20" t="s">
        <v>305</v>
      </c>
      <c r="D56" s="20" t="s">
        <v>52</v>
      </c>
      <c r="E56" s="20" t="s">
        <v>14</v>
      </c>
      <c r="F56" s="20">
        <v>18</v>
      </c>
      <c r="G56" s="20" t="s">
        <v>238</v>
      </c>
      <c r="H56" s="20">
        <v>12787</v>
      </c>
      <c r="I56" s="21" t="s">
        <v>303</v>
      </c>
      <c r="J56" s="20" t="s">
        <v>12</v>
      </c>
      <c r="K56" s="18">
        <v>74541</v>
      </c>
      <c r="L56" s="22">
        <v>500000</v>
      </c>
      <c r="M56" s="18">
        <v>499700</v>
      </c>
      <c r="N56" s="18">
        <f t="shared" si="0"/>
        <v>37248137700</v>
      </c>
      <c r="O56" s="18">
        <f t="shared" si="5"/>
        <v>3352332393</v>
      </c>
      <c r="P56" s="30">
        <f t="shared" si="4"/>
        <v>40600470093</v>
      </c>
      <c r="Q56" s="152">
        <v>65000</v>
      </c>
      <c r="R56" s="152">
        <f t="shared" si="1"/>
        <v>624622.61681538459</v>
      </c>
      <c r="S56" s="152">
        <f t="shared" si="2"/>
        <v>40600470093</v>
      </c>
      <c r="T56" s="20" t="s">
        <v>6</v>
      </c>
      <c r="U56" s="81">
        <v>499700</v>
      </c>
      <c r="V56" s="81">
        <v>40600625000</v>
      </c>
      <c r="W56" s="81">
        <v>499700</v>
      </c>
      <c r="X56" s="81">
        <v>40600625000</v>
      </c>
      <c r="Y56" s="71">
        <v>0</v>
      </c>
      <c r="Z56" s="84">
        <v>0</v>
      </c>
    </row>
    <row r="57" spans="1:26">
      <c r="A57" s="19">
        <v>87824</v>
      </c>
      <c r="B57" s="19">
        <v>14021800023</v>
      </c>
      <c r="C57" s="20" t="s">
        <v>310</v>
      </c>
      <c r="D57" s="20" t="s">
        <v>293</v>
      </c>
      <c r="E57" s="20" t="s">
        <v>37</v>
      </c>
      <c r="F57" s="20">
        <v>18</v>
      </c>
      <c r="G57" s="20" t="s">
        <v>293</v>
      </c>
      <c r="H57" s="20">
        <v>7013</v>
      </c>
      <c r="I57" s="21" t="s">
        <v>194</v>
      </c>
      <c r="J57" s="20" t="s">
        <v>4</v>
      </c>
      <c r="K57" s="18">
        <v>74541</v>
      </c>
      <c r="L57" s="22">
        <v>500000</v>
      </c>
      <c r="M57" s="18">
        <v>497650</v>
      </c>
      <c r="N57" s="18">
        <f t="shared" si="0"/>
        <v>37095328650</v>
      </c>
      <c r="O57" s="18">
        <f t="shared" si="5"/>
        <v>3338579578.5</v>
      </c>
      <c r="P57" s="30">
        <f t="shared" si="4"/>
        <v>40433908228.5</v>
      </c>
      <c r="Q57" s="152">
        <v>65000</v>
      </c>
      <c r="R57" s="152">
        <f t="shared" si="1"/>
        <v>622060.1265923077</v>
      </c>
      <c r="S57" s="152">
        <f t="shared" si="2"/>
        <v>40433908228.5</v>
      </c>
      <c r="T57" s="20" t="s">
        <v>6</v>
      </c>
      <c r="U57" s="81">
        <v>497650</v>
      </c>
      <c r="V57" s="81">
        <v>40434062500</v>
      </c>
      <c r="W57" s="81">
        <v>497650</v>
      </c>
      <c r="X57" s="81">
        <v>40434062500</v>
      </c>
      <c r="Y57" s="71">
        <v>0</v>
      </c>
      <c r="Z57" s="84">
        <v>0</v>
      </c>
    </row>
    <row r="58" spans="1:26">
      <c r="A58" s="19">
        <v>87447</v>
      </c>
      <c r="B58" s="19">
        <v>14021800024</v>
      </c>
      <c r="C58" s="20" t="s">
        <v>320</v>
      </c>
      <c r="D58" s="20" t="s">
        <v>292</v>
      </c>
      <c r="E58" s="20" t="s">
        <v>319</v>
      </c>
      <c r="F58" s="20">
        <v>18</v>
      </c>
      <c r="G58" s="20" t="s">
        <v>293</v>
      </c>
      <c r="H58" s="20">
        <v>4080</v>
      </c>
      <c r="I58" s="21" t="s">
        <v>316</v>
      </c>
      <c r="J58" s="20" t="s">
        <v>4</v>
      </c>
      <c r="K58" s="18">
        <v>74541</v>
      </c>
      <c r="L58" s="22">
        <v>500000</v>
      </c>
      <c r="M58" s="18">
        <v>499830</v>
      </c>
      <c r="N58" s="18">
        <f t="shared" si="0"/>
        <v>37257828030</v>
      </c>
      <c r="O58" s="18">
        <f t="shared" si="5"/>
        <v>3353204522.6999998</v>
      </c>
      <c r="P58" s="30">
        <f t="shared" si="4"/>
        <v>40611032552.699997</v>
      </c>
      <c r="Q58" s="152">
        <v>65000</v>
      </c>
      <c r="R58" s="152">
        <f t="shared" si="1"/>
        <v>624785.11619538453</v>
      </c>
      <c r="S58" s="152">
        <f t="shared" si="2"/>
        <v>40611032552.699997</v>
      </c>
      <c r="T58" s="20" t="s">
        <v>6</v>
      </c>
      <c r="U58" s="81">
        <v>499830</v>
      </c>
      <c r="V58" s="81">
        <v>40611187500</v>
      </c>
      <c r="W58" s="81">
        <v>499830</v>
      </c>
      <c r="X58" s="81">
        <v>40611187500</v>
      </c>
      <c r="Y58" s="71">
        <v>0</v>
      </c>
      <c r="Z58" s="84">
        <v>0</v>
      </c>
    </row>
    <row r="59" spans="1:26">
      <c r="A59" s="19">
        <v>88675</v>
      </c>
      <c r="B59" s="19">
        <v>14021800025</v>
      </c>
      <c r="C59" s="20" t="s">
        <v>326</v>
      </c>
      <c r="D59" s="20" t="s">
        <v>292</v>
      </c>
      <c r="E59" s="20" t="s">
        <v>182</v>
      </c>
      <c r="F59" s="20">
        <v>18</v>
      </c>
      <c r="G59" s="20" t="s">
        <v>293</v>
      </c>
      <c r="H59" s="20">
        <v>4060</v>
      </c>
      <c r="I59" s="21" t="s">
        <v>322</v>
      </c>
      <c r="J59" s="20" t="s">
        <v>4</v>
      </c>
      <c r="K59" s="18">
        <v>74541</v>
      </c>
      <c r="L59" s="22">
        <v>500000</v>
      </c>
      <c r="M59" s="18">
        <v>499980</v>
      </c>
      <c r="N59" s="18">
        <f t="shared" si="0"/>
        <v>37269009180</v>
      </c>
      <c r="O59" s="18">
        <f t="shared" si="5"/>
        <v>3354210826.1999998</v>
      </c>
      <c r="P59" s="30">
        <f t="shared" si="4"/>
        <v>40623220006.199997</v>
      </c>
      <c r="Q59" s="152">
        <v>65000</v>
      </c>
      <c r="R59" s="152">
        <f t="shared" si="1"/>
        <v>624972.61547999992</v>
      </c>
      <c r="S59" s="152">
        <f t="shared" si="2"/>
        <v>40623220006.199997</v>
      </c>
      <c r="T59" s="20" t="s">
        <v>6</v>
      </c>
      <c r="U59" s="81">
        <v>499980</v>
      </c>
      <c r="V59" s="81">
        <v>40623375000</v>
      </c>
      <c r="W59" s="81">
        <v>499980</v>
      </c>
      <c r="X59" s="81">
        <v>40623375000</v>
      </c>
      <c r="Y59" s="71">
        <v>0</v>
      </c>
      <c r="Z59" s="84">
        <v>0</v>
      </c>
    </row>
    <row r="60" spans="1:26">
      <c r="A60" s="19">
        <v>90710</v>
      </c>
      <c r="B60" s="19">
        <v>14021800026</v>
      </c>
      <c r="C60" s="20" t="s">
        <v>331</v>
      </c>
      <c r="D60" s="20" t="s">
        <v>293</v>
      </c>
      <c r="E60" s="20" t="s">
        <v>197</v>
      </c>
      <c r="F60" s="20">
        <v>18</v>
      </c>
      <c r="G60" s="20" t="s">
        <v>70</v>
      </c>
      <c r="H60" s="20">
        <v>9639</v>
      </c>
      <c r="I60" s="21" t="s">
        <v>329</v>
      </c>
      <c r="J60" s="20" t="s">
        <v>4</v>
      </c>
      <c r="K60" s="18">
        <v>74541</v>
      </c>
      <c r="L60" s="22">
        <v>500000</v>
      </c>
      <c r="M60" s="18">
        <v>499060</v>
      </c>
      <c r="N60" s="18">
        <f t="shared" si="0"/>
        <v>37200431460</v>
      </c>
      <c r="O60" s="18">
        <f t="shared" si="5"/>
        <v>3348038831.4000001</v>
      </c>
      <c r="P60" s="30">
        <f t="shared" si="4"/>
        <v>40548470291.400002</v>
      </c>
      <c r="Q60" s="152">
        <v>65000</v>
      </c>
      <c r="R60" s="152">
        <f t="shared" si="1"/>
        <v>623822.61986769235</v>
      </c>
      <c r="S60" s="152">
        <f t="shared" si="2"/>
        <v>40548470291.400002</v>
      </c>
      <c r="T60" s="20" t="s">
        <v>6</v>
      </c>
      <c r="U60" s="81">
        <v>499060</v>
      </c>
      <c r="V60" s="81">
        <v>40548625000</v>
      </c>
      <c r="W60" s="81">
        <v>499060</v>
      </c>
      <c r="X60" s="81">
        <v>40548625000</v>
      </c>
      <c r="Y60" s="71">
        <v>0</v>
      </c>
      <c r="Z60" s="84">
        <v>0</v>
      </c>
    </row>
    <row r="61" spans="1:26">
      <c r="A61" s="19">
        <v>87825</v>
      </c>
      <c r="B61" s="19">
        <v>14021800027</v>
      </c>
      <c r="C61" s="20" t="s">
        <v>337</v>
      </c>
      <c r="D61" s="20" t="s">
        <v>70</v>
      </c>
      <c r="E61" s="20" t="s">
        <v>37</v>
      </c>
      <c r="F61" s="20">
        <v>18</v>
      </c>
      <c r="G61" s="20" t="s">
        <v>74</v>
      </c>
      <c r="H61" s="20">
        <v>4062</v>
      </c>
      <c r="I61" s="21" t="s">
        <v>223</v>
      </c>
      <c r="J61" s="20" t="s">
        <v>4</v>
      </c>
      <c r="K61" s="18">
        <v>74541</v>
      </c>
      <c r="L61" s="22">
        <v>400000</v>
      </c>
      <c r="M61" s="18">
        <v>398020</v>
      </c>
      <c r="N61" s="18">
        <f t="shared" si="0"/>
        <v>29668808820</v>
      </c>
      <c r="O61" s="18">
        <f t="shared" si="5"/>
        <v>2670192793.7999997</v>
      </c>
      <c r="P61" s="30">
        <f t="shared" si="4"/>
        <v>32339001613.799999</v>
      </c>
      <c r="Q61" s="152">
        <v>65000</v>
      </c>
      <c r="R61" s="152">
        <f t="shared" si="1"/>
        <v>497523.10175076924</v>
      </c>
      <c r="S61" s="152">
        <f t="shared" si="2"/>
        <v>32339001613.799999</v>
      </c>
      <c r="T61" s="20" t="s">
        <v>6</v>
      </c>
      <c r="U61" s="81">
        <v>398020</v>
      </c>
      <c r="V61" s="81">
        <v>32339125000</v>
      </c>
      <c r="W61" s="81">
        <v>398020</v>
      </c>
      <c r="X61" s="81">
        <v>32339125000</v>
      </c>
      <c r="Y61" s="71">
        <v>0</v>
      </c>
      <c r="Z61" s="84">
        <v>0</v>
      </c>
    </row>
    <row r="62" spans="1:26">
      <c r="A62" s="19">
        <v>87443</v>
      </c>
      <c r="B62" s="19">
        <v>14021800028</v>
      </c>
      <c r="C62" s="20" t="s">
        <v>342</v>
      </c>
      <c r="D62" s="20" t="s">
        <v>292</v>
      </c>
      <c r="E62" s="20" t="s">
        <v>319</v>
      </c>
      <c r="F62" s="20">
        <v>18</v>
      </c>
      <c r="G62" s="20" t="s">
        <v>74</v>
      </c>
      <c r="H62" s="20">
        <v>8380</v>
      </c>
      <c r="I62" s="21" t="s">
        <v>339</v>
      </c>
      <c r="J62" s="20" t="s">
        <v>4</v>
      </c>
      <c r="K62" s="18">
        <v>74541</v>
      </c>
      <c r="L62" s="22">
        <v>500000</v>
      </c>
      <c r="M62" s="18">
        <v>499100</v>
      </c>
      <c r="N62" s="18">
        <f t="shared" si="0"/>
        <v>37203413100</v>
      </c>
      <c r="O62" s="18">
        <f t="shared" si="5"/>
        <v>3348307179</v>
      </c>
      <c r="P62" s="30">
        <f t="shared" si="4"/>
        <v>40551720279</v>
      </c>
      <c r="Q62" s="152">
        <v>65000</v>
      </c>
      <c r="R62" s="152">
        <f t="shared" si="1"/>
        <v>623872.61967692303</v>
      </c>
      <c r="S62" s="152">
        <f t="shared" si="2"/>
        <v>40551720279</v>
      </c>
      <c r="T62" s="20" t="s">
        <v>6</v>
      </c>
      <c r="U62" s="81">
        <v>499100</v>
      </c>
      <c r="V62" s="81">
        <v>40551875000</v>
      </c>
      <c r="W62" s="81">
        <v>499100</v>
      </c>
      <c r="X62" s="81">
        <v>40551875000</v>
      </c>
      <c r="Y62" s="71">
        <v>0</v>
      </c>
      <c r="Z62" s="84">
        <v>0</v>
      </c>
    </row>
    <row r="63" spans="1:26">
      <c r="A63" s="79" t="s">
        <v>3712</v>
      </c>
      <c r="B63" s="19">
        <v>14021800029</v>
      </c>
      <c r="C63" s="20" t="s">
        <v>344</v>
      </c>
      <c r="D63" s="20" t="s">
        <v>314</v>
      </c>
      <c r="E63" s="20" t="s">
        <v>64</v>
      </c>
      <c r="F63" s="20">
        <v>18</v>
      </c>
      <c r="G63" s="20" t="s">
        <v>334</v>
      </c>
      <c r="H63" s="20">
        <v>10518</v>
      </c>
      <c r="I63" s="21" t="s">
        <v>263</v>
      </c>
      <c r="J63" s="20" t="s">
        <v>19</v>
      </c>
      <c r="K63" s="18">
        <v>74541</v>
      </c>
      <c r="L63" s="22">
        <v>500000</v>
      </c>
      <c r="M63" s="18">
        <v>498680</v>
      </c>
      <c r="N63" s="18">
        <f t="shared" si="0"/>
        <v>37172105880</v>
      </c>
      <c r="O63" s="18">
        <f t="shared" si="5"/>
        <v>3345489529.1999998</v>
      </c>
      <c r="P63" s="30">
        <f t="shared" si="4"/>
        <v>40517595409.199997</v>
      </c>
      <c r="Q63" s="152">
        <v>65000</v>
      </c>
      <c r="R63" s="152">
        <f t="shared" si="1"/>
        <v>623347.62167999998</v>
      </c>
      <c r="S63" s="152">
        <f t="shared" si="2"/>
        <v>40517595409.199997</v>
      </c>
      <c r="T63" s="20" t="s">
        <v>6</v>
      </c>
      <c r="U63" s="81">
        <v>498680</v>
      </c>
      <c r="V63" s="81">
        <v>40517750000</v>
      </c>
      <c r="W63" s="81">
        <v>498680</v>
      </c>
      <c r="X63" s="81">
        <v>40517750000</v>
      </c>
      <c r="Y63" s="71" t="s">
        <v>3713</v>
      </c>
      <c r="Z63" s="84">
        <v>0</v>
      </c>
    </row>
    <row r="64" spans="1:26">
      <c r="A64" s="19">
        <v>84408</v>
      </c>
      <c r="B64" s="19">
        <v>14021800030</v>
      </c>
      <c r="C64" s="20" t="s">
        <v>353</v>
      </c>
      <c r="D64" s="20" t="s">
        <v>334</v>
      </c>
      <c r="E64" s="20" t="s">
        <v>352</v>
      </c>
      <c r="F64" s="20">
        <v>18</v>
      </c>
      <c r="G64" s="20" t="s">
        <v>324</v>
      </c>
      <c r="H64" s="20">
        <v>12815</v>
      </c>
      <c r="I64" s="21" t="s">
        <v>349</v>
      </c>
      <c r="J64" s="20" t="s">
        <v>4</v>
      </c>
      <c r="K64" s="18">
        <v>74541</v>
      </c>
      <c r="L64" s="22">
        <v>269000</v>
      </c>
      <c r="M64" s="18">
        <v>267950</v>
      </c>
      <c r="N64" s="18">
        <f t="shared" si="0"/>
        <v>19973260950</v>
      </c>
      <c r="O64" s="18">
        <f t="shared" si="5"/>
        <v>1797593485.5</v>
      </c>
      <c r="P64" s="30">
        <f t="shared" si="4"/>
        <v>21770854435.5</v>
      </c>
      <c r="Q64" s="152">
        <v>65000</v>
      </c>
      <c r="R64" s="152">
        <f t="shared" si="1"/>
        <v>334936.22208461538</v>
      </c>
      <c r="S64" s="152">
        <f t="shared" si="2"/>
        <v>21770854435.5</v>
      </c>
      <c r="T64" s="20" t="s">
        <v>6</v>
      </c>
      <c r="U64" s="81">
        <v>267950</v>
      </c>
      <c r="V64" s="81">
        <v>21770937500</v>
      </c>
      <c r="W64" s="81">
        <v>267950</v>
      </c>
      <c r="X64" s="81">
        <v>21770937500</v>
      </c>
      <c r="Y64" s="71">
        <v>0</v>
      </c>
      <c r="Z64" s="84">
        <v>0</v>
      </c>
    </row>
    <row r="65" spans="1:26">
      <c r="A65" s="19">
        <v>87464</v>
      </c>
      <c r="B65" s="19">
        <v>14021800031</v>
      </c>
      <c r="C65" s="20" t="s">
        <v>359</v>
      </c>
      <c r="D65" s="20" t="s">
        <v>293</v>
      </c>
      <c r="E65" s="20" t="s">
        <v>37</v>
      </c>
      <c r="F65" s="20">
        <v>18</v>
      </c>
      <c r="G65" s="20" t="s">
        <v>275</v>
      </c>
      <c r="H65" s="20">
        <v>12232</v>
      </c>
      <c r="I65" s="21" t="s">
        <v>355</v>
      </c>
      <c r="J65" s="20" t="s">
        <v>4</v>
      </c>
      <c r="K65" s="18">
        <v>74541</v>
      </c>
      <c r="L65" s="22">
        <v>430000</v>
      </c>
      <c r="M65" s="18">
        <v>424230</v>
      </c>
      <c r="N65" s="18">
        <f t="shared" si="0"/>
        <v>31622528430</v>
      </c>
      <c r="O65" s="18">
        <f t="shared" si="5"/>
        <v>2846027558.6999998</v>
      </c>
      <c r="P65" s="30">
        <f t="shared" si="4"/>
        <v>34468555988.699997</v>
      </c>
      <c r="Q65" s="152">
        <v>65000</v>
      </c>
      <c r="R65" s="152">
        <f t="shared" si="1"/>
        <v>530285.47674923076</v>
      </c>
      <c r="S65" s="152">
        <f t="shared" si="2"/>
        <v>34468555988.699997</v>
      </c>
      <c r="T65" s="20" t="s">
        <v>6</v>
      </c>
      <c r="U65" s="81">
        <v>424230</v>
      </c>
      <c r="V65" s="81">
        <v>34468687500</v>
      </c>
      <c r="W65" s="81">
        <v>424230</v>
      </c>
      <c r="X65" s="81">
        <v>34468687500</v>
      </c>
      <c r="Y65" s="71">
        <v>0</v>
      </c>
      <c r="Z65" s="84">
        <v>0</v>
      </c>
    </row>
    <row r="66" spans="1:26">
      <c r="A66" s="19">
        <v>87704</v>
      </c>
      <c r="B66" s="19">
        <v>14021800032</v>
      </c>
      <c r="C66" s="20" t="s">
        <v>372</v>
      </c>
      <c r="D66" s="20" t="s">
        <v>371</v>
      </c>
      <c r="E66" s="20" t="s">
        <v>51</v>
      </c>
      <c r="F66" s="20">
        <v>18</v>
      </c>
      <c r="G66" s="20" t="s">
        <v>364</v>
      </c>
      <c r="H66" s="20">
        <v>8305</v>
      </c>
      <c r="I66" s="21" t="s">
        <v>369</v>
      </c>
      <c r="J66" s="20" t="s">
        <v>12</v>
      </c>
      <c r="K66" s="18">
        <v>74541</v>
      </c>
      <c r="L66" s="22">
        <v>500000</v>
      </c>
      <c r="M66" s="18">
        <v>498820</v>
      </c>
      <c r="N66" s="18">
        <f t="shared" ref="N66:N129" si="6">M66*K66</f>
        <v>37182541620</v>
      </c>
      <c r="O66" s="18">
        <f t="shared" si="5"/>
        <v>3346428745.7999997</v>
      </c>
      <c r="P66" s="30">
        <f t="shared" si="4"/>
        <v>40528970365.800003</v>
      </c>
      <c r="Q66" s="152">
        <v>65000</v>
      </c>
      <c r="R66" s="152">
        <f t="shared" ref="R66:R129" si="7">P66/Q66</f>
        <v>623522.6210123077</v>
      </c>
      <c r="S66" s="152">
        <f t="shared" ref="S66:S129" si="8">Q66*R66</f>
        <v>40528970365.800003</v>
      </c>
      <c r="T66" s="20" t="s">
        <v>6</v>
      </c>
      <c r="U66" s="81">
        <v>498820</v>
      </c>
      <c r="V66" s="81">
        <v>40529125000</v>
      </c>
      <c r="W66" s="81">
        <v>498820</v>
      </c>
      <c r="X66" s="81">
        <v>40529125000</v>
      </c>
      <c r="Y66" s="71">
        <v>0</v>
      </c>
      <c r="Z66" s="84">
        <v>0</v>
      </c>
    </row>
    <row r="67" spans="1:26">
      <c r="A67" s="19">
        <v>88009</v>
      </c>
      <c r="B67" s="19">
        <v>14021800033</v>
      </c>
      <c r="C67" s="20" t="s">
        <v>378</v>
      </c>
      <c r="D67" s="20" t="s">
        <v>371</v>
      </c>
      <c r="E67" s="20" t="s">
        <v>51</v>
      </c>
      <c r="F67" s="20">
        <v>18</v>
      </c>
      <c r="G67" s="20" t="s">
        <v>364</v>
      </c>
      <c r="H67" s="20">
        <v>10438</v>
      </c>
      <c r="I67" s="21" t="s">
        <v>280</v>
      </c>
      <c r="J67" s="20" t="s">
        <v>4</v>
      </c>
      <c r="K67" s="18">
        <v>74541</v>
      </c>
      <c r="L67" s="22">
        <v>500000</v>
      </c>
      <c r="M67" s="18">
        <v>497930</v>
      </c>
      <c r="N67" s="18">
        <f t="shared" si="6"/>
        <v>37116200130</v>
      </c>
      <c r="O67" s="18">
        <f t="shared" si="5"/>
        <v>3340458011.6999998</v>
      </c>
      <c r="P67" s="30">
        <f t="shared" ref="P67:P130" si="9">O67+N67</f>
        <v>40456658141.699997</v>
      </c>
      <c r="Q67" s="152">
        <v>65000</v>
      </c>
      <c r="R67" s="152">
        <f t="shared" si="7"/>
        <v>622410.12525692303</v>
      </c>
      <c r="S67" s="152">
        <f t="shared" si="8"/>
        <v>40456658141.699997</v>
      </c>
      <c r="T67" s="20" t="s">
        <v>6</v>
      </c>
      <c r="U67" s="81">
        <v>497930</v>
      </c>
      <c r="V67" s="81">
        <v>40456812500</v>
      </c>
      <c r="W67" s="81">
        <v>497930</v>
      </c>
      <c r="X67" s="81">
        <v>40456812500</v>
      </c>
      <c r="Y67" s="71">
        <v>0</v>
      </c>
      <c r="Z67" s="84">
        <v>0</v>
      </c>
    </row>
    <row r="68" spans="1:26">
      <c r="A68" s="19">
        <v>87708</v>
      </c>
      <c r="B68" s="19">
        <v>14021800034</v>
      </c>
      <c r="C68" s="20" t="s">
        <v>383</v>
      </c>
      <c r="D68" s="20" t="s">
        <v>371</v>
      </c>
      <c r="E68" s="20" t="s">
        <v>182</v>
      </c>
      <c r="F68" s="20">
        <v>18</v>
      </c>
      <c r="G68" s="20" t="s">
        <v>364</v>
      </c>
      <c r="H68" s="20">
        <v>8049</v>
      </c>
      <c r="I68" s="21" t="s">
        <v>180</v>
      </c>
      <c r="J68" s="20" t="s">
        <v>4</v>
      </c>
      <c r="K68" s="18">
        <v>74541</v>
      </c>
      <c r="L68" s="22">
        <v>300000</v>
      </c>
      <c r="M68" s="18">
        <v>297100</v>
      </c>
      <c r="N68" s="18">
        <f t="shared" si="6"/>
        <v>22146131100</v>
      </c>
      <c r="O68" s="18">
        <f t="shared" si="5"/>
        <v>1993151799</v>
      </c>
      <c r="P68" s="30">
        <f t="shared" si="9"/>
        <v>24139282899</v>
      </c>
      <c r="Q68" s="152">
        <v>65000</v>
      </c>
      <c r="R68" s="152">
        <f t="shared" si="7"/>
        <v>371373.58306153846</v>
      </c>
      <c r="S68" s="152">
        <f t="shared" si="8"/>
        <v>24139282899</v>
      </c>
      <c r="T68" s="20" t="s">
        <v>6</v>
      </c>
      <c r="U68" s="81">
        <v>297100</v>
      </c>
      <c r="V68" s="81">
        <v>24139375000</v>
      </c>
      <c r="W68" s="81">
        <v>297100</v>
      </c>
      <c r="X68" s="81">
        <v>24139375000</v>
      </c>
      <c r="Y68" s="71">
        <v>0</v>
      </c>
      <c r="Z68" s="84">
        <v>0</v>
      </c>
    </row>
    <row r="69" spans="1:26">
      <c r="A69" s="19">
        <v>94670</v>
      </c>
      <c r="B69" s="19">
        <v>14021800035</v>
      </c>
      <c r="C69" s="20" t="s">
        <v>384</v>
      </c>
      <c r="D69" s="20" t="s">
        <v>371</v>
      </c>
      <c r="E69" s="20" t="s">
        <v>64</v>
      </c>
      <c r="F69" s="20">
        <v>18</v>
      </c>
      <c r="G69" s="20" t="s">
        <v>364</v>
      </c>
      <c r="H69" s="20">
        <v>8679</v>
      </c>
      <c r="I69" s="21" t="s">
        <v>190</v>
      </c>
      <c r="J69" s="20" t="s">
        <v>19</v>
      </c>
      <c r="K69" s="18">
        <v>74541</v>
      </c>
      <c r="L69" s="22">
        <v>500000</v>
      </c>
      <c r="M69" s="18">
        <v>499150</v>
      </c>
      <c r="N69" s="18">
        <f t="shared" si="6"/>
        <v>37207140150</v>
      </c>
      <c r="O69" s="18">
        <f t="shared" si="5"/>
        <v>3348642613.5</v>
      </c>
      <c r="P69" s="30">
        <f t="shared" si="9"/>
        <v>40555782763.5</v>
      </c>
      <c r="Q69" s="152">
        <v>65000</v>
      </c>
      <c r="R69" s="152">
        <f t="shared" si="7"/>
        <v>623935.11943846149</v>
      </c>
      <c r="S69" s="152">
        <f t="shared" si="8"/>
        <v>40555782763.5</v>
      </c>
      <c r="T69" s="20" t="s">
        <v>6</v>
      </c>
      <c r="U69" s="81">
        <v>499150</v>
      </c>
      <c r="V69" s="81">
        <v>40555937500</v>
      </c>
      <c r="W69" s="81">
        <v>499150</v>
      </c>
      <c r="X69" s="81">
        <v>40555937500</v>
      </c>
      <c r="Y69" s="71">
        <v>0</v>
      </c>
      <c r="Z69" s="84">
        <v>0</v>
      </c>
    </row>
    <row r="70" spans="1:26">
      <c r="A70" s="19">
        <v>88018</v>
      </c>
      <c r="B70" s="19">
        <v>14021800036</v>
      </c>
      <c r="C70" s="20" t="s">
        <v>387</v>
      </c>
      <c r="D70" s="20" t="s">
        <v>386</v>
      </c>
      <c r="E70" s="20" t="s">
        <v>182</v>
      </c>
      <c r="F70" s="20">
        <v>18</v>
      </c>
      <c r="G70" s="20" t="s">
        <v>385</v>
      </c>
      <c r="H70" s="20">
        <v>9534</v>
      </c>
      <c r="I70" s="21" t="s">
        <v>232</v>
      </c>
      <c r="J70" s="20" t="s">
        <v>4</v>
      </c>
      <c r="K70" s="18">
        <v>74541</v>
      </c>
      <c r="L70" s="22">
        <v>500000</v>
      </c>
      <c r="M70" s="18">
        <v>493740</v>
      </c>
      <c r="N70" s="18">
        <f t="shared" si="6"/>
        <v>36803873340</v>
      </c>
      <c r="O70" s="18">
        <f t="shared" si="5"/>
        <v>3312348600.5999999</v>
      </c>
      <c r="P70" s="30">
        <f t="shared" si="9"/>
        <v>40116221940.599998</v>
      </c>
      <c r="Q70" s="152">
        <v>65000</v>
      </c>
      <c r="R70" s="152">
        <f t="shared" si="7"/>
        <v>617172.64523999998</v>
      </c>
      <c r="S70" s="152">
        <f t="shared" si="8"/>
        <v>40116221940.599998</v>
      </c>
      <c r="T70" s="20" t="s">
        <v>6</v>
      </c>
      <c r="U70" s="81">
        <v>493740</v>
      </c>
      <c r="V70" s="81">
        <v>40116375000</v>
      </c>
      <c r="W70" s="81">
        <v>493740</v>
      </c>
      <c r="X70" s="81">
        <v>40116375000</v>
      </c>
      <c r="Y70" s="71">
        <v>0</v>
      </c>
      <c r="Z70" s="84">
        <v>0</v>
      </c>
    </row>
    <row r="71" spans="1:26">
      <c r="A71" s="19">
        <v>88019</v>
      </c>
      <c r="B71" s="19">
        <v>14021800037</v>
      </c>
      <c r="C71" s="20" t="s">
        <v>395</v>
      </c>
      <c r="D71" s="20" t="s">
        <v>394</v>
      </c>
      <c r="E71" s="20" t="s">
        <v>40</v>
      </c>
      <c r="F71" s="20">
        <v>18</v>
      </c>
      <c r="G71" s="20" t="s">
        <v>361</v>
      </c>
      <c r="H71" s="20">
        <v>7013</v>
      </c>
      <c r="I71" s="21" t="s">
        <v>194</v>
      </c>
      <c r="J71" s="20" t="s">
        <v>4</v>
      </c>
      <c r="K71" s="18">
        <v>74541</v>
      </c>
      <c r="L71" s="22">
        <v>500000</v>
      </c>
      <c r="M71" s="18">
        <v>499580</v>
      </c>
      <c r="N71" s="18">
        <f t="shared" si="6"/>
        <v>37239192780</v>
      </c>
      <c r="O71" s="18">
        <f t="shared" si="5"/>
        <v>3351527350.1999998</v>
      </c>
      <c r="P71" s="30">
        <f t="shared" si="9"/>
        <v>40590720130.199997</v>
      </c>
      <c r="Q71" s="152">
        <v>65000</v>
      </c>
      <c r="R71" s="152">
        <f t="shared" si="7"/>
        <v>624472.61738769221</v>
      </c>
      <c r="S71" s="152">
        <f t="shared" si="8"/>
        <v>40590720130.199997</v>
      </c>
      <c r="T71" s="20" t="s">
        <v>6</v>
      </c>
      <c r="U71" s="81">
        <v>499580</v>
      </c>
      <c r="V71" s="81">
        <v>40590875000</v>
      </c>
      <c r="W71" s="81">
        <v>499580</v>
      </c>
      <c r="X71" s="81">
        <v>40590875000</v>
      </c>
      <c r="Y71" s="71">
        <v>0</v>
      </c>
      <c r="Z71" s="84">
        <v>0</v>
      </c>
    </row>
    <row r="72" spans="1:26">
      <c r="A72" s="19">
        <v>97357</v>
      </c>
      <c r="B72" s="19">
        <v>14021800038</v>
      </c>
      <c r="C72" s="20" t="s">
        <v>400</v>
      </c>
      <c r="D72" s="20" t="s">
        <v>385</v>
      </c>
      <c r="E72" s="20" t="s">
        <v>64</v>
      </c>
      <c r="F72" s="20">
        <v>18</v>
      </c>
      <c r="G72" s="20" t="s">
        <v>361</v>
      </c>
      <c r="H72" s="20">
        <v>10518</v>
      </c>
      <c r="I72" s="21" t="s">
        <v>263</v>
      </c>
      <c r="J72" s="20" t="s">
        <v>19</v>
      </c>
      <c r="K72" s="18">
        <v>74541</v>
      </c>
      <c r="L72" s="22">
        <v>500000</v>
      </c>
      <c r="M72" s="18">
        <v>498880</v>
      </c>
      <c r="N72" s="18">
        <f t="shared" si="6"/>
        <v>37187014080</v>
      </c>
      <c r="O72" s="18">
        <f t="shared" si="5"/>
        <v>3346831267.1999998</v>
      </c>
      <c r="P72" s="30">
        <f t="shared" si="9"/>
        <v>40533845347.199997</v>
      </c>
      <c r="Q72" s="152">
        <v>65000</v>
      </c>
      <c r="R72" s="152">
        <f t="shared" si="7"/>
        <v>623597.62072615384</v>
      </c>
      <c r="S72" s="152">
        <f t="shared" si="8"/>
        <v>40533845347.199997</v>
      </c>
      <c r="T72" s="20" t="s">
        <v>6</v>
      </c>
      <c r="U72" s="81">
        <v>498880</v>
      </c>
      <c r="V72" s="81">
        <v>40534000000</v>
      </c>
      <c r="W72" s="81">
        <v>498880</v>
      </c>
      <c r="X72" s="81">
        <v>40534000000</v>
      </c>
      <c r="Y72" s="71">
        <v>0</v>
      </c>
      <c r="Z72" s="84">
        <v>0</v>
      </c>
    </row>
    <row r="73" spans="1:26">
      <c r="A73" s="19">
        <v>88020</v>
      </c>
      <c r="B73" s="19">
        <v>14021800039</v>
      </c>
      <c r="C73" s="20" t="s">
        <v>401</v>
      </c>
      <c r="D73" s="20" t="s">
        <v>385</v>
      </c>
      <c r="E73" s="20" t="s">
        <v>37</v>
      </c>
      <c r="F73" s="20">
        <v>18</v>
      </c>
      <c r="G73" s="20" t="s">
        <v>392</v>
      </c>
      <c r="H73" s="20">
        <v>4062</v>
      </c>
      <c r="I73" s="21" t="s">
        <v>223</v>
      </c>
      <c r="J73" s="20" t="s">
        <v>4</v>
      </c>
      <c r="K73" s="18">
        <v>74541</v>
      </c>
      <c r="L73" s="22">
        <v>400000</v>
      </c>
      <c r="M73" s="18">
        <v>398880</v>
      </c>
      <c r="N73" s="18">
        <f t="shared" si="6"/>
        <v>29732914080</v>
      </c>
      <c r="O73" s="18">
        <f t="shared" si="5"/>
        <v>2675962267.1999998</v>
      </c>
      <c r="P73" s="30">
        <f t="shared" si="9"/>
        <v>32408876347.200001</v>
      </c>
      <c r="Q73" s="152">
        <v>65000</v>
      </c>
      <c r="R73" s="152">
        <f t="shared" si="7"/>
        <v>498598.0976492308</v>
      </c>
      <c r="S73" s="152">
        <f t="shared" si="8"/>
        <v>32408876347.200001</v>
      </c>
      <c r="T73" s="20" t="s">
        <v>6</v>
      </c>
      <c r="U73" s="81">
        <v>398880</v>
      </c>
      <c r="V73" s="81">
        <v>32409000000</v>
      </c>
      <c r="W73" s="81">
        <v>398880</v>
      </c>
      <c r="X73" s="81">
        <v>32409000000</v>
      </c>
      <c r="Y73" s="71">
        <v>0</v>
      </c>
      <c r="Z73" s="84">
        <v>0</v>
      </c>
    </row>
    <row r="74" spans="1:26">
      <c r="A74" s="19">
        <v>88099</v>
      </c>
      <c r="B74" s="19">
        <v>14021800040</v>
      </c>
      <c r="C74" s="20" t="s">
        <v>404</v>
      </c>
      <c r="D74" s="20" t="s">
        <v>361</v>
      </c>
      <c r="E74" s="20" t="s">
        <v>37</v>
      </c>
      <c r="F74" s="20">
        <v>18</v>
      </c>
      <c r="G74" s="20" t="s">
        <v>392</v>
      </c>
      <c r="H74" s="20">
        <v>4062</v>
      </c>
      <c r="I74" s="21" t="s">
        <v>223</v>
      </c>
      <c r="J74" s="20" t="s">
        <v>4</v>
      </c>
      <c r="K74" s="18">
        <v>74541</v>
      </c>
      <c r="L74" s="22">
        <v>400000</v>
      </c>
      <c r="M74" s="18">
        <v>399320</v>
      </c>
      <c r="N74" s="18">
        <f t="shared" si="6"/>
        <v>29765712120</v>
      </c>
      <c r="O74" s="18">
        <f t="shared" si="5"/>
        <v>2678914090.7999997</v>
      </c>
      <c r="P74" s="30">
        <f t="shared" si="9"/>
        <v>32444626210.799999</v>
      </c>
      <c r="Q74" s="152">
        <v>65000</v>
      </c>
      <c r="R74" s="152">
        <f t="shared" si="7"/>
        <v>499148.09555076924</v>
      </c>
      <c r="S74" s="152">
        <f t="shared" si="8"/>
        <v>32444626210.799999</v>
      </c>
      <c r="T74" s="20" t="s">
        <v>6</v>
      </c>
      <c r="U74" s="81">
        <v>399320</v>
      </c>
      <c r="V74" s="81">
        <v>32444750000</v>
      </c>
      <c r="W74" s="81">
        <v>399320</v>
      </c>
      <c r="X74" s="81">
        <v>32444750000</v>
      </c>
      <c r="Y74" s="71">
        <v>0</v>
      </c>
      <c r="Z74" s="84">
        <v>0</v>
      </c>
    </row>
    <row r="75" spans="1:26">
      <c r="A75" s="85">
        <v>94644</v>
      </c>
      <c r="B75" s="72">
        <v>14021800041</v>
      </c>
      <c r="C75" s="20" t="s">
        <v>405</v>
      </c>
      <c r="D75" s="20" t="s">
        <v>385</v>
      </c>
      <c r="E75" s="20" t="s">
        <v>64</v>
      </c>
      <c r="F75" s="20">
        <v>18</v>
      </c>
      <c r="G75" s="20" t="s">
        <v>392</v>
      </c>
      <c r="H75" s="20">
        <v>11026</v>
      </c>
      <c r="I75" s="21" t="s">
        <v>212</v>
      </c>
      <c r="J75" s="20" t="s">
        <v>19</v>
      </c>
      <c r="K75" s="18">
        <v>74541</v>
      </c>
      <c r="L75" s="22">
        <v>330150</v>
      </c>
      <c r="M75" s="18">
        <v>330150</v>
      </c>
      <c r="N75" s="18">
        <f t="shared" si="6"/>
        <v>24609711150</v>
      </c>
      <c r="O75" s="18">
        <f t="shared" si="5"/>
        <v>2214874003.5</v>
      </c>
      <c r="P75" s="30">
        <f t="shared" si="9"/>
        <v>26824585153.5</v>
      </c>
      <c r="Q75" s="152">
        <v>65000</v>
      </c>
      <c r="R75" s="152">
        <f t="shared" si="7"/>
        <v>412685.92543846153</v>
      </c>
      <c r="S75" s="152">
        <f t="shared" si="8"/>
        <v>26824585153.5</v>
      </c>
      <c r="T75" s="20" t="s">
        <v>6</v>
      </c>
      <c r="U75" s="81">
        <v>330150</v>
      </c>
      <c r="V75" s="81">
        <v>40296750000</v>
      </c>
      <c r="W75" s="81">
        <v>330150</v>
      </c>
      <c r="X75" s="81">
        <v>40296750000</v>
      </c>
      <c r="Y75" s="71" t="s">
        <v>3714</v>
      </c>
      <c r="Z75" s="84">
        <v>0</v>
      </c>
    </row>
    <row r="76" spans="1:26">
      <c r="A76" s="85">
        <v>94644</v>
      </c>
      <c r="B76" s="72">
        <v>14021800060</v>
      </c>
      <c r="C76" s="20" t="s">
        <v>405</v>
      </c>
      <c r="D76" s="20" t="s">
        <v>460</v>
      </c>
      <c r="E76" s="20" t="s">
        <v>64</v>
      </c>
      <c r="F76" s="20">
        <v>18</v>
      </c>
      <c r="G76" s="20" t="s">
        <v>464</v>
      </c>
      <c r="H76" s="20">
        <v>11026</v>
      </c>
      <c r="I76" s="21" t="s">
        <v>212</v>
      </c>
      <c r="J76" s="20" t="s">
        <v>19</v>
      </c>
      <c r="K76" s="18">
        <v>74541</v>
      </c>
      <c r="L76" s="22">
        <v>169850</v>
      </c>
      <c r="M76" s="18">
        <v>165810</v>
      </c>
      <c r="N76" s="18">
        <f t="shared" si="6"/>
        <v>12359643210</v>
      </c>
      <c r="O76" s="18">
        <f>N76*9%</f>
        <v>1112367888.8999999</v>
      </c>
      <c r="P76" s="30">
        <f>O76+N76</f>
        <v>13472011098.9</v>
      </c>
      <c r="Q76" s="152">
        <v>65000</v>
      </c>
      <c r="R76" s="152">
        <f t="shared" si="7"/>
        <v>207261.70921384616</v>
      </c>
      <c r="S76" s="152">
        <f t="shared" si="8"/>
        <v>13472011098.9</v>
      </c>
      <c r="T76" s="20" t="s">
        <v>6</v>
      </c>
      <c r="U76" s="81">
        <v>165810</v>
      </c>
      <c r="V76" s="81">
        <v>0</v>
      </c>
      <c r="W76" s="81">
        <v>165810</v>
      </c>
      <c r="X76" s="81">
        <v>0</v>
      </c>
      <c r="Y76" s="71" t="s">
        <v>3714</v>
      </c>
      <c r="Z76" s="84">
        <v>0</v>
      </c>
    </row>
    <row r="77" spans="1:26">
      <c r="A77" s="19">
        <v>89157</v>
      </c>
      <c r="B77" s="19">
        <v>14021800042</v>
      </c>
      <c r="C77" s="20" t="s">
        <v>407</v>
      </c>
      <c r="D77" s="20" t="s">
        <v>385</v>
      </c>
      <c r="E77" s="20" t="s">
        <v>319</v>
      </c>
      <c r="F77" s="20">
        <v>18</v>
      </c>
      <c r="G77" s="20" t="s">
        <v>392</v>
      </c>
      <c r="H77" s="20">
        <v>4080</v>
      </c>
      <c r="I77" s="21" t="s">
        <v>316</v>
      </c>
      <c r="J77" s="20" t="s">
        <v>4</v>
      </c>
      <c r="K77" s="18">
        <v>74541</v>
      </c>
      <c r="L77" s="22">
        <v>500000</v>
      </c>
      <c r="M77" s="18">
        <v>500000</v>
      </c>
      <c r="N77" s="18">
        <f t="shared" si="6"/>
        <v>37270500000</v>
      </c>
      <c r="O77" s="18">
        <f t="shared" si="5"/>
        <v>3354345000</v>
      </c>
      <c r="P77" s="30">
        <f t="shared" si="9"/>
        <v>40624845000</v>
      </c>
      <c r="Q77" s="152">
        <v>65000</v>
      </c>
      <c r="R77" s="152">
        <f t="shared" si="7"/>
        <v>624997.61538461538</v>
      </c>
      <c r="S77" s="152">
        <f t="shared" si="8"/>
        <v>40624845000</v>
      </c>
      <c r="T77" s="20" t="s">
        <v>6</v>
      </c>
      <c r="U77" s="81">
        <v>500000</v>
      </c>
      <c r="V77" s="81">
        <v>40625000000</v>
      </c>
      <c r="W77" s="81">
        <v>500000</v>
      </c>
      <c r="X77" s="81">
        <v>40625000000</v>
      </c>
      <c r="Y77" s="71">
        <v>0</v>
      </c>
      <c r="Z77" s="84">
        <v>0</v>
      </c>
    </row>
    <row r="78" spans="1:26">
      <c r="A78" s="19">
        <v>88024</v>
      </c>
      <c r="B78" s="19">
        <v>14021800043</v>
      </c>
      <c r="C78" s="20" t="s">
        <v>412</v>
      </c>
      <c r="D78" s="20" t="s">
        <v>385</v>
      </c>
      <c r="E78" s="20" t="s">
        <v>411</v>
      </c>
      <c r="F78" s="20">
        <v>18</v>
      </c>
      <c r="G78" s="20" t="s">
        <v>392</v>
      </c>
      <c r="H78" s="20">
        <v>9859</v>
      </c>
      <c r="I78" s="21" t="s">
        <v>409</v>
      </c>
      <c r="J78" s="20" t="s">
        <v>4</v>
      </c>
      <c r="K78" s="18">
        <v>74541</v>
      </c>
      <c r="L78" s="22">
        <v>500000</v>
      </c>
      <c r="M78" s="18">
        <v>499650</v>
      </c>
      <c r="N78" s="18">
        <f t="shared" si="6"/>
        <v>37244410650</v>
      </c>
      <c r="O78" s="18">
        <f t="shared" si="5"/>
        <v>3351996958.5</v>
      </c>
      <c r="P78" s="30">
        <f t="shared" si="9"/>
        <v>40596407608.5</v>
      </c>
      <c r="Q78" s="152">
        <v>65000</v>
      </c>
      <c r="R78" s="152">
        <f t="shared" si="7"/>
        <v>624560.11705384613</v>
      </c>
      <c r="S78" s="152">
        <f t="shared" si="8"/>
        <v>40596407608.5</v>
      </c>
      <c r="T78" s="20" t="s">
        <v>6</v>
      </c>
      <c r="U78" s="81">
        <v>499650</v>
      </c>
      <c r="V78" s="81">
        <v>40596562500</v>
      </c>
      <c r="W78" s="81">
        <v>499650</v>
      </c>
      <c r="X78" s="81">
        <v>40596562500</v>
      </c>
      <c r="Y78" s="71">
        <v>0</v>
      </c>
      <c r="Z78" s="84">
        <v>0</v>
      </c>
    </row>
    <row r="79" spans="1:26">
      <c r="A79" s="19">
        <v>89122</v>
      </c>
      <c r="B79" s="19">
        <v>14021800044</v>
      </c>
      <c r="C79" s="20" t="s">
        <v>417</v>
      </c>
      <c r="D79" s="20" t="s">
        <v>385</v>
      </c>
      <c r="E79" s="20" t="s">
        <v>299</v>
      </c>
      <c r="F79" s="20">
        <v>18</v>
      </c>
      <c r="G79" s="20" t="s">
        <v>392</v>
      </c>
      <c r="H79" s="20">
        <v>10537</v>
      </c>
      <c r="I79" s="21" t="s">
        <v>415</v>
      </c>
      <c r="J79" s="20" t="s">
        <v>4</v>
      </c>
      <c r="K79" s="18">
        <v>74541</v>
      </c>
      <c r="L79" s="22">
        <v>300000</v>
      </c>
      <c r="M79" s="18">
        <v>299120</v>
      </c>
      <c r="N79" s="18">
        <f t="shared" si="6"/>
        <v>22296703920</v>
      </c>
      <c r="O79" s="18">
        <f t="shared" si="5"/>
        <v>2006703352.8</v>
      </c>
      <c r="P79" s="30">
        <f t="shared" si="9"/>
        <v>24303407272.799999</v>
      </c>
      <c r="Q79" s="152">
        <v>65000</v>
      </c>
      <c r="R79" s="152">
        <f t="shared" si="7"/>
        <v>373898.57342769229</v>
      </c>
      <c r="S79" s="152">
        <f t="shared" si="8"/>
        <v>24303407272.799999</v>
      </c>
      <c r="T79" s="20" t="s">
        <v>6</v>
      </c>
      <c r="U79" s="81">
        <v>299120</v>
      </c>
      <c r="V79" s="81">
        <v>24303500000</v>
      </c>
      <c r="W79" s="81">
        <v>299120</v>
      </c>
      <c r="X79" s="81">
        <v>24303500000</v>
      </c>
      <c r="Y79" s="71">
        <v>0</v>
      </c>
      <c r="Z79" s="84">
        <v>0</v>
      </c>
    </row>
    <row r="80" spans="1:26">
      <c r="A80" s="19">
        <v>89114</v>
      </c>
      <c r="B80" s="19">
        <v>14021800045</v>
      </c>
      <c r="C80" s="20" t="s">
        <v>418</v>
      </c>
      <c r="D80" s="20" t="s">
        <v>361</v>
      </c>
      <c r="E80" s="20" t="s">
        <v>318</v>
      </c>
      <c r="F80" s="20">
        <v>18</v>
      </c>
      <c r="G80" s="20" t="s">
        <v>396</v>
      </c>
      <c r="H80" s="20">
        <v>4080</v>
      </c>
      <c r="I80" s="21" t="s">
        <v>316</v>
      </c>
      <c r="J80" s="20" t="s">
        <v>4</v>
      </c>
      <c r="K80" s="18">
        <v>74541</v>
      </c>
      <c r="L80" s="22">
        <v>400000</v>
      </c>
      <c r="M80" s="18">
        <v>398060</v>
      </c>
      <c r="N80" s="18">
        <f t="shared" si="6"/>
        <v>29671790460</v>
      </c>
      <c r="O80" s="18">
        <f t="shared" si="5"/>
        <v>2670461141.4000001</v>
      </c>
      <c r="P80" s="30">
        <f t="shared" si="9"/>
        <v>32342251601.400002</v>
      </c>
      <c r="Q80" s="152">
        <v>65000</v>
      </c>
      <c r="R80" s="152">
        <f t="shared" si="7"/>
        <v>497573.10156000004</v>
      </c>
      <c r="S80" s="152">
        <f t="shared" si="8"/>
        <v>32342251601.400002</v>
      </c>
      <c r="T80" s="20" t="s">
        <v>6</v>
      </c>
      <c r="U80" s="81">
        <v>398060</v>
      </c>
      <c r="V80" s="81">
        <v>32342375000</v>
      </c>
      <c r="W80" s="81">
        <v>398060</v>
      </c>
      <c r="X80" s="81">
        <v>32342375000</v>
      </c>
      <c r="Y80" s="71">
        <v>0</v>
      </c>
      <c r="Z80" s="84">
        <v>0</v>
      </c>
    </row>
    <row r="81" spans="1:26">
      <c r="A81" s="19">
        <v>94673</v>
      </c>
      <c r="B81" s="19">
        <v>14021800046</v>
      </c>
      <c r="C81" s="20" t="s">
        <v>419</v>
      </c>
      <c r="D81" s="20" t="s">
        <v>392</v>
      </c>
      <c r="E81" s="20" t="s">
        <v>64</v>
      </c>
      <c r="F81" s="20">
        <v>18</v>
      </c>
      <c r="G81" s="20" t="s">
        <v>396</v>
      </c>
      <c r="H81" s="20">
        <v>8679</v>
      </c>
      <c r="I81" s="21" t="s">
        <v>190</v>
      </c>
      <c r="J81" s="20" t="s">
        <v>19</v>
      </c>
      <c r="K81" s="18">
        <v>74541</v>
      </c>
      <c r="L81" s="22">
        <v>500000</v>
      </c>
      <c r="M81" s="18">
        <v>499970</v>
      </c>
      <c r="N81" s="18">
        <f t="shared" si="6"/>
        <v>37268263770</v>
      </c>
      <c r="O81" s="18">
        <f t="shared" si="5"/>
        <v>3354143739.2999997</v>
      </c>
      <c r="P81" s="30">
        <f t="shared" si="9"/>
        <v>40622407509.300003</v>
      </c>
      <c r="Q81" s="152">
        <v>65000</v>
      </c>
      <c r="R81" s="152">
        <f t="shared" si="7"/>
        <v>624960.11552769237</v>
      </c>
      <c r="S81" s="152">
        <f t="shared" si="8"/>
        <v>40622407509.300003</v>
      </c>
      <c r="T81" s="20" t="s">
        <v>6</v>
      </c>
      <c r="U81" s="81">
        <v>499970</v>
      </c>
      <c r="V81" s="81">
        <v>40622562500</v>
      </c>
      <c r="W81" s="81">
        <v>499970</v>
      </c>
      <c r="X81" s="81">
        <v>40622562500</v>
      </c>
      <c r="Y81" s="71">
        <v>0</v>
      </c>
      <c r="Z81" s="84">
        <v>0</v>
      </c>
    </row>
    <row r="82" spans="1:26">
      <c r="A82" s="19">
        <v>88103</v>
      </c>
      <c r="B82" s="19">
        <v>14021800047</v>
      </c>
      <c r="C82" s="20" t="s">
        <v>424</v>
      </c>
      <c r="D82" s="20" t="s">
        <v>361</v>
      </c>
      <c r="E82" s="20" t="s">
        <v>352</v>
      </c>
      <c r="F82" s="20">
        <v>18</v>
      </c>
      <c r="G82" s="20" t="s">
        <v>396</v>
      </c>
      <c r="H82" s="20">
        <v>11293</v>
      </c>
      <c r="I82" s="21" t="s">
        <v>421</v>
      </c>
      <c r="J82" s="20" t="s">
        <v>19</v>
      </c>
      <c r="K82" s="18">
        <v>74541</v>
      </c>
      <c r="L82" s="22">
        <v>500000</v>
      </c>
      <c r="M82" s="18">
        <v>498930</v>
      </c>
      <c r="N82" s="18">
        <f t="shared" si="6"/>
        <v>37190741130</v>
      </c>
      <c r="O82" s="18">
        <f t="shared" si="5"/>
        <v>3347166701.6999998</v>
      </c>
      <c r="P82" s="30">
        <f t="shared" si="9"/>
        <v>40537907831.699997</v>
      </c>
      <c r="Q82" s="152">
        <v>65000</v>
      </c>
      <c r="R82" s="152">
        <f t="shared" si="7"/>
        <v>623660.1204876923</v>
      </c>
      <c r="S82" s="152">
        <f t="shared" si="8"/>
        <v>40537907831.699997</v>
      </c>
      <c r="T82" s="20" t="s">
        <v>6</v>
      </c>
      <c r="U82" s="81">
        <v>498930</v>
      </c>
      <c r="V82" s="81">
        <v>40538062500</v>
      </c>
      <c r="W82" s="81">
        <v>498930</v>
      </c>
      <c r="X82" s="81">
        <v>40538062500</v>
      </c>
      <c r="Y82" s="71">
        <v>0</v>
      </c>
      <c r="Z82" s="84">
        <v>0</v>
      </c>
    </row>
    <row r="83" spans="1:26">
      <c r="A83" s="79">
        <v>88017</v>
      </c>
      <c r="B83" s="23">
        <v>14021800048</v>
      </c>
      <c r="C83" s="20" t="s">
        <v>430</v>
      </c>
      <c r="D83" s="20" t="s">
        <v>386</v>
      </c>
      <c r="E83" s="20" t="s">
        <v>182</v>
      </c>
      <c r="F83" s="20">
        <v>18</v>
      </c>
      <c r="G83" s="20" t="s">
        <v>398</v>
      </c>
      <c r="H83" s="20">
        <v>12895</v>
      </c>
      <c r="I83" s="21" t="s">
        <v>426</v>
      </c>
      <c r="J83" s="20" t="s">
        <v>19</v>
      </c>
      <c r="K83" s="18">
        <v>74541</v>
      </c>
      <c r="L83" s="22">
        <v>290450</v>
      </c>
      <c r="M83" s="18">
        <v>290450</v>
      </c>
      <c r="N83" s="18">
        <f t="shared" si="6"/>
        <v>21650433450</v>
      </c>
      <c r="O83" s="18">
        <f t="shared" si="5"/>
        <v>1948539010.5</v>
      </c>
      <c r="P83" s="30">
        <f t="shared" si="9"/>
        <v>23598972460.5</v>
      </c>
      <c r="Q83" s="152">
        <v>65000</v>
      </c>
      <c r="R83" s="152">
        <f t="shared" si="7"/>
        <v>363061.11477692309</v>
      </c>
      <c r="S83" s="152">
        <f t="shared" si="8"/>
        <v>23598972460.5</v>
      </c>
      <c r="T83" s="20" t="s">
        <v>6</v>
      </c>
      <c r="U83" s="81">
        <v>290450</v>
      </c>
      <c r="V83" s="81">
        <v>40599812500</v>
      </c>
      <c r="W83" s="81">
        <v>290450</v>
      </c>
      <c r="X83" s="81">
        <v>40599812500</v>
      </c>
      <c r="Y83" s="71" t="s">
        <v>3715</v>
      </c>
      <c r="Z83" s="84">
        <v>0</v>
      </c>
    </row>
    <row r="84" spans="1:26">
      <c r="A84" s="79">
        <v>88017</v>
      </c>
      <c r="B84" s="23">
        <v>14021800057</v>
      </c>
      <c r="C84" s="20" t="s">
        <v>430</v>
      </c>
      <c r="D84" s="20" t="s">
        <v>386</v>
      </c>
      <c r="E84" s="20" t="s">
        <v>182</v>
      </c>
      <c r="F84" s="20">
        <v>18</v>
      </c>
      <c r="G84" s="20" t="s">
        <v>452</v>
      </c>
      <c r="H84" s="20">
        <v>12895</v>
      </c>
      <c r="I84" s="21" t="s">
        <v>426</v>
      </c>
      <c r="J84" s="20" t="s">
        <v>19</v>
      </c>
      <c r="K84" s="18">
        <v>74541</v>
      </c>
      <c r="L84" s="22">
        <v>73320</v>
      </c>
      <c r="M84" s="18">
        <v>73320</v>
      </c>
      <c r="N84" s="18">
        <f t="shared" si="6"/>
        <v>5465346120</v>
      </c>
      <c r="O84" s="18">
        <f>N84*9%</f>
        <v>491881150.79999995</v>
      </c>
      <c r="P84" s="30">
        <f>O84+N84</f>
        <v>5957227270.8000002</v>
      </c>
      <c r="Q84" s="152">
        <v>65000</v>
      </c>
      <c r="R84" s="152">
        <f t="shared" si="7"/>
        <v>91649.650320000001</v>
      </c>
      <c r="S84" s="152">
        <f t="shared" si="8"/>
        <v>5957227270.8000002</v>
      </c>
      <c r="T84" s="20" t="s">
        <v>6</v>
      </c>
      <c r="U84" s="81">
        <v>73320</v>
      </c>
      <c r="V84" s="81">
        <v>0</v>
      </c>
      <c r="W84" s="81">
        <v>73320</v>
      </c>
      <c r="X84" s="81">
        <v>0</v>
      </c>
      <c r="Y84" s="71" t="s">
        <v>3715</v>
      </c>
      <c r="Z84" s="84">
        <v>0</v>
      </c>
    </row>
    <row r="85" spans="1:26">
      <c r="A85" s="79">
        <v>88017</v>
      </c>
      <c r="B85" s="23">
        <v>14031800023</v>
      </c>
      <c r="C85" s="20" t="s">
        <v>430</v>
      </c>
      <c r="D85" s="20" t="s">
        <v>386</v>
      </c>
      <c r="E85" s="20" t="s">
        <v>182</v>
      </c>
      <c r="F85" s="20">
        <v>18</v>
      </c>
      <c r="G85" s="20" t="s">
        <v>110</v>
      </c>
      <c r="H85" s="20">
        <v>12895</v>
      </c>
      <c r="I85" s="21" t="s">
        <v>426</v>
      </c>
      <c r="J85" s="20" t="s">
        <v>19</v>
      </c>
      <c r="K85" s="18">
        <v>73863</v>
      </c>
      <c r="L85" s="22">
        <v>136230</v>
      </c>
      <c r="M85" s="18">
        <v>135920</v>
      </c>
      <c r="N85" s="18">
        <f t="shared" si="6"/>
        <v>10039458960</v>
      </c>
      <c r="O85" s="18">
        <f>N85*10%</f>
        <v>1003945896</v>
      </c>
      <c r="P85" s="30">
        <f>O85+N85</f>
        <v>11043404856</v>
      </c>
      <c r="Q85" s="152">
        <v>65000</v>
      </c>
      <c r="R85" s="152">
        <f t="shared" si="7"/>
        <v>169898.53624615385</v>
      </c>
      <c r="S85" s="152">
        <f t="shared" si="8"/>
        <v>11043404856</v>
      </c>
      <c r="T85" s="20" t="s">
        <v>6</v>
      </c>
      <c r="U85" s="81">
        <v>135920</v>
      </c>
      <c r="V85" s="81">
        <v>0</v>
      </c>
      <c r="W85" s="81">
        <v>135920</v>
      </c>
      <c r="X85" s="81">
        <v>0</v>
      </c>
      <c r="Y85" s="71" t="s">
        <v>3715</v>
      </c>
      <c r="Z85" s="84">
        <v>0</v>
      </c>
    </row>
    <row r="86" spans="1:26">
      <c r="A86" s="19">
        <v>88116</v>
      </c>
      <c r="B86" s="19">
        <v>14021800049</v>
      </c>
      <c r="C86" s="20" t="s">
        <v>432</v>
      </c>
      <c r="D86" s="20" t="s">
        <v>398</v>
      </c>
      <c r="E86" s="20" t="s">
        <v>197</v>
      </c>
      <c r="F86" s="20">
        <v>18</v>
      </c>
      <c r="G86" s="20" t="s">
        <v>397</v>
      </c>
      <c r="H86" s="20">
        <v>8072</v>
      </c>
      <c r="I86" s="21" t="s">
        <v>196</v>
      </c>
      <c r="J86" s="20" t="s">
        <v>4</v>
      </c>
      <c r="K86" s="18">
        <v>74541</v>
      </c>
      <c r="L86" s="22">
        <v>500000</v>
      </c>
      <c r="M86" s="18">
        <v>498610</v>
      </c>
      <c r="N86" s="18">
        <f t="shared" si="6"/>
        <v>37166888010</v>
      </c>
      <c r="O86" s="18">
        <f t="shared" si="5"/>
        <v>3345019920.9000001</v>
      </c>
      <c r="P86" s="30">
        <f t="shared" si="9"/>
        <v>40511907930.900002</v>
      </c>
      <c r="Q86" s="152">
        <v>65000</v>
      </c>
      <c r="R86" s="152">
        <f t="shared" si="7"/>
        <v>623260.12201384618</v>
      </c>
      <c r="S86" s="152">
        <f t="shared" si="8"/>
        <v>40511907930.900002</v>
      </c>
      <c r="T86" s="20" t="s">
        <v>6</v>
      </c>
      <c r="U86" s="81">
        <v>498610</v>
      </c>
      <c r="V86" s="81">
        <v>40512062500</v>
      </c>
      <c r="W86" s="81">
        <v>498610</v>
      </c>
      <c r="X86" s="81">
        <v>40512062500</v>
      </c>
      <c r="Y86" s="71">
        <v>0</v>
      </c>
      <c r="Z86" s="84">
        <v>0</v>
      </c>
    </row>
    <row r="87" spans="1:26">
      <c r="A87" s="19">
        <v>88170</v>
      </c>
      <c r="B87" s="19">
        <v>14021800050</v>
      </c>
      <c r="C87" s="20" t="s">
        <v>434</v>
      </c>
      <c r="D87" s="20" t="s">
        <v>361</v>
      </c>
      <c r="E87" s="20" t="s">
        <v>40</v>
      </c>
      <c r="F87" s="20">
        <v>18</v>
      </c>
      <c r="G87" s="20" t="s">
        <v>399</v>
      </c>
      <c r="H87" s="20">
        <v>10450</v>
      </c>
      <c r="I87" s="21" t="s">
        <v>205</v>
      </c>
      <c r="J87" s="20" t="s">
        <v>16</v>
      </c>
      <c r="K87" s="18">
        <v>74541</v>
      </c>
      <c r="L87" s="22">
        <v>500000</v>
      </c>
      <c r="M87" s="18">
        <v>499440</v>
      </c>
      <c r="N87" s="18">
        <f t="shared" si="6"/>
        <v>37228757040</v>
      </c>
      <c r="O87" s="18">
        <f t="shared" si="5"/>
        <v>3350588133.5999999</v>
      </c>
      <c r="P87" s="30">
        <f t="shared" si="9"/>
        <v>40579345173.599998</v>
      </c>
      <c r="Q87" s="152">
        <v>65000</v>
      </c>
      <c r="R87" s="152">
        <f t="shared" si="7"/>
        <v>624297.61805538461</v>
      </c>
      <c r="S87" s="152">
        <f t="shared" si="8"/>
        <v>40579345173.599998</v>
      </c>
      <c r="T87" s="20" t="s">
        <v>6</v>
      </c>
      <c r="U87" s="81">
        <v>499440</v>
      </c>
      <c r="V87" s="81">
        <v>40579500000</v>
      </c>
      <c r="W87" s="81">
        <v>499440</v>
      </c>
      <c r="X87" s="81">
        <v>40579500000</v>
      </c>
      <c r="Y87" s="71">
        <v>0</v>
      </c>
      <c r="Z87" s="84">
        <v>0</v>
      </c>
    </row>
    <row r="88" spans="1:26">
      <c r="A88" s="25">
        <v>89137</v>
      </c>
      <c r="B88" s="25">
        <v>14021800051</v>
      </c>
      <c r="C88" s="76" t="s">
        <v>438</v>
      </c>
      <c r="D88" s="76" t="s">
        <v>398</v>
      </c>
      <c r="E88" s="76" t="s">
        <v>299</v>
      </c>
      <c r="F88" s="76">
        <v>18</v>
      </c>
      <c r="G88" s="76" t="s">
        <v>399</v>
      </c>
      <c r="H88" s="76">
        <v>12897</v>
      </c>
      <c r="I88" s="77" t="s">
        <v>436</v>
      </c>
      <c r="J88" s="76" t="s">
        <v>19</v>
      </c>
      <c r="K88" s="78">
        <v>74541</v>
      </c>
      <c r="L88" s="73">
        <v>400000</v>
      </c>
      <c r="M88" s="78">
        <v>399890</v>
      </c>
      <c r="N88" s="78">
        <f t="shared" si="6"/>
        <v>29808200490</v>
      </c>
      <c r="O88" s="78">
        <f t="shared" si="5"/>
        <v>2682738044.0999999</v>
      </c>
      <c r="P88" s="30">
        <f t="shared" si="9"/>
        <v>32490938534.099998</v>
      </c>
      <c r="Q88" s="152">
        <v>65000</v>
      </c>
      <c r="R88" s="152">
        <f t="shared" si="7"/>
        <v>499860.59283230768</v>
      </c>
      <c r="S88" s="152">
        <f t="shared" si="8"/>
        <v>32490938534.099998</v>
      </c>
      <c r="T88" s="76" t="s">
        <v>6</v>
      </c>
      <c r="U88" s="78">
        <v>371000</v>
      </c>
      <c r="V88" s="78">
        <v>30143750000</v>
      </c>
      <c r="W88" s="81">
        <v>370270</v>
      </c>
      <c r="X88" s="81">
        <v>30084437500</v>
      </c>
      <c r="Y88" s="73">
        <v>0</v>
      </c>
      <c r="Z88" s="86">
        <f>P88-V88</f>
        <v>2347188534.0999985</v>
      </c>
    </row>
    <row r="89" spans="1:26">
      <c r="A89" s="19">
        <v>88109</v>
      </c>
      <c r="B89" s="19">
        <v>14021800052</v>
      </c>
      <c r="C89" s="20" t="s">
        <v>444</v>
      </c>
      <c r="D89" s="20" t="s">
        <v>392</v>
      </c>
      <c r="E89" s="20" t="s">
        <v>197</v>
      </c>
      <c r="F89" s="20">
        <v>18</v>
      </c>
      <c r="G89" s="20" t="s">
        <v>391</v>
      </c>
      <c r="H89" s="20">
        <v>8078</v>
      </c>
      <c r="I89" s="21" t="s">
        <v>441</v>
      </c>
      <c r="J89" s="20" t="s">
        <v>4</v>
      </c>
      <c r="K89" s="18">
        <v>74541</v>
      </c>
      <c r="L89" s="22">
        <v>500000</v>
      </c>
      <c r="M89" s="18">
        <v>496800</v>
      </c>
      <c r="N89" s="18">
        <f t="shared" si="6"/>
        <v>37031968800</v>
      </c>
      <c r="O89" s="18">
        <f t="shared" si="5"/>
        <v>3332877192</v>
      </c>
      <c r="P89" s="30">
        <f t="shared" si="9"/>
        <v>40364845992</v>
      </c>
      <c r="Q89" s="152">
        <v>65000</v>
      </c>
      <c r="R89" s="152">
        <f t="shared" si="7"/>
        <v>620997.63064615382</v>
      </c>
      <c r="S89" s="152">
        <f t="shared" si="8"/>
        <v>40364845992</v>
      </c>
      <c r="T89" s="20" t="s">
        <v>6</v>
      </c>
      <c r="U89" s="81">
        <v>496800</v>
      </c>
      <c r="V89" s="81">
        <v>40365000000</v>
      </c>
      <c r="W89" s="81">
        <v>496800</v>
      </c>
      <c r="X89" s="81">
        <v>40365000000</v>
      </c>
      <c r="Y89" s="71">
        <v>0</v>
      </c>
      <c r="Z89" s="84">
        <v>0</v>
      </c>
    </row>
    <row r="90" spans="1:26">
      <c r="A90" s="85">
        <v>88123</v>
      </c>
      <c r="B90" s="72">
        <v>14021800053</v>
      </c>
      <c r="C90" s="20" t="s">
        <v>449</v>
      </c>
      <c r="D90" s="20" t="s">
        <v>391</v>
      </c>
      <c r="E90" s="20" t="s">
        <v>182</v>
      </c>
      <c r="F90" s="20">
        <v>18</v>
      </c>
      <c r="G90" s="20" t="s">
        <v>362</v>
      </c>
      <c r="H90" s="20">
        <v>9935</v>
      </c>
      <c r="I90" s="21" t="s">
        <v>446</v>
      </c>
      <c r="J90" s="20" t="s">
        <v>16</v>
      </c>
      <c r="K90" s="18">
        <v>74541</v>
      </c>
      <c r="L90" s="22">
        <v>266590</v>
      </c>
      <c r="M90" s="18">
        <v>266590</v>
      </c>
      <c r="N90" s="18">
        <f t="shared" si="6"/>
        <v>19871885190</v>
      </c>
      <c r="O90" s="18">
        <f t="shared" si="5"/>
        <v>1788469667.0999999</v>
      </c>
      <c r="P90" s="30">
        <f t="shared" si="9"/>
        <v>21660354857.099998</v>
      </c>
      <c r="Q90" s="152">
        <v>65000</v>
      </c>
      <c r="R90" s="152">
        <f t="shared" si="7"/>
        <v>333236.22857076919</v>
      </c>
      <c r="S90" s="152">
        <f t="shared" si="8"/>
        <v>21660354857.099998</v>
      </c>
      <c r="T90" s="20" t="s">
        <v>6</v>
      </c>
      <c r="U90" s="81">
        <v>266590</v>
      </c>
      <c r="V90" s="81">
        <v>40614437500</v>
      </c>
      <c r="W90" s="81">
        <v>266590</v>
      </c>
      <c r="X90" s="81">
        <v>40614437500</v>
      </c>
      <c r="Y90" s="71" t="s">
        <v>3716</v>
      </c>
      <c r="Z90" s="84">
        <v>0</v>
      </c>
    </row>
    <row r="91" spans="1:26">
      <c r="A91" s="85">
        <v>88123</v>
      </c>
      <c r="B91" s="72">
        <v>14021800056</v>
      </c>
      <c r="C91" s="20" t="s">
        <v>449</v>
      </c>
      <c r="D91" s="20" t="s">
        <v>391</v>
      </c>
      <c r="E91" s="20" t="s">
        <v>182</v>
      </c>
      <c r="F91" s="20">
        <v>18</v>
      </c>
      <c r="G91" s="20" t="s">
        <v>452</v>
      </c>
      <c r="H91" s="20">
        <v>9935</v>
      </c>
      <c r="I91" s="21" t="s">
        <v>446</v>
      </c>
      <c r="J91" s="20" t="s">
        <v>16</v>
      </c>
      <c r="K91" s="18">
        <v>74541</v>
      </c>
      <c r="L91" s="22">
        <v>233410</v>
      </c>
      <c r="M91" s="18">
        <v>233280</v>
      </c>
      <c r="N91" s="18">
        <f t="shared" si="6"/>
        <v>17388924480</v>
      </c>
      <c r="O91" s="18">
        <f>N91*9%</f>
        <v>1565003203.2</v>
      </c>
      <c r="P91" s="30">
        <f>O91+N91</f>
        <v>18953927683.200001</v>
      </c>
      <c r="Q91" s="152">
        <v>65000</v>
      </c>
      <c r="R91" s="152">
        <f t="shared" si="7"/>
        <v>291598.88743384619</v>
      </c>
      <c r="S91" s="152">
        <f t="shared" si="8"/>
        <v>18953927683.200001</v>
      </c>
      <c r="T91" s="20" t="s">
        <v>6</v>
      </c>
      <c r="U91" s="81">
        <v>233280</v>
      </c>
      <c r="V91" s="81">
        <v>0</v>
      </c>
      <c r="W91" s="81">
        <v>233280</v>
      </c>
      <c r="X91" s="81">
        <v>0</v>
      </c>
      <c r="Y91" s="71" t="s">
        <v>3716</v>
      </c>
      <c r="Z91" s="84">
        <v>0</v>
      </c>
    </row>
    <row r="92" spans="1:26">
      <c r="A92" s="79">
        <v>88122</v>
      </c>
      <c r="B92" s="23">
        <v>14021800054</v>
      </c>
      <c r="C92" s="20" t="s">
        <v>451</v>
      </c>
      <c r="D92" s="20" t="s">
        <v>390</v>
      </c>
      <c r="E92" s="20" t="s">
        <v>319</v>
      </c>
      <c r="F92" s="20">
        <v>18</v>
      </c>
      <c r="G92" s="20" t="s">
        <v>367</v>
      </c>
      <c r="H92" s="20">
        <v>8380</v>
      </c>
      <c r="I92" s="21" t="s">
        <v>339</v>
      </c>
      <c r="J92" s="20" t="s">
        <v>4</v>
      </c>
      <c r="K92" s="18">
        <v>74541</v>
      </c>
      <c r="L92" s="22">
        <v>143420</v>
      </c>
      <c r="M92" s="18">
        <v>143420</v>
      </c>
      <c r="N92" s="18">
        <f t="shared" si="6"/>
        <v>10690670220</v>
      </c>
      <c r="O92" s="18">
        <f t="shared" si="5"/>
        <v>962160319.79999995</v>
      </c>
      <c r="P92" s="30">
        <f t="shared" si="9"/>
        <v>11652830539.799999</v>
      </c>
      <c r="Q92" s="152">
        <v>65000</v>
      </c>
      <c r="R92" s="152">
        <f t="shared" si="7"/>
        <v>179274.31599692308</v>
      </c>
      <c r="S92" s="152">
        <f t="shared" si="8"/>
        <v>11652830539.799999</v>
      </c>
      <c r="T92" s="20" t="s">
        <v>6</v>
      </c>
      <c r="U92" s="81">
        <v>143420</v>
      </c>
      <c r="V92" s="81">
        <v>40565687500</v>
      </c>
      <c r="W92" s="81">
        <v>143420</v>
      </c>
      <c r="X92" s="81">
        <v>40565687500</v>
      </c>
      <c r="Y92" s="71" t="s">
        <v>3717</v>
      </c>
      <c r="Z92" s="84">
        <v>0</v>
      </c>
    </row>
    <row r="93" spans="1:26">
      <c r="A93" s="79">
        <v>88122</v>
      </c>
      <c r="B93" s="23">
        <v>14021800055</v>
      </c>
      <c r="C93" s="20" t="s">
        <v>451</v>
      </c>
      <c r="D93" s="20" t="s">
        <v>390</v>
      </c>
      <c r="E93" s="20" t="s">
        <v>319</v>
      </c>
      <c r="F93" s="20">
        <v>18</v>
      </c>
      <c r="G93" s="20" t="s">
        <v>452</v>
      </c>
      <c r="H93" s="20">
        <v>8380</v>
      </c>
      <c r="I93" s="21" t="s">
        <v>339</v>
      </c>
      <c r="J93" s="20" t="s">
        <v>4</v>
      </c>
      <c r="K93" s="18">
        <v>74541</v>
      </c>
      <c r="L93" s="22">
        <v>356580</v>
      </c>
      <c r="M93" s="18">
        <v>355850</v>
      </c>
      <c r="N93" s="18">
        <f t="shared" si="6"/>
        <v>26525414850</v>
      </c>
      <c r="O93" s="18">
        <f t="shared" si="5"/>
        <v>2387287336.5</v>
      </c>
      <c r="P93" s="30">
        <f t="shared" si="9"/>
        <v>28912702186.5</v>
      </c>
      <c r="Q93" s="152">
        <v>65000</v>
      </c>
      <c r="R93" s="152">
        <f t="shared" si="7"/>
        <v>444810.80286923074</v>
      </c>
      <c r="S93" s="152">
        <f t="shared" si="8"/>
        <v>28912702186.5</v>
      </c>
      <c r="T93" s="20" t="s">
        <v>6</v>
      </c>
      <c r="U93" s="81">
        <v>355850</v>
      </c>
      <c r="V93" s="81">
        <v>0</v>
      </c>
      <c r="W93" s="81">
        <v>355850</v>
      </c>
      <c r="X93" s="81">
        <v>0</v>
      </c>
      <c r="Y93" s="71" t="s">
        <v>3717</v>
      </c>
      <c r="Z93" s="84">
        <v>0</v>
      </c>
    </row>
    <row r="94" spans="1:26">
      <c r="A94" s="19">
        <v>88216</v>
      </c>
      <c r="B94" s="19">
        <v>14021800058</v>
      </c>
      <c r="C94" s="20" t="s">
        <v>468</v>
      </c>
      <c r="D94" s="20" t="s">
        <v>455</v>
      </c>
      <c r="E94" s="20" t="s">
        <v>467</v>
      </c>
      <c r="F94" s="20">
        <v>18</v>
      </c>
      <c r="G94" s="20" t="s">
        <v>461</v>
      </c>
      <c r="H94" s="20">
        <v>1351</v>
      </c>
      <c r="I94" s="21" t="s">
        <v>253</v>
      </c>
      <c r="J94" s="20" t="s">
        <v>19</v>
      </c>
      <c r="K94" s="18">
        <v>74541</v>
      </c>
      <c r="L94" s="22">
        <v>500000</v>
      </c>
      <c r="M94" s="18">
        <v>499250</v>
      </c>
      <c r="N94" s="18">
        <f t="shared" si="6"/>
        <v>37214594250</v>
      </c>
      <c r="O94" s="18">
        <f t="shared" si="5"/>
        <v>3349313482.5</v>
      </c>
      <c r="P94" s="30">
        <f t="shared" si="9"/>
        <v>40563907732.5</v>
      </c>
      <c r="Q94" s="152">
        <v>65000</v>
      </c>
      <c r="R94" s="152">
        <f t="shared" si="7"/>
        <v>624060.11896153842</v>
      </c>
      <c r="S94" s="152">
        <f t="shared" si="8"/>
        <v>40563907732.5</v>
      </c>
      <c r="T94" s="20" t="s">
        <v>6</v>
      </c>
      <c r="U94" s="81">
        <v>499250</v>
      </c>
      <c r="V94" s="81">
        <v>40564062500</v>
      </c>
      <c r="W94" s="81">
        <v>499250</v>
      </c>
      <c r="X94" s="81">
        <v>40564062500</v>
      </c>
      <c r="Y94" s="71">
        <v>0</v>
      </c>
      <c r="Z94" s="84">
        <v>0</v>
      </c>
    </row>
    <row r="95" spans="1:26">
      <c r="A95" s="19">
        <v>87744</v>
      </c>
      <c r="B95" s="19">
        <v>14021800059</v>
      </c>
      <c r="C95" s="20" t="s">
        <v>477</v>
      </c>
      <c r="D95" s="20" t="s">
        <v>455</v>
      </c>
      <c r="E95" s="20" t="s">
        <v>64</v>
      </c>
      <c r="F95" s="20">
        <v>18</v>
      </c>
      <c r="G95" s="20" t="s">
        <v>454</v>
      </c>
      <c r="H95" s="20">
        <v>10518</v>
      </c>
      <c r="I95" s="21" t="s">
        <v>263</v>
      </c>
      <c r="J95" s="20" t="s">
        <v>19</v>
      </c>
      <c r="K95" s="18">
        <v>74541</v>
      </c>
      <c r="L95" s="22">
        <v>500000</v>
      </c>
      <c r="M95" s="18">
        <v>495860</v>
      </c>
      <c r="N95" s="18">
        <f t="shared" si="6"/>
        <v>36961900260</v>
      </c>
      <c r="O95" s="18">
        <f t="shared" si="5"/>
        <v>3326571023.4000001</v>
      </c>
      <c r="P95" s="30">
        <f t="shared" si="9"/>
        <v>40288471283.400002</v>
      </c>
      <c r="Q95" s="152">
        <v>65000</v>
      </c>
      <c r="R95" s="152">
        <f t="shared" si="7"/>
        <v>619822.6351292308</v>
      </c>
      <c r="S95" s="152">
        <f t="shared" si="8"/>
        <v>40288471283.400002</v>
      </c>
      <c r="T95" s="20" t="s">
        <v>6</v>
      </c>
      <c r="U95" s="81">
        <v>495860</v>
      </c>
      <c r="V95" s="81">
        <v>40288625000</v>
      </c>
      <c r="W95" s="81">
        <v>495860</v>
      </c>
      <c r="X95" s="81">
        <v>40288625000</v>
      </c>
      <c r="Y95" s="71">
        <v>0</v>
      </c>
      <c r="Z95" s="84">
        <v>0</v>
      </c>
    </row>
    <row r="96" spans="1:26">
      <c r="A96" s="19">
        <v>87368</v>
      </c>
      <c r="B96" s="19">
        <v>14021800061</v>
      </c>
      <c r="C96" s="20" t="s">
        <v>485</v>
      </c>
      <c r="D96" s="20" t="s">
        <v>484</v>
      </c>
      <c r="E96" s="20" t="s">
        <v>352</v>
      </c>
      <c r="F96" s="20">
        <v>18</v>
      </c>
      <c r="G96" s="20" t="s">
        <v>453</v>
      </c>
      <c r="H96" s="20">
        <v>10445</v>
      </c>
      <c r="I96" s="21" t="s">
        <v>481</v>
      </c>
      <c r="J96" s="20" t="s">
        <v>4</v>
      </c>
      <c r="K96" s="18">
        <v>74541</v>
      </c>
      <c r="L96" s="22">
        <v>500000</v>
      </c>
      <c r="M96" s="18">
        <v>499620</v>
      </c>
      <c r="N96" s="18">
        <f t="shared" si="6"/>
        <v>37242174420</v>
      </c>
      <c r="O96" s="18">
        <f t="shared" si="5"/>
        <v>3351795697.7999997</v>
      </c>
      <c r="P96" s="30">
        <f t="shared" si="9"/>
        <v>40593970117.800003</v>
      </c>
      <c r="Q96" s="152">
        <v>65000</v>
      </c>
      <c r="R96" s="152">
        <f t="shared" si="7"/>
        <v>624522.61719692312</v>
      </c>
      <c r="S96" s="152">
        <f t="shared" si="8"/>
        <v>40593970117.800003</v>
      </c>
      <c r="T96" s="20" t="s">
        <v>6</v>
      </c>
      <c r="U96" s="81">
        <v>499620</v>
      </c>
      <c r="V96" s="81">
        <v>40594125000</v>
      </c>
      <c r="W96" s="81">
        <v>499620</v>
      </c>
      <c r="X96" s="81">
        <v>40594125000</v>
      </c>
      <c r="Y96" s="71">
        <v>0</v>
      </c>
      <c r="Z96" s="84">
        <v>0</v>
      </c>
    </row>
    <row r="97" spans="1:26">
      <c r="A97" s="19">
        <v>89031</v>
      </c>
      <c r="B97" s="19">
        <v>14021800062</v>
      </c>
      <c r="C97" s="20" t="s">
        <v>499</v>
      </c>
      <c r="D97" s="20" t="s">
        <v>472</v>
      </c>
      <c r="E97" s="20" t="s">
        <v>197</v>
      </c>
      <c r="F97" s="20">
        <v>18</v>
      </c>
      <c r="G97" s="20" t="s">
        <v>474</v>
      </c>
      <c r="H97" s="20">
        <v>8072</v>
      </c>
      <c r="I97" s="21" t="s">
        <v>196</v>
      </c>
      <c r="J97" s="20" t="s">
        <v>4</v>
      </c>
      <c r="K97" s="18">
        <v>74541</v>
      </c>
      <c r="L97" s="22">
        <v>500000</v>
      </c>
      <c r="M97" s="18">
        <v>499520</v>
      </c>
      <c r="N97" s="18">
        <f t="shared" si="6"/>
        <v>37234720320</v>
      </c>
      <c r="O97" s="18">
        <f t="shared" si="5"/>
        <v>3351124828.7999997</v>
      </c>
      <c r="P97" s="30">
        <f t="shared" si="9"/>
        <v>40585845148.800003</v>
      </c>
      <c r="Q97" s="152">
        <v>65000</v>
      </c>
      <c r="R97" s="152">
        <f t="shared" si="7"/>
        <v>624397.61767384619</v>
      </c>
      <c r="S97" s="152">
        <f t="shared" si="8"/>
        <v>40585845148.800003</v>
      </c>
      <c r="T97" s="20" t="s">
        <v>6</v>
      </c>
      <c r="U97" s="81">
        <v>499520</v>
      </c>
      <c r="V97" s="81">
        <v>40586000000</v>
      </c>
      <c r="W97" s="81">
        <v>499520</v>
      </c>
      <c r="X97" s="81">
        <v>40586000000</v>
      </c>
      <c r="Y97" s="71">
        <v>0</v>
      </c>
      <c r="Z97" s="84">
        <v>0</v>
      </c>
    </row>
    <row r="98" spans="1:26">
      <c r="A98" s="19">
        <v>88174</v>
      </c>
      <c r="B98" s="19">
        <v>14021800063</v>
      </c>
      <c r="C98" s="20" t="s">
        <v>512</v>
      </c>
      <c r="D98" s="20" t="s">
        <v>472</v>
      </c>
      <c r="E98" s="20" t="s">
        <v>197</v>
      </c>
      <c r="F98" s="20">
        <v>18</v>
      </c>
      <c r="G98" s="20" t="s">
        <v>476</v>
      </c>
      <c r="H98" s="20">
        <v>8078</v>
      </c>
      <c r="I98" s="21" t="s">
        <v>441</v>
      </c>
      <c r="J98" s="20" t="s">
        <v>4</v>
      </c>
      <c r="K98" s="18">
        <v>74541</v>
      </c>
      <c r="L98" s="22">
        <v>1000000</v>
      </c>
      <c r="M98" s="18">
        <v>990970</v>
      </c>
      <c r="N98" s="18">
        <f t="shared" si="6"/>
        <v>73867894770</v>
      </c>
      <c r="O98" s="18">
        <f t="shared" si="5"/>
        <v>6648110529.3000002</v>
      </c>
      <c r="P98" s="30">
        <f t="shared" si="9"/>
        <v>80516005299.300003</v>
      </c>
      <c r="Q98" s="152">
        <v>65000</v>
      </c>
      <c r="R98" s="152">
        <f t="shared" si="7"/>
        <v>1238707.7738353848</v>
      </c>
      <c r="S98" s="152">
        <f t="shared" si="8"/>
        <v>80516005299.300003</v>
      </c>
      <c r="T98" s="20" t="s">
        <v>6</v>
      </c>
      <c r="U98" s="81">
        <v>990970</v>
      </c>
      <c r="V98" s="81">
        <v>80516312500</v>
      </c>
      <c r="W98" s="81">
        <v>990970</v>
      </c>
      <c r="X98" s="81">
        <v>80516312500</v>
      </c>
      <c r="Y98" s="71">
        <v>0</v>
      </c>
      <c r="Z98" s="84">
        <v>0</v>
      </c>
    </row>
    <row r="99" spans="1:26">
      <c r="A99" s="19">
        <v>88060</v>
      </c>
      <c r="B99" s="19">
        <v>14021800064</v>
      </c>
      <c r="C99" s="20" t="s">
        <v>518</v>
      </c>
      <c r="D99" s="20" t="s">
        <v>465</v>
      </c>
      <c r="E99" s="20" t="s">
        <v>197</v>
      </c>
      <c r="F99" s="20">
        <v>18</v>
      </c>
      <c r="G99" s="20" t="s">
        <v>471</v>
      </c>
      <c r="H99" s="20">
        <v>8078</v>
      </c>
      <c r="I99" s="21" t="s">
        <v>441</v>
      </c>
      <c r="J99" s="20" t="s">
        <v>4</v>
      </c>
      <c r="K99" s="18">
        <v>74541</v>
      </c>
      <c r="L99" s="22">
        <v>500000</v>
      </c>
      <c r="M99" s="18">
        <v>495890</v>
      </c>
      <c r="N99" s="18">
        <f t="shared" si="6"/>
        <v>36964136490</v>
      </c>
      <c r="O99" s="18">
        <f t="shared" si="5"/>
        <v>3326772284.0999999</v>
      </c>
      <c r="P99" s="30">
        <f t="shared" si="9"/>
        <v>40290908774.099998</v>
      </c>
      <c r="Q99" s="152">
        <v>65000</v>
      </c>
      <c r="R99" s="152">
        <f t="shared" si="7"/>
        <v>619860.1349861538</v>
      </c>
      <c r="S99" s="152">
        <f t="shared" si="8"/>
        <v>40290908774.099998</v>
      </c>
      <c r="T99" s="20" t="s">
        <v>6</v>
      </c>
      <c r="U99" s="81">
        <v>495890</v>
      </c>
      <c r="V99" s="81">
        <v>40291062500</v>
      </c>
      <c r="W99" s="81">
        <v>495890</v>
      </c>
      <c r="X99" s="81">
        <v>40291062500</v>
      </c>
      <c r="Y99" s="71">
        <v>0</v>
      </c>
      <c r="Z99" s="84">
        <v>0</v>
      </c>
    </row>
    <row r="100" spans="1:26">
      <c r="A100" s="19">
        <v>88384</v>
      </c>
      <c r="B100" s="19">
        <v>14021800065</v>
      </c>
      <c r="C100" s="20" t="s">
        <v>523</v>
      </c>
      <c r="D100" s="20" t="s">
        <v>475</v>
      </c>
      <c r="E100" s="20" t="s">
        <v>64</v>
      </c>
      <c r="F100" s="20">
        <v>18</v>
      </c>
      <c r="G100" s="20" t="s">
        <v>507</v>
      </c>
      <c r="H100" s="20">
        <v>8004</v>
      </c>
      <c r="I100" s="21" t="s">
        <v>521</v>
      </c>
      <c r="J100" s="20" t="s">
        <v>19</v>
      </c>
      <c r="K100" s="18">
        <v>74541</v>
      </c>
      <c r="L100" s="22">
        <v>500000</v>
      </c>
      <c r="M100" s="18">
        <v>498170</v>
      </c>
      <c r="N100" s="18">
        <f t="shared" si="6"/>
        <v>37134089970</v>
      </c>
      <c r="O100" s="18">
        <f t="shared" si="5"/>
        <v>3342068097.2999997</v>
      </c>
      <c r="P100" s="30">
        <f t="shared" si="9"/>
        <v>40476158067.300003</v>
      </c>
      <c r="Q100" s="152">
        <v>65000</v>
      </c>
      <c r="R100" s="152">
        <f t="shared" si="7"/>
        <v>622710.12411230779</v>
      </c>
      <c r="S100" s="152">
        <f t="shared" si="8"/>
        <v>40476158067.300003</v>
      </c>
      <c r="T100" s="20" t="s">
        <v>6</v>
      </c>
      <c r="U100" s="81">
        <v>498170</v>
      </c>
      <c r="V100" s="81">
        <v>40476312500</v>
      </c>
      <c r="W100" s="81">
        <v>498170</v>
      </c>
      <c r="X100" s="81">
        <v>40476312500</v>
      </c>
      <c r="Y100" s="71">
        <v>0</v>
      </c>
      <c r="Z100" s="84">
        <v>0</v>
      </c>
    </row>
    <row r="101" spans="1:26">
      <c r="A101" s="19">
        <v>89712</v>
      </c>
      <c r="B101" s="19">
        <v>14021800066</v>
      </c>
      <c r="C101" s="20" t="s">
        <v>527</v>
      </c>
      <c r="D101" s="20" t="s">
        <v>488</v>
      </c>
      <c r="E101" s="20" t="s">
        <v>40</v>
      </c>
      <c r="F101" s="20">
        <v>18</v>
      </c>
      <c r="G101" s="20" t="s">
        <v>488</v>
      </c>
      <c r="H101" s="20">
        <v>7013</v>
      </c>
      <c r="I101" s="21" t="s">
        <v>194</v>
      </c>
      <c r="J101" s="20" t="s">
        <v>4</v>
      </c>
      <c r="K101" s="18">
        <v>74541</v>
      </c>
      <c r="L101" s="22">
        <v>500000</v>
      </c>
      <c r="M101" s="18">
        <v>498450</v>
      </c>
      <c r="N101" s="18">
        <f t="shared" si="6"/>
        <v>37154961450</v>
      </c>
      <c r="O101" s="18">
        <f t="shared" si="5"/>
        <v>3343946530.5</v>
      </c>
      <c r="P101" s="30">
        <f t="shared" si="9"/>
        <v>40498907980.5</v>
      </c>
      <c r="Q101" s="152">
        <v>65000</v>
      </c>
      <c r="R101" s="152">
        <f t="shared" si="7"/>
        <v>623060.12277692312</v>
      </c>
      <c r="S101" s="152">
        <f t="shared" si="8"/>
        <v>40498907980.5</v>
      </c>
      <c r="T101" s="20" t="s">
        <v>6</v>
      </c>
      <c r="U101" s="81">
        <v>498450</v>
      </c>
      <c r="V101" s="81">
        <v>40499062500</v>
      </c>
      <c r="W101" s="81">
        <v>498450</v>
      </c>
      <c r="X101" s="81">
        <v>40499062500</v>
      </c>
      <c r="Y101" s="71">
        <v>0</v>
      </c>
      <c r="Z101" s="84">
        <v>0</v>
      </c>
    </row>
    <row r="102" spans="1:26">
      <c r="A102" s="19">
        <v>89030</v>
      </c>
      <c r="B102" s="19">
        <v>14021800067</v>
      </c>
      <c r="C102" s="20" t="s">
        <v>533</v>
      </c>
      <c r="D102" s="20" t="s">
        <v>476</v>
      </c>
      <c r="E102" s="20" t="s">
        <v>64</v>
      </c>
      <c r="F102" s="20">
        <v>18</v>
      </c>
      <c r="G102" s="20" t="s">
        <v>513</v>
      </c>
      <c r="H102" s="20">
        <v>8004</v>
      </c>
      <c r="I102" s="21" t="s">
        <v>521</v>
      </c>
      <c r="J102" s="20" t="s">
        <v>19</v>
      </c>
      <c r="K102" s="18">
        <v>74541</v>
      </c>
      <c r="L102" s="22">
        <v>500000</v>
      </c>
      <c r="M102" s="18">
        <v>498900</v>
      </c>
      <c r="N102" s="18">
        <f t="shared" si="6"/>
        <v>37188504900</v>
      </c>
      <c r="O102" s="18">
        <f t="shared" si="5"/>
        <v>3346965441</v>
      </c>
      <c r="P102" s="30">
        <f t="shared" si="9"/>
        <v>40535470341</v>
      </c>
      <c r="Q102" s="152">
        <v>65000</v>
      </c>
      <c r="R102" s="152">
        <f t="shared" si="7"/>
        <v>623622.62063076918</v>
      </c>
      <c r="S102" s="152">
        <f t="shared" si="8"/>
        <v>40535470341</v>
      </c>
      <c r="T102" s="20" t="s">
        <v>6</v>
      </c>
      <c r="U102" s="81">
        <v>498900</v>
      </c>
      <c r="V102" s="81">
        <v>40535625000</v>
      </c>
      <c r="W102" s="81">
        <v>498900</v>
      </c>
      <c r="X102" s="81">
        <v>40535625000</v>
      </c>
      <c r="Y102" s="71">
        <v>0</v>
      </c>
      <c r="Z102" s="84">
        <v>0</v>
      </c>
    </row>
    <row r="103" spans="1:26">
      <c r="A103" s="19">
        <v>89609</v>
      </c>
      <c r="B103" s="19">
        <v>14021800068</v>
      </c>
      <c r="C103" s="20" t="s">
        <v>534</v>
      </c>
      <c r="D103" s="20" t="s">
        <v>488</v>
      </c>
      <c r="E103" s="20" t="s">
        <v>14</v>
      </c>
      <c r="F103" s="20">
        <v>18</v>
      </c>
      <c r="G103" s="20" t="s">
        <v>514</v>
      </c>
      <c r="H103" s="20">
        <v>1351</v>
      </c>
      <c r="I103" s="21" t="s">
        <v>253</v>
      </c>
      <c r="J103" s="20" t="s">
        <v>12</v>
      </c>
      <c r="K103" s="18">
        <v>74541</v>
      </c>
      <c r="L103" s="22">
        <v>500000</v>
      </c>
      <c r="M103" s="18">
        <v>498190</v>
      </c>
      <c r="N103" s="18">
        <f t="shared" si="6"/>
        <v>37135580790</v>
      </c>
      <c r="O103" s="18">
        <f t="shared" si="5"/>
        <v>3342202271.0999999</v>
      </c>
      <c r="P103" s="30">
        <f t="shared" si="9"/>
        <v>40477783061.099998</v>
      </c>
      <c r="Q103" s="152">
        <v>65000</v>
      </c>
      <c r="R103" s="152">
        <f t="shared" si="7"/>
        <v>622735.12401692302</v>
      </c>
      <c r="S103" s="152">
        <f t="shared" si="8"/>
        <v>40477783061.099998</v>
      </c>
      <c r="T103" s="20" t="s">
        <v>6</v>
      </c>
      <c r="U103" s="81">
        <v>498190</v>
      </c>
      <c r="V103" s="81">
        <v>40477937500</v>
      </c>
      <c r="W103" s="81">
        <v>498190</v>
      </c>
      <c r="X103" s="81">
        <v>40477937500</v>
      </c>
      <c r="Y103" s="71">
        <v>0</v>
      </c>
      <c r="Z103" s="84">
        <v>0</v>
      </c>
    </row>
    <row r="104" spans="1:26">
      <c r="A104" s="19">
        <v>89833</v>
      </c>
      <c r="B104" s="19">
        <v>14021800069</v>
      </c>
      <c r="C104" s="20" t="s">
        <v>542</v>
      </c>
      <c r="D104" s="20" t="s">
        <v>486</v>
      </c>
      <c r="E104" s="20" t="s">
        <v>14</v>
      </c>
      <c r="F104" s="20">
        <v>18</v>
      </c>
      <c r="G104" s="20" t="s">
        <v>493</v>
      </c>
      <c r="H104" s="20">
        <v>9131</v>
      </c>
      <c r="I104" s="21" t="s">
        <v>539</v>
      </c>
      <c r="J104" s="20" t="s">
        <v>4</v>
      </c>
      <c r="K104" s="18">
        <v>74541</v>
      </c>
      <c r="L104" s="22">
        <v>60000</v>
      </c>
      <c r="M104" s="18">
        <v>59330</v>
      </c>
      <c r="N104" s="18">
        <f t="shared" si="6"/>
        <v>4422517530</v>
      </c>
      <c r="O104" s="18">
        <f t="shared" ref="O104:O107" si="10">N104*9%</f>
        <v>398026577.69999999</v>
      </c>
      <c r="P104" s="30">
        <f t="shared" si="9"/>
        <v>4820544107.6999998</v>
      </c>
      <c r="Q104" s="152">
        <v>65000</v>
      </c>
      <c r="R104" s="152">
        <f t="shared" si="7"/>
        <v>74162.217041538461</v>
      </c>
      <c r="S104" s="152">
        <f t="shared" si="8"/>
        <v>4820544107.6999998</v>
      </c>
      <c r="T104" s="20" t="s">
        <v>6</v>
      </c>
      <c r="U104" s="81">
        <v>59330</v>
      </c>
      <c r="V104" s="81">
        <v>4820562500</v>
      </c>
      <c r="W104" s="81">
        <v>59330</v>
      </c>
      <c r="X104" s="81">
        <v>4820562500</v>
      </c>
      <c r="Y104" s="71">
        <v>0</v>
      </c>
      <c r="Z104" s="84">
        <v>0</v>
      </c>
    </row>
    <row r="105" spans="1:26">
      <c r="A105" s="19">
        <v>89233</v>
      </c>
      <c r="B105" s="19">
        <v>14021800070</v>
      </c>
      <c r="C105" s="20" t="s">
        <v>543</v>
      </c>
      <c r="D105" s="20" t="s">
        <v>491</v>
      </c>
      <c r="E105" s="20" t="s">
        <v>37</v>
      </c>
      <c r="F105" s="20">
        <v>18</v>
      </c>
      <c r="G105" s="20" t="s">
        <v>493</v>
      </c>
      <c r="H105" s="20">
        <v>4062</v>
      </c>
      <c r="I105" s="21" t="s">
        <v>223</v>
      </c>
      <c r="J105" s="20" t="s">
        <v>4</v>
      </c>
      <c r="K105" s="18">
        <v>74541</v>
      </c>
      <c r="L105" s="22">
        <v>400000</v>
      </c>
      <c r="M105" s="18">
        <v>398940</v>
      </c>
      <c r="N105" s="18">
        <f t="shared" si="6"/>
        <v>29737386540</v>
      </c>
      <c r="O105" s="18">
        <f t="shared" si="10"/>
        <v>2676364788.5999999</v>
      </c>
      <c r="P105" s="30">
        <f t="shared" si="9"/>
        <v>32413751328.599998</v>
      </c>
      <c r="Q105" s="152">
        <v>65000</v>
      </c>
      <c r="R105" s="152">
        <f t="shared" si="7"/>
        <v>498673.09736307687</v>
      </c>
      <c r="S105" s="152">
        <f t="shared" si="8"/>
        <v>32413751328.599998</v>
      </c>
      <c r="T105" s="20" t="s">
        <v>6</v>
      </c>
      <c r="U105" s="81">
        <v>398940</v>
      </c>
      <c r="V105" s="81">
        <v>32413875000</v>
      </c>
      <c r="W105" s="81">
        <v>398940</v>
      </c>
      <c r="X105" s="81">
        <v>32413875000</v>
      </c>
      <c r="Y105" s="71">
        <v>0</v>
      </c>
      <c r="Z105" s="84">
        <v>0</v>
      </c>
    </row>
    <row r="106" spans="1:26">
      <c r="A106" s="19">
        <v>88966</v>
      </c>
      <c r="B106" s="19">
        <v>14021800071</v>
      </c>
      <c r="C106" s="20" t="s">
        <v>548</v>
      </c>
      <c r="D106" s="20" t="s">
        <v>532</v>
      </c>
      <c r="E106" s="20" t="s">
        <v>51</v>
      </c>
      <c r="F106" s="20">
        <v>18</v>
      </c>
      <c r="G106" s="20" t="s">
        <v>482</v>
      </c>
      <c r="H106" s="20">
        <v>9527</v>
      </c>
      <c r="I106" s="21" t="s">
        <v>545</v>
      </c>
      <c r="J106" s="20" t="s">
        <v>4</v>
      </c>
      <c r="K106" s="18">
        <v>74541</v>
      </c>
      <c r="L106" s="22">
        <v>350000</v>
      </c>
      <c r="M106" s="18">
        <v>348820</v>
      </c>
      <c r="N106" s="18">
        <f t="shared" si="6"/>
        <v>26001391620</v>
      </c>
      <c r="O106" s="18">
        <f t="shared" si="10"/>
        <v>2340125245.7999997</v>
      </c>
      <c r="P106" s="30">
        <f t="shared" si="9"/>
        <v>28341516865.799999</v>
      </c>
      <c r="Q106" s="152">
        <v>65000</v>
      </c>
      <c r="R106" s="152">
        <f t="shared" si="7"/>
        <v>436023.33639692306</v>
      </c>
      <c r="S106" s="152">
        <f t="shared" si="8"/>
        <v>28341516865.799999</v>
      </c>
      <c r="T106" s="20" t="s">
        <v>6</v>
      </c>
      <c r="U106" s="81">
        <v>348820</v>
      </c>
      <c r="V106" s="81">
        <v>28341625000</v>
      </c>
      <c r="W106" s="81">
        <v>348820</v>
      </c>
      <c r="X106" s="81">
        <v>28341625000</v>
      </c>
      <c r="Y106" s="71">
        <v>0</v>
      </c>
      <c r="Z106" s="84">
        <v>0</v>
      </c>
    </row>
    <row r="107" spans="1:26">
      <c r="A107" s="85">
        <v>90573</v>
      </c>
      <c r="B107" s="72">
        <v>14021800072</v>
      </c>
      <c r="C107" s="20" t="s">
        <v>556</v>
      </c>
      <c r="D107" s="20" t="s">
        <v>546</v>
      </c>
      <c r="E107" s="20" t="s">
        <v>198</v>
      </c>
      <c r="F107" s="20">
        <v>18</v>
      </c>
      <c r="G107" s="20" t="s">
        <v>552</v>
      </c>
      <c r="H107" s="20">
        <v>8072</v>
      </c>
      <c r="I107" s="21" t="s">
        <v>196</v>
      </c>
      <c r="J107" s="20" t="s">
        <v>4</v>
      </c>
      <c r="K107" s="18">
        <v>74541</v>
      </c>
      <c r="L107" s="22">
        <v>143440</v>
      </c>
      <c r="M107" s="18">
        <v>143440</v>
      </c>
      <c r="N107" s="18">
        <f t="shared" si="6"/>
        <v>10692161040</v>
      </c>
      <c r="O107" s="18">
        <f t="shared" si="10"/>
        <v>962294493.60000002</v>
      </c>
      <c r="P107" s="30">
        <f t="shared" si="9"/>
        <v>11654455533.6</v>
      </c>
      <c r="Q107" s="152">
        <v>65000</v>
      </c>
      <c r="R107" s="152">
        <f t="shared" si="7"/>
        <v>179299.31590153847</v>
      </c>
      <c r="S107" s="152">
        <f t="shared" si="8"/>
        <v>11654455533.6</v>
      </c>
      <c r="T107" s="20" t="s">
        <v>6</v>
      </c>
      <c r="U107" s="81">
        <v>143440</v>
      </c>
      <c r="V107" s="81">
        <v>40545375000</v>
      </c>
      <c r="W107" s="81">
        <v>143440</v>
      </c>
      <c r="X107" s="81">
        <v>40545375000</v>
      </c>
      <c r="Y107" s="71" t="s">
        <v>3723</v>
      </c>
      <c r="Z107" s="84">
        <v>0</v>
      </c>
    </row>
    <row r="108" spans="1:26">
      <c r="A108" s="85">
        <v>90573</v>
      </c>
      <c r="B108" s="72">
        <v>14021800072</v>
      </c>
      <c r="C108" s="20" t="s">
        <v>556</v>
      </c>
      <c r="D108" s="20" t="s">
        <v>546</v>
      </c>
      <c r="E108" s="20" t="s">
        <v>198</v>
      </c>
      <c r="F108" s="20">
        <v>18</v>
      </c>
      <c r="G108" s="20" t="s">
        <v>552</v>
      </c>
      <c r="H108" s="20">
        <v>8072</v>
      </c>
      <c r="I108" s="21" t="s">
        <v>196</v>
      </c>
      <c r="J108" s="20" t="s">
        <v>4</v>
      </c>
      <c r="K108" s="18">
        <v>73863</v>
      </c>
      <c r="L108" s="22">
        <v>356560</v>
      </c>
      <c r="M108" s="18">
        <v>355580</v>
      </c>
      <c r="N108" s="18">
        <f t="shared" si="6"/>
        <v>26264205540</v>
      </c>
      <c r="O108" s="18">
        <f t="shared" ref="O108:O139" si="11">N108*10%</f>
        <v>2626420554</v>
      </c>
      <c r="P108" s="30">
        <f t="shared" si="9"/>
        <v>28890626094</v>
      </c>
      <c r="Q108" s="152">
        <v>65000</v>
      </c>
      <c r="R108" s="152">
        <f t="shared" si="7"/>
        <v>444471.17067692307</v>
      </c>
      <c r="S108" s="152">
        <f t="shared" si="8"/>
        <v>28890626094</v>
      </c>
      <c r="T108" s="20" t="s">
        <v>6</v>
      </c>
      <c r="U108" s="81">
        <v>355580</v>
      </c>
      <c r="V108" s="81">
        <v>0</v>
      </c>
      <c r="W108" s="81">
        <v>355580</v>
      </c>
      <c r="X108" s="81">
        <v>0</v>
      </c>
      <c r="Y108" s="71" t="s">
        <v>3722</v>
      </c>
      <c r="Z108" s="84">
        <v>0</v>
      </c>
    </row>
    <row r="109" spans="1:26">
      <c r="A109" s="19">
        <v>90471</v>
      </c>
      <c r="B109" s="19">
        <v>14031800001</v>
      </c>
      <c r="C109" s="20" t="s">
        <v>560</v>
      </c>
      <c r="D109" s="20" t="s">
        <v>552</v>
      </c>
      <c r="E109" s="20" t="s">
        <v>37</v>
      </c>
      <c r="F109" s="20">
        <v>18</v>
      </c>
      <c r="G109" s="20" t="s">
        <v>559</v>
      </c>
      <c r="H109" s="20">
        <v>4062</v>
      </c>
      <c r="I109" s="21" t="s">
        <v>223</v>
      </c>
      <c r="J109" s="20" t="s">
        <v>4</v>
      </c>
      <c r="K109" s="18">
        <v>73863</v>
      </c>
      <c r="L109" s="22">
        <v>400000</v>
      </c>
      <c r="M109" s="18">
        <v>399050</v>
      </c>
      <c r="N109" s="18">
        <f t="shared" si="6"/>
        <v>29475030150</v>
      </c>
      <c r="O109" s="18">
        <f t="shared" si="11"/>
        <v>2947503015</v>
      </c>
      <c r="P109" s="30">
        <f t="shared" si="9"/>
        <v>32422533165</v>
      </c>
      <c r="Q109" s="152">
        <v>65000</v>
      </c>
      <c r="R109" s="152">
        <f t="shared" si="7"/>
        <v>498808.20253846154</v>
      </c>
      <c r="S109" s="152">
        <f t="shared" si="8"/>
        <v>32422533165</v>
      </c>
      <c r="T109" s="20" t="s">
        <v>6</v>
      </c>
      <c r="U109" s="81">
        <v>399050</v>
      </c>
      <c r="V109" s="81">
        <v>32422812500</v>
      </c>
      <c r="W109" s="81">
        <v>399050</v>
      </c>
      <c r="X109" s="81">
        <v>32422812500</v>
      </c>
      <c r="Y109" s="71">
        <v>0</v>
      </c>
      <c r="Z109" s="84">
        <v>0</v>
      </c>
    </row>
    <row r="110" spans="1:26">
      <c r="A110" s="19">
        <v>89668</v>
      </c>
      <c r="B110" s="19">
        <v>14031800002</v>
      </c>
      <c r="C110" s="20" t="s">
        <v>568</v>
      </c>
      <c r="D110" s="20" t="s">
        <v>552</v>
      </c>
      <c r="E110" s="20" t="s">
        <v>182</v>
      </c>
      <c r="F110" s="20">
        <v>18</v>
      </c>
      <c r="G110" s="20" t="s">
        <v>559</v>
      </c>
      <c r="H110" s="20">
        <v>4060</v>
      </c>
      <c r="I110" s="21" t="s">
        <v>322</v>
      </c>
      <c r="J110" s="20" t="s">
        <v>4</v>
      </c>
      <c r="K110" s="18">
        <v>73863</v>
      </c>
      <c r="L110" s="22">
        <v>500000</v>
      </c>
      <c r="M110" s="18">
        <v>499600</v>
      </c>
      <c r="N110" s="18">
        <f t="shared" si="6"/>
        <v>36901954800</v>
      </c>
      <c r="O110" s="18">
        <f t="shared" si="11"/>
        <v>3690195480</v>
      </c>
      <c r="P110" s="30">
        <f t="shared" si="9"/>
        <v>40592150280</v>
      </c>
      <c r="Q110" s="152">
        <v>65000</v>
      </c>
      <c r="R110" s="152">
        <f t="shared" si="7"/>
        <v>624494.61969230766</v>
      </c>
      <c r="S110" s="152">
        <f t="shared" si="8"/>
        <v>40592150280</v>
      </c>
      <c r="T110" s="20" t="s">
        <v>6</v>
      </c>
      <c r="U110" s="81">
        <v>499600</v>
      </c>
      <c r="V110" s="81">
        <v>40592500000</v>
      </c>
      <c r="W110" s="81">
        <v>499600</v>
      </c>
      <c r="X110" s="81">
        <v>40592500000</v>
      </c>
      <c r="Y110" s="71">
        <v>0</v>
      </c>
      <c r="Z110" s="84">
        <v>0</v>
      </c>
    </row>
    <row r="111" spans="1:26">
      <c r="A111" s="19">
        <v>87619</v>
      </c>
      <c r="B111" s="19">
        <v>14031800003</v>
      </c>
      <c r="C111" s="20" t="s">
        <v>573</v>
      </c>
      <c r="D111" s="20" t="s">
        <v>572</v>
      </c>
      <c r="E111" s="20" t="s">
        <v>64</v>
      </c>
      <c r="F111" s="20">
        <v>18</v>
      </c>
      <c r="G111" s="20" t="s">
        <v>566</v>
      </c>
      <c r="H111" s="20">
        <v>8354</v>
      </c>
      <c r="I111" s="21" t="s">
        <v>219</v>
      </c>
      <c r="J111" s="20" t="s">
        <v>19</v>
      </c>
      <c r="K111" s="18">
        <v>73863</v>
      </c>
      <c r="L111" s="22">
        <v>250000</v>
      </c>
      <c r="M111" s="18">
        <v>248820</v>
      </c>
      <c r="N111" s="18">
        <f t="shared" si="6"/>
        <v>18378591660</v>
      </c>
      <c r="O111" s="18">
        <f t="shared" si="11"/>
        <v>1837859166</v>
      </c>
      <c r="P111" s="30">
        <f t="shared" si="9"/>
        <v>20216450826</v>
      </c>
      <c r="Q111" s="152">
        <v>65000</v>
      </c>
      <c r="R111" s="152">
        <f t="shared" si="7"/>
        <v>311022.32040000003</v>
      </c>
      <c r="S111" s="152">
        <f t="shared" si="8"/>
        <v>20216450826</v>
      </c>
      <c r="T111" s="20" t="s">
        <v>6</v>
      </c>
      <c r="U111" s="81">
        <v>248820</v>
      </c>
      <c r="V111" s="81">
        <v>20216625000</v>
      </c>
      <c r="W111" s="81">
        <v>248820</v>
      </c>
      <c r="X111" s="81">
        <v>20216625000</v>
      </c>
      <c r="Y111" s="71">
        <v>0</v>
      </c>
      <c r="Z111" s="84">
        <v>0</v>
      </c>
    </row>
    <row r="112" spans="1:26">
      <c r="A112" s="19">
        <v>90899</v>
      </c>
      <c r="B112" s="19">
        <v>14031800004</v>
      </c>
      <c r="C112" s="20" t="s">
        <v>580</v>
      </c>
      <c r="D112" s="20" t="s">
        <v>564</v>
      </c>
      <c r="E112" s="20" t="s">
        <v>198</v>
      </c>
      <c r="F112" s="20">
        <v>18</v>
      </c>
      <c r="G112" s="20" t="s">
        <v>579</v>
      </c>
      <c r="H112" s="20">
        <v>8072</v>
      </c>
      <c r="I112" s="21" t="s">
        <v>196</v>
      </c>
      <c r="J112" s="20" t="s">
        <v>4</v>
      </c>
      <c r="K112" s="18">
        <v>73863</v>
      </c>
      <c r="L112" s="22">
        <v>500000</v>
      </c>
      <c r="M112" s="18">
        <v>500000</v>
      </c>
      <c r="N112" s="18">
        <f t="shared" si="6"/>
        <v>36931500000</v>
      </c>
      <c r="O112" s="18">
        <f t="shared" si="11"/>
        <v>3693150000</v>
      </c>
      <c r="P112" s="30">
        <f t="shared" si="9"/>
        <v>40624650000</v>
      </c>
      <c r="Q112" s="152">
        <v>65000</v>
      </c>
      <c r="R112" s="152">
        <f t="shared" si="7"/>
        <v>624994.61538461538</v>
      </c>
      <c r="S112" s="152">
        <f t="shared" si="8"/>
        <v>40624650000</v>
      </c>
      <c r="T112" s="20" t="s">
        <v>6</v>
      </c>
      <c r="U112" s="81">
        <v>500000</v>
      </c>
      <c r="V112" s="81">
        <v>40625000000</v>
      </c>
      <c r="W112" s="81">
        <v>500000</v>
      </c>
      <c r="X112" s="81">
        <v>40625000000</v>
      </c>
      <c r="Y112" s="71">
        <v>0</v>
      </c>
      <c r="Z112" s="84">
        <v>0</v>
      </c>
    </row>
    <row r="113" spans="1:26">
      <c r="A113" s="19">
        <v>90356</v>
      </c>
      <c r="B113" s="19">
        <v>14031800005</v>
      </c>
      <c r="C113" s="20" t="s">
        <v>586</v>
      </c>
      <c r="D113" s="20" t="s">
        <v>553</v>
      </c>
      <c r="E113" s="20" t="s">
        <v>40</v>
      </c>
      <c r="F113" s="20">
        <v>18</v>
      </c>
      <c r="G113" s="20" t="s">
        <v>569</v>
      </c>
      <c r="H113" s="20">
        <v>11083</v>
      </c>
      <c r="I113" s="21" t="s">
        <v>584</v>
      </c>
      <c r="J113" s="20" t="s">
        <v>4</v>
      </c>
      <c r="K113" s="18">
        <v>73863</v>
      </c>
      <c r="L113" s="22">
        <v>500000</v>
      </c>
      <c r="M113" s="18">
        <v>495620</v>
      </c>
      <c r="N113" s="18">
        <f t="shared" si="6"/>
        <v>36607980060</v>
      </c>
      <c r="O113" s="18">
        <f t="shared" si="11"/>
        <v>3660798006</v>
      </c>
      <c r="P113" s="30">
        <f t="shared" si="9"/>
        <v>40268778066</v>
      </c>
      <c r="Q113" s="152">
        <v>65000</v>
      </c>
      <c r="R113" s="152">
        <f t="shared" si="7"/>
        <v>619519.66255384614</v>
      </c>
      <c r="S113" s="152">
        <f t="shared" si="8"/>
        <v>40268778066</v>
      </c>
      <c r="T113" s="20" t="s">
        <v>6</v>
      </c>
      <c r="U113" s="81">
        <v>495620</v>
      </c>
      <c r="V113" s="81">
        <v>40269125000</v>
      </c>
      <c r="W113" s="81">
        <v>495620</v>
      </c>
      <c r="X113" s="81">
        <v>40269125000</v>
      </c>
      <c r="Y113" s="71">
        <v>0</v>
      </c>
      <c r="Z113" s="84">
        <v>0</v>
      </c>
    </row>
    <row r="114" spans="1:26">
      <c r="A114" s="19">
        <v>90358</v>
      </c>
      <c r="B114" s="19">
        <v>14031800006</v>
      </c>
      <c r="C114" s="20" t="s">
        <v>595</v>
      </c>
      <c r="D114" s="20" t="s">
        <v>552</v>
      </c>
      <c r="E114" s="20" t="s">
        <v>319</v>
      </c>
      <c r="F114" s="20">
        <v>18</v>
      </c>
      <c r="G114" s="20" t="s">
        <v>593</v>
      </c>
      <c r="H114" s="20">
        <v>8380</v>
      </c>
      <c r="I114" s="21" t="s">
        <v>339</v>
      </c>
      <c r="J114" s="20" t="s">
        <v>4</v>
      </c>
      <c r="K114" s="18">
        <v>73863</v>
      </c>
      <c r="L114" s="22">
        <v>500000</v>
      </c>
      <c r="M114" s="18">
        <v>499160</v>
      </c>
      <c r="N114" s="18">
        <f t="shared" si="6"/>
        <v>36869455080</v>
      </c>
      <c r="O114" s="18">
        <f t="shared" si="11"/>
        <v>3686945508</v>
      </c>
      <c r="P114" s="30">
        <f t="shared" si="9"/>
        <v>40556400588</v>
      </c>
      <c r="Q114" s="152">
        <v>65000</v>
      </c>
      <c r="R114" s="152">
        <f t="shared" si="7"/>
        <v>623944.62443076924</v>
      </c>
      <c r="S114" s="152">
        <f t="shared" si="8"/>
        <v>40556400588</v>
      </c>
      <c r="T114" s="20" t="s">
        <v>6</v>
      </c>
      <c r="U114" s="81">
        <v>499160</v>
      </c>
      <c r="V114" s="81">
        <v>40556750000</v>
      </c>
      <c r="W114" s="81">
        <v>499160</v>
      </c>
      <c r="X114" s="81">
        <v>40556750000</v>
      </c>
      <c r="Y114" s="71">
        <v>0</v>
      </c>
      <c r="Z114" s="84">
        <v>0</v>
      </c>
    </row>
    <row r="115" spans="1:26">
      <c r="A115" s="19">
        <v>92076</v>
      </c>
      <c r="B115" s="19">
        <v>14031800007</v>
      </c>
      <c r="C115" s="20" t="s">
        <v>600</v>
      </c>
      <c r="D115" s="20" t="s">
        <v>598</v>
      </c>
      <c r="E115" s="20" t="s">
        <v>40</v>
      </c>
      <c r="F115" s="20">
        <v>18</v>
      </c>
      <c r="G115" s="20" t="s">
        <v>574</v>
      </c>
      <c r="H115" s="20">
        <v>7013</v>
      </c>
      <c r="I115" s="21" t="s">
        <v>194</v>
      </c>
      <c r="J115" s="20" t="s">
        <v>4</v>
      </c>
      <c r="K115" s="18">
        <v>73863</v>
      </c>
      <c r="L115" s="22">
        <v>500000</v>
      </c>
      <c r="M115" s="18">
        <v>499070</v>
      </c>
      <c r="N115" s="18">
        <f t="shared" si="6"/>
        <v>36862807410</v>
      </c>
      <c r="O115" s="18">
        <f t="shared" si="11"/>
        <v>3686280741</v>
      </c>
      <c r="P115" s="30">
        <f t="shared" si="9"/>
        <v>40549088151</v>
      </c>
      <c r="Q115" s="152">
        <v>65000</v>
      </c>
      <c r="R115" s="152">
        <f t="shared" si="7"/>
        <v>623832.12540000002</v>
      </c>
      <c r="S115" s="152">
        <f t="shared" si="8"/>
        <v>40549088151</v>
      </c>
      <c r="T115" s="20" t="s">
        <v>6</v>
      </c>
      <c r="U115" s="81">
        <v>499070</v>
      </c>
      <c r="V115" s="81">
        <v>40549437500</v>
      </c>
      <c r="W115" s="81">
        <v>499070</v>
      </c>
      <c r="X115" s="81">
        <v>40549437500</v>
      </c>
      <c r="Y115" s="71">
        <v>0</v>
      </c>
      <c r="Z115" s="84">
        <v>0</v>
      </c>
    </row>
    <row r="116" spans="1:26">
      <c r="A116" s="19">
        <v>91839</v>
      </c>
      <c r="B116" s="19">
        <v>14031800008</v>
      </c>
      <c r="C116" s="20" t="s">
        <v>608</v>
      </c>
      <c r="D116" s="20" t="s">
        <v>596</v>
      </c>
      <c r="E116" s="20" t="s">
        <v>51</v>
      </c>
      <c r="F116" s="20">
        <v>18</v>
      </c>
      <c r="G116" s="20" t="s">
        <v>575</v>
      </c>
      <c r="H116" s="20">
        <v>8072</v>
      </c>
      <c r="I116" s="21" t="s">
        <v>196</v>
      </c>
      <c r="J116" s="20" t="s">
        <v>4</v>
      </c>
      <c r="K116" s="18">
        <v>73863</v>
      </c>
      <c r="L116" s="22">
        <v>500000</v>
      </c>
      <c r="M116" s="18">
        <v>499190</v>
      </c>
      <c r="N116" s="18">
        <f t="shared" si="6"/>
        <v>36871670970</v>
      </c>
      <c r="O116" s="18">
        <f t="shared" si="11"/>
        <v>3687167097</v>
      </c>
      <c r="P116" s="30">
        <f t="shared" si="9"/>
        <v>40558838067</v>
      </c>
      <c r="Q116" s="152">
        <v>65000</v>
      </c>
      <c r="R116" s="152">
        <f t="shared" si="7"/>
        <v>623982.12410769227</v>
      </c>
      <c r="S116" s="152">
        <f t="shared" si="8"/>
        <v>40558838067</v>
      </c>
      <c r="T116" s="20" t="s">
        <v>6</v>
      </c>
      <c r="U116" s="81">
        <v>499190</v>
      </c>
      <c r="V116" s="81">
        <v>40559187500</v>
      </c>
      <c r="W116" s="81">
        <v>499190</v>
      </c>
      <c r="X116" s="81">
        <v>40559187500</v>
      </c>
      <c r="Y116" s="71">
        <v>0</v>
      </c>
      <c r="Z116" s="84">
        <v>0</v>
      </c>
    </row>
    <row r="117" spans="1:26">
      <c r="A117" s="19">
        <v>93613</v>
      </c>
      <c r="B117" s="19">
        <v>14031800009</v>
      </c>
      <c r="C117" s="20" t="s">
        <v>612</v>
      </c>
      <c r="D117" s="20" t="s">
        <v>603</v>
      </c>
      <c r="E117" s="20" t="s">
        <v>9</v>
      </c>
      <c r="F117" s="20">
        <v>18</v>
      </c>
      <c r="G117" s="20" t="s">
        <v>611</v>
      </c>
      <c r="H117" s="20">
        <v>10161</v>
      </c>
      <c r="I117" s="21" t="s">
        <v>242</v>
      </c>
      <c r="J117" s="20" t="s">
        <v>16</v>
      </c>
      <c r="K117" s="18">
        <v>73863</v>
      </c>
      <c r="L117" s="22">
        <v>1000000</v>
      </c>
      <c r="M117" s="18">
        <v>999890</v>
      </c>
      <c r="N117" s="18">
        <f t="shared" si="6"/>
        <v>73854875070</v>
      </c>
      <c r="O117" s="18">
        <f t="shared" si="11"/>
        <v>7385487507</v>
      </c>
      <c r="P117" s="30">
        <f t="shared" si="9"/>
        <v>81240362577</v>
      </c>
      <c r="Q117" s="152">
        <v>65000</v>
      </c>
      <c r="R117" s="152">
        <f t="shared" si="7"/>
        <v>1249851.7319538461</v>
      </c>
      <c r="S117" s="152">
        <f t="shared" si="8"/>
        <v>81240362577</v>
      </c>
      <c r="T117" s="20" t="s">
        <v>6</v>
      </c>
      <c r="U117" s="81">
        <v>999890</v>
      </c>
      <c r="V117" s="81">
        <v>81241062500</v>
      </c>
      <c r="W117" s="81">
        <v>999890</v>
      </c>
      <c r="X117" s="81">
        <v>81241062500</v>
      </c>
      <c r="Y117" s="71">
        <v>0</v>
      </c>
      <c r="Z117" s="84">
        <v>0</v>
      </c>
    </row>
    <row r="118" spans="1:26">
      <c r="A118" s="19">
        <v>92360</v>
      </c>
      <c r="B118" s="19">
        <v>14031800010</v>
      </c>
      <c r="C118" s="20" t="s">
        <v>632</v>
      </c>
      <c r="D118" s="20" t="s">
        <v>607</v>
      </c>
      <c r="E118" s="20" t="s">
        <v>64</v>
      </c>
      <c r="F118" s="20">
        <v>18</v>
      </c>
      <c r="G118" s="20" t="s">
        <v>627</v>
      </c>
      <c r="H118" s="20">
        <v>8004</v>
      </c>
      <c r="I118" s="21" t="s">
        <v>521</v>
      </c>
      <c r="J118" s="20" t="s">
        <v>19</v>
      </c>
      <c r="K118" s="18">
        <v>73863</v>
      </c>
      <c r="L118" s="22">
        <v>500000</v>
      </c>
      <c r="M118" s="18">
        <v>499840</v>
      </c>
      <c r="N118" s="18">
        <f t="shared" si="6"/>
        <v>36919681920</v>
      </c>
      <c r="O118" s="18">
        <f t="shared" si="11"/>
        <v>3691968192</v>
      </c>
      <c r="P118" s="30">
        <f t="shared" si="9"/>
        <v>40611650112</v>
      </c>
      <c r="Q118" s="152">
        <v>65000</v>
      </c>
      <c r="R118" s="152">
        <f t="shared" si="7"/>
        <v>624794.61710769229</v>
      </c>
      <c r="S118" s="152">
        <f t="shared" si="8"/>
        <v>40611650112</v>
      </c>
      <c r="T118" s="20" t="s">
        <v>90</v>
      </c>
      <c r="U118" s="81">
        <v>499840</v>
      </c>
      <c r="V118" s="81">
        <v>40612000000</v>
      </c>
      <c r="W118" s="81">
        <v>499840</v>
      </c>
      <c r="X118" s="81">
        <v>40612000000</v>
      </c>
      <c r="Y118" s="71">
        <v>0</v>
      </c>
      <c r="Z118" s="84">
        <v>0</v>
      </c>
    </row>
    <row r="119" spans="1:26">
      <c r="A119" s="19">
        <v>92408</v>
      </c>
      <c r="B119" s="19">
        <v>14031800011</v>
      </c>
      <c r="C119" s="20" t="s">
        <v>638</v>
      </c>
      <c r="D119" s="20" t="s">
        <v>607</v>
      </c>
      <c r="E119" s="20" t="s">
        <v>64</v>
      </c>
      <c r="F119" s="20">
        <v>18</v>
      </c>
      <c r="G119" s="20" t="s">
        <v>627</v>
      </c>
      <c r="H119" s="20">
        <v>8004</v>
      </c>
      <c r="I119" s="21" t="s">
        <v>521</v>
      </c>
      <c r="J119" s="20" t="s">
        <v>19</v>
      </c>
      <c r="K119" s="18">
        <v>73863</v>
      </c>
      <c r="L119" s="22">
        <v>500000</v>
      </c>
      <c r="M119" s="18">
        <v>498950</v>
      </c>
      <c r="N119" s="18">
        <f t="shared" si="6"/>
        <v>36853943850</v>
      </c>
      <c r="O119" s="18">
        <f t="shared" si="11"/>
        <v>3685394385</v>
      </c>
      <c r="P119" s="30">
        <f t="shared" si="9"/>
        <v>40539338235</v>
      </c>
      <c r="Q119" s="152">
        <v>65000</v>
      </c>
      <c r="R119" s="152">
        <f t="shared" si="7"/>
        <v>623682.12669230765</v>
      </c>
      <c r="S119" s="152">
        <f t="shared" si="8"/>
        <v>40539338235</v>
      </c>
      <c r="T119" s="20" t="s">
        <v>90</v>
      </c>
      <c r="U119" s="81">
        <v>498950</v>
      </c>
      <c r="V119" s="81">
        <v>40539687500</v>
      </c>
      <c r="W119" s="81">
        <v>498950</v>
      </c>
      <c r="X119" s="81">
        <v>40539687500</v>
      </c>
      <c r="Y119" s="71">
        <v>0</v>
      </c>
      <c r="Z119" s="84">
        <v>0</v>
      </c>
    </row>
    <row r="120" spans="1:26">
      <c r="A120" s="19">
        <v>95105</v>
      </c>
      <c r="B120" s="19">
        <v>14031800012</v>
      </c>
      <c r="C120" s="20" t="s">
        <v>643</v>
      </c>
      <c r="D120" s="20" t="s">
        <v>619</v>
      </c>
      <c r="E120" s="20" t="s">
        <v>40</v>
      </c>
      <c r="F120" s="20">
        <v>18</v>
      </c>
      <c r="G120" s="20" t="s">
        <v>619</v>
      </c>
      <c r="H120" s="20">
        <v>7013</v>
      </c>
      <c r="I120" s="21" t="s">
        <v>194</v>
      </c>
      <c r="J120" s="20" t="s">
        <v>4</v>
      </c>
      <c r="K120" s="18">
        <v>73863</v>
      </c>
      <c r="L120" s="22">
        <v>500000</v>
      </c>
      <c r="M120" s="18">
        <v>497900</v>
      </c>
      <c r="N120" s="18">
        <f t="shared" si="6"/>
        <v>36776387700</v>
      </c>
      <c r="O120" s="18">
        <f t="shared" si="11"/>
        <v>3677638770</v>
      </c>
      <c r="P120" s="30">
        <f t="shared" si="9"/>
        <v>40454026470</v>
      </c>
      <c r="Q120" s="152">
        <v>65000</v>
      </c>
      <c r="R120" s="152">
        <f t="shared" si="7"/>
        <v>622369.63800000004</v>
      </c>
      <c r="S120" s="152">
        <f t="shared" si="8"/>
        <v>40454026470</v>
      </c>
      <c r="T120" s="20" t="s">
        <v>6</v>
      </c>
      <c r="U120" s="81">
        <v>497900</v>
      </c>
      <c r="V120" s="81">
        <v>40454375000</v>
      </c>
      <c r="W120" s="81">
        <v>497900</v>
      </c>
      <c r="X120" s="81">
        <v>40454375000</v>
      </c>
      <c r="Y120" s="71">
        <v>0</v>
      </c>
      <c r="Z120" s="84">
        <v>0</v>
      </c>
    </row>
    <row r="121" spans="1:26">
      <c r="A121" s="19">
        <v>87369</v>
      </c>
      <c r="B121" s="19">
        <v>14031800013</v>
      </c>
      <c r="C121" s="20" t="s">
        <v>649</v>
      </c>
      <c r="D121" s="20" t="s">
        <v>618</v>
      </c>
      <c r="E121" s="20" t="s">
        <v>352</v>
      </c>
      <c r="F121" s="20">
        <v>18</v>
      </c>
      <c r="G121" s="20" t="s">
        <v>644</v>
      </c>
      <c r="H121" s="20">
        <v>11932</v>
      </c>
      <c r="I121" s="21" t="s">
        <v>646</v>
      </c>
      <c r="J121" s="20" t="s">
        <v>4</v>
      </c>
      <c r="K121" s="18">
        <v>73863</v>
      </c>
      <c r="L121" s="22">
        <v>250000</v>
      </c>
      <c r="M121" s="18">
        <v>247230</v>
      </c>
      <c r="N121" s="18">
        <f t="shared" si="6"/>
        <v>18261149490</v>
      </c>
      <c r="O121" s="18">
        <f t="shared" si="11"/>
        <v>1826114949</v>
      </c>
      <c r="P121" s="30">
        <f t="shared" si="9"/>
        <v>20087264439</v>
      </c>
      <c r="Q121" s="152">
        <v>65000</v>
      </c>
      <c r="R121" s="152">
        <f t="shared" si="7"/>
        <v>309034.83752307692</v>
      </c>
      <c r="S121" s="152">
        <f t="shared" si="8"/>
        <v>20087264439</v>
      </c>
      <c r="T121" s="20" t="s">
        <v>6</v>
      </c>
      <c r="U121" s="81">
        <v>247230</v>
      </c>
      <c r="V121" s="81">
        <v>20087437500</v>
      </c>
      <c r="W121" s="81">
        <v>247230</v>
      </c>
      <c r="X121" s="81">
        <v>20087437500</v>
      </c>
      <c r="Y121" s="71">
        <v>0</v>
      </c>
      <c r="Z121" s="84">
        <v>0</v>
      </c>
    </row>
    <row r="122" spans="1:26">
      <c r="A122" s="19">
        <v>93745</v>
      </c>
      <c r="B122" s="19">
        <v>14031800014</v>
      </c>
      <c r="C122" s="20" t="s">
        <v>652</v>
      </c>
      <c r="D122" s="20" t="s">
        <v>618</v>
      </c>
      <c r="E122" s="20" t="s">
        <v>64</v>
      </c>
      <c r="F122" s="20">
        <v>18</v>
      </c>
      <c r="G122" s="20" t="s">
        <v>621</v>
      </c>
      <c r="H122" s="20">
        <v>11026</v>
      </c>
      <c r="I122" s="21" t="s">
        <v>212</v>
      </c>
      <c r="J122" s="20" t="s">
        <v>19</v>
      </c>
      <c r="K122" s="18">
        <v>73863</v>
      </c>
      <c r="L122" s="22">
        <v>500000</v>
      </c>
      <c r="M122" s="18">
        <v>498970</v>
      </c>
      <c r="N122" s="18">
        <f t="shared" si="6"/>
        <v>36855421110</v>
      </c>
      <c r="O122" s="18">
        <f t="shared" si="11"/>
        <v>3685542111</v>
      </c>
      <c r="P122" s="30">
        <f t="shared" si="9"/>
        <v>40540963221</v>
      </c>
      <c r="Q122" s="152">
        <v>65000</v>
      </c>
      <c r="R122" s="152">
        <f t="shared" si="7"/>
        <v>623707.12647692312</v>
      </c>
      <c r="S122" s="152">
        <f t="shared" si="8"/>
        <v>40540963221</v>
      </c>
      <c r="T122" s="20" t="s">
        <v>6</v>
      </c>
      <c r="U122" s="81">
        <v>498970</v>
      </c>
      <c r="V122" s="81">
        <v>40541312500</v>
      </c>
      <c r="W122" s="81">
        <v>498970</v>
      </c>
      <c r="X122" s="81">
        <v>40541312500</v>
      </c>
      <c r="Y122" s="71">
        <v>0</v>
      </c>
      <c r="Z122" s="84">
        <v>0</v>
      </c>
    </row>
    <row r="123" spans="1:26">
      <c r="A123" s="19">
        <v>95606</v>
      </c>
      <c r="B123" s="19">
        <v>14031800015</v>
      </c>
      <c r="C123" s="20" t="s">
        <v>655</v>
      </c>
      <c r="D123" s="20" t="s">
        <v>644</v>
      </c>
      <c r="E123" s="20" t="s">
        <v>174</v>
      </c>
      <c r="F123" s="20">
        <v>18</v>
      </c>
      <c r="G123" s="20" t="s">
        <v>650</v>
      </c>
      <c r="H123" s="20">
        <v>8072</v>
      </c>
      <c r="I123" s="21" t="s">
        <v>196</v>
      </c>
      <c r="J123" s="20" t="s">
        <v>4</v>
      </c>
      <c r="K123" s="18">
        <v>73863</v>
      </c>
      <c r="L123" s="22">
        <v>500000</v>
      </c>
      <c r="M123" s="18">
        <v>499050</v>
      </c>
      <c r="N123" s="18">
        <f t="shared" si="6"/>
        <v>36861330150</v>
      </c>
      <c r="O123" s="18">
        <f t="shared" si="11"/>
        <v>3686133015</v>
      </c>
      <c r="P123" s="30">
        <f t="shared" si="9"/>
        <v>40547463165</v>
      </c>
      <c r="Q123" s="152">
        <v>65000</v>
      </c>
      <c r="R123" s="152">
        <f t="shared" si="7"/>
        <v>623807.12561538466</v>
      </c>
      <c r="S123" s="152">
        <f t="shared" si="8"/>
        <v>40547463165</v>
      </c>
      <c r="T123" s="20" t="s">
        <v>6</v>
      </c>
      <c r="U123" s="81">
        <v>499050</v>
      </c>
      <c r="V123" s="81">
        <v>40547812500</v>
      </c>
      <c r="W123" s="81">
        <v>499050</v>
      </c>
      <c r="X123" s="81">
        <v>40547812500</v>
      </c>
      <c r="Y123" s="71">
        <v>0</v>
      </c>
      <c r="Z123" s="84">
        <v>0</v>
      </c>
    </row>
    <row r="124" spans="1:26">
      <c r="A124" s="19">
        <v>93101</v>
      </c>
      <c r="B124" s="19">
        <v>14031800016</v>
      </c>
      <c r="C124" s="20" t="s">
        <v>658</v>
      </c>
      <c r="D124" s="20" t="s">
        <v>601</v>
      </c>
      <c r="E124" s="20" t="s">
        <v>64</v>
      </c>
      <c r="F124" s="20">
        <v>18</v>
      </c>
      <c r="G124" s="20" t="s">
        <v>88</v>
      </c>
      <c r="H124" s="20">
        <v>8004</v>
      </c>
      <c r="I124" s="21" t="s">
        <v>521</v>
      </c>
      <c r="J124" s="20" t="s">
        <v>19</v>
      </c>
      <c r="K124" s="18">
        <v>73863</v>
      </c>
      <c r="L124" s="22">
        <v>500000</v>
      </c>
      <c r="M124" s="18">
        <v>500000</v>
      </c>
      <c r="N124" s="18">
        <f t="shared" si="6"/>
        <v>36931500000</v>
      </c>
      <c r="O124" s="18">
        <f t="shared" si="11"/>
        <v>3693150000</v>
      </c>
      <c r="P124" s="30">
        <f t="shared" si="9"/>
        <v>40624650000</v>
      </c>
      <c r="Q124" s="152">
        <v>65000</v>
      </c>
      <c r="R124" s="152">
        <f t="shared" si="7"/>
        <v>624994.61538461538</v>
      </c>
      <c r="S124" s="152">
        <f t="shared" si="8"/>
        <v>40624650000</v>
      </c>
      <c r="T124" s="20" t="s">
        <v>90</v>
      </c>
      <c r="U124" s="81">
        <v>500000</v>
      </c>
      <c r="V124" s="81">
        <v>40625000000</v>
      </c>
      <c r="W124" s="81">
        <v>500000</v>
      </c>
      <c r="X124" s="81">
        <v>40625000000</v>
      </c>
      <c r="Y124" s="71">
        <v>0</v>
      </c>
      <c r="Z124" s="84">
        <v>0</v>
      </c>
    </row>
    <row r="125" spans="1:26">
      <c r="A125" s="19">
        <v>93589</v>
      </c>
      <c r="B125" s="19">
        <v>14031800017</v>
      </c>
      <c r="C125" s="20" t="s">
        <v>660</v>
      </c>
      <c r="D125" s="20" t="s">
        <v>659</v>
      </c>
      <c r="E125" s="20" t="s">
        <v>37</v>
      </c>
      <c r="F125" s="20">
        <v>18</v>
      </c>
      <c r="G125" s="20" t="s">
        <v>84</v>
      </c>
      <c r="H125" s="20">
        <v>4062</v>
      </c>
      <c r="I125" s="21" t="s">
        <v>223</v>
      </c>
      <c r="J125" s="20" t="s">
        <v>4</v>
      </c>
      <c r="K125" s="18">
        <v>73863</v>
      </c>
      <c r="L125" s="22">
        <v>400000</v>
      </c>
      <c r="M125" s="18">
        <v>399260</v>
      </c>
      <c r="N125" s="18">
        <f t="shared" si="6"/>
        <v>29490541380</v>
      </c>
      <c r="O125" s="18">
        <f t="shared" si="11"/>
        <v>2949054138</v>
      </c>
      <c r="P125" s="30">
        <f t="shared" si="9"/>
        <v>32439595518</v>
      </c>
      <c r="Q125" s="152">
        <v>65000</v>
      </c>
      <c r="R125" s="152">
        <f t="shared" si="7"/>
        <v>499070.70027692307</v>
      </c>
      <c r="S125" s="152">
        <f t="shared" si="8"/>
        <v>32439595518</v>
      </c>
      <c r="T125" s="20" t="s">
        <v>6</v>
      </c>
      <c r="U125" s="81">
        <v>399260</v>
      </c>
      <c r="V125" s="81">
        <v>32439875000</v>
      </c>
      <c r="W125" s="81">
        <v>399260</v>
      </c>
      <c r="X125" s="81">
        <v>32439875000</v>
      </c>
      <c r="Y125" s="71">
        <v>0</v>
      </c>
      <c r="Z125" s="84">
        <v>0</v>
      </c>
    </row>
    <row r="126" spans="1:26">
      <c r="A126" s="19">
        <v>96489</v>
      </c>
      <c r="B126" s="19">
        <v>14031800018</v>
      </c>
      <c r="C126" s="20" t="s">
        <v>661</v>
      </c>
      <c r="D126" s="20" t="s">
        <v>96</v>
      </c>
      <c r="E126" s="20" t="s">
        <v>40</v>
      </c>
      <c r="F126" s="20">
        <v>18</v>
      </c>
      <c r="G126" s="20" t="s">
        <v>84</v>
      </c>
      <c r="H126" s="20">
        <v>7013</v>
      </c>
      <c r="I126" s="21" t="s">
        <v>194</v>
      </c>
      <c r="J126" s="20" t="s">
        <v>4</v>
      </c>
      <c r="K126" s="18">
        <v>73863</v>
      </c>
      <c r="L126" s="22">
        <v>1000000</v>
      </c>
      <c r="M126" s="18">
        <v>995820</v>
      </c>
      <c r="N126" s="18">
        <f t="shared" si="6"/>
        <v>73554252660</v>
      </c>
      <c r="O126" s="18">
        <f t="shared" si="11"/>
        <v>7355425266</v>
      </c>
      <c r="P126" s="30">
        <f t="shared" si="9"/>
        <v>80909677926</v>
      </c>
      <c r="Q126" s="152">
        <v>65000</v>
      </c>
      <c r="R126" s="152">
        <f t="shared" si="7"/>
        <v>1244764.2757846154</v>
      </c>
      <c r="S126" s="152">
        <f t="shared" si="8"/>
        <v>80909677926</v>
      </c>
      <c r="T126" s="20" t="s">
        <v>6</v>
      </c>
      <c r="U126" s="81">
        <v>995820</v>
      </c>
      <c r="V126" s="81">
        <v>80910375000</v>
      </c>
      <c r="W126" s="81">
        <v>995820</v>
      </c>
      <c r="X126" s="81">
        <v>80910375000</v>
      </c>
      <c r="Y126" s="71">
        <v>0</v>
      </c>
      <c r="Z126" s="84">
        <v>0</v>
      </c>
    </row>
    <row r="127" spans="1:26">
      <c r="A127" s="19">
        <v>95176</v>
      </c>
      <c r="B127" s="19">
        <v>14031800019</v>
      </c>
      <c r="C127" s="20" t="s">
        <v>662</v>
      </c>
      <c r="D127" s="20" t="s">
        <v>88</v>
      </c>
      <c r="E127" s="20" t="s">
        <v>51</v>
      </c>
      <c r="F127" s="20">
        <v>18</v>
      </c>
      <c r="G127" s="20" t="s">
        <v>617</v>
      </c>
      <c r="H127" s="20">
        <v>8305</v>
      </c>
      <c r="I127" s="21" t="s">
        <v>369</v>
      </c>
      <c r="J127" s="20" t="s">
        <v>12</v>
      </c>
      <c r="K127" s="18">
        <v>73863</v>
      </c>
      <c r="L127" s="22">
        <v>500000</v>
      </c>
      <c r="M127" s="18">
        <v>499570</v>
      </c>
      <c r="N127" s="18">
        <f t="shared" si="6"/>
        <v>36899738910</v>
      </c>
      <c r="O127" s="18">
        <f t="shared" si="11"/>
        <v>3689973891</v>
      </c>
      <c r="P127" s="30">
        <f t="shared" si="9"/>
        <v>40589712801</v>
      </c>
      <c r="Q127" s="152">
        <v>65000</v>
      </c>
      <c r="R127" s="152">
        <f t="shared" si="7"/>
        <v>624457.12001538463</v>
      </c>
      <c r="S127" s="152">
        <f t="shared" si="8"/>
        <v>40589712801</v>
      </c>
      <c r="T127" s="20" t="s">
        <v>6</v>
      </c>
      <c r="U127" s="81">
        <v>499570</v>
      </c>
      <c r="V127" s="81">
        <v>40590062500</v>
      </c>
      <c r="W127" s="81">
        <v>499570</v>
      </c>
      <c r="X127" s="81">
        <v>40590062500</v>
      </c>
      <c r="Y127" s="71">
        <v>0</v>
      </c>
      <c r="Z127" s="84">
        <v>0</v>
      </c>
    </row>
    <row r="128" spans="1:26">
      <c r="A128" s="19">
        <v>94598</v>
      </c>
      <c r="B128" s="19">
        <v>14031800020</v>
      </c>
      <c r="C128" s="20" t="s">
        <v>667</v>
      </c>
      <c r="D128" s="20" t="s">
        <v>619</v>
      </c>
      <c r="E128" s="20" t="s">
        <v>32</v>
      </c>
      <c r="F128" s="20">
        <v>18</v>
      </c>
      <c r="G128" s="20" t="s">
        <v>617</v>
      </c>
      <c r="H128" s="20">
        <v>8448</v>
      </c>
      <c r="I128" s="21" t="s">
        <v>664</v>
      </c>
      <c r="J128" s="20" t="s">
        <v>4</v>
      </c>
      <c r="K128" s="18">
        <v>73863</v>
      </c>
      <c r="L128" s="22">
        <v>200000</v>
      </c>
      <c r="M128" s="18">
        <v>199960</v>
      </c>
      <c r="N128" s="18">
        <f t="shared" si="6"/>
        <v>14769645480</v>
      </c>
      <c r="O128" s="18">
        <f t="shared" si="11"/>
        <v>1476964548</v>
      </c>
      <c r="P128" s="30">
        <f t="shared" si="9"/>
        <v>16246610028</v>
      </c>
      <c r="Q128" s="152">
        <v>65000</v>
      </c>
      <c r="R128" s="152">
        <f t="shared" si="7"/>
        <v>249947.84658461538</v>
      </c>
      <c r="S128" s="152">
        <f t="shared" si="8"/>
        <v>16246610028</v>
      </c>
      <c r="T128" s="20" t="s">
        <v>6</v>
      </c>
      <c r="U128" s="81">
        <v>199960</v>
      </c>
      <c r="V128" s="81">
        <v>16246750000</v>
      </c>
      <c r="W128" s="81">
        <v>199960</v>
      </c>
      <c r="X128" s="81">
        <v>16246750000</v>
      </c>
      <c r="Y128" s="71">
        <v>0</v>
      </c>
      <c r="Z128" s="84">
        <v>0</v>
      </c>
    </row>
    <row r="129" spans="1:26">
      <c r="A129" s="19">
        <v>96820</v>
      </c>
      <c r="B129" s="19">
        <v>14031800021</v>
      </c>
      <c r="C129" s="20" t="s">
        <v>669</v>
      </c>
      <c r="D129" s="20" t="s">
        <v>155</v>
      </c>
      <c r="E129" s="20" t="s">
        <v>182</v>
      </c>
      <c r="F129" s="20">
        <v>18</v>
      </c>
      <c r="G129" s="20" t="s">
        <v>112</v>
      </c>
      <c r="H129" s="20">
        <v>8049</v>
      </c>
      <c r="I129" s="21" t="s">
        <v>180</v>
      </c>
      <c r="J129" s="20" t="s">
        <v>4</v>
      </c>
      <c r="K129" s="18">
        <v>73863</v>
      </c>
      <c r="L129" s="22">
        <v>500000</v>
      </c>
      <c r="M129" s="18">
        <v>498700</v>
      </c>
      <c r="N129" s="18">
        <f t="shared" si="6"/>
        <v>36835478100</v>
      </c>
      <c r="O129" s="18">
        <f t="shared" si="11"/>
        <v>3683547810</v>
      </c>
      <c r="P129" s="30">
        <f t="shared" si="9"/>
        <v>40519025910</v>
      </c>
      <c r="Q129" s="152">
        <v>65000</v>
      </c>
      <c r="R129" s="152">
        <f t="shared" si="7"/>
        <v>623369.62938461534</v>
      </c>
      <c r="S129" s="152">
        <f t="shared" si="8"/>
        <v>40519025910</v>
      </c>
      <c r="T129" s="20" t="s">
        <v>6</v>
      </c>
      <c r="U129" s="81">
        <v>498700</v>
      </c>
      <c r="V129" s="81">
        <v>40519375000</v>
      </c>
      <c r="W129" s="81">
        <v>498700</v>
      </c>
      <c r="X129" s="81">
        <v>40519375000</v>
      </c>
      <c r="Y129" s="71">
        <v>0</v>
      </c>
      <c r="Z129" s="84">
        <v>0</v>
      </c>
    </row>
    <row r="130" spans="1:26">
      <c r="A130" s="19">
        <v>94591</v>
      </c>
      <c r="B130" s="19">
        <v>14031800022</v>
      </c>
      <c r="C130" s="20" t="s">
        <v>676</v>
      </c>
      <c r="D130" s="20" t="s">
        <v>644</v>
      </c>
      <c r="E130" s="20" t="s">
        <v>318</v>
      </c>
      <c r="F130" s="20">
        <v>18</v>
      </c>
      <c r="G130" s="20" t="s">
        <v>113</v>
      </c>
      <c r="H130" s="20">
        <v>10053</v>
      </c>
      <c r="I130" s="21" t="s">
        <v>674</v>
      </c>
      <c r="J130" s="20" t="s">
        <v>4</v>
      </c>
      <c r="K130" s="18">
        <v>73863</v>
      </c>
      <c r="L130" s="22">
        <v>500000</v>
      </c>
      <c r="M130" s="18">
        <v>498750</v>
      </c>
      <c r="N130" s="18">
        <f t="shared" ref="N130:N193" si="12">M130*K130</f>
        <v>36839171250</v>
      </c>
      <c r="O130" s="18">
        <f t="shared" si="11"/>
        <v>3683917125</v>
      </c>
      <c r="P130" s="30">
        <f t="shared" si="9"/>
        <v>40523088375</v>
      </c>
      <c r="Q130" s="152">
        <v>65000</v>
      </c>
      <c r="R130" s="152">
        <f t="shared" ref="R130:R193" si="13">P130/Q130</f>
        <v>623432.12884615385</v>
      </c>
      <c r="S130" s="152">
        <f t="shared" ref="S130:S193" si="14">Q130*R130</f>
        <v>40523088375</v>
      </c>
      <c r="T130" s="20" t="s">
        <v>6</v>
      </c>
      <c r="U130" s="81">
        <v>498750</v>
      </c>
      <c r="V130" s="81">
        <v>40523437500</v>
      </c>
      <c r="W130" s="81">
        <v>498750</v>
      </c>
      <c r="X130" s="81">
        <v>40523437500</v>
      </c>
      <c r="Y130" s="71">
        <v>0</v>
      </c>
      <c r="Z130" s="84">
        <v>0</v>
      </c>
    </row>
    <row r="131" spans="1:26">
      <c r="A131" s="19">
        <v>97041</v>
      </c>
      <c r="B131" s="19">
        <v>14031800024</v>
      </c>
      <c r="C131" s="20" t="s">
        <v>679</v>
      </c>
      <c r="D131" s="20" t="s">
        <v>113</v>
      </c>
      <c r="E131" s="20" t="s">
        <v>40</v>
      </c>
      <c r="F131" s="20">
        <v>18</v>
      </c>
      <c r="G131" s="20" t="s">
        <v>102</v>
      </c>
      <c r="H131" s="20">
        <v>10450</v>
      </c>
      <c r="I131" s="21" t="s">
        <v>205</v>
      </c>
      <c r="J131" s="20" t="s">
        <v>16</v>
      </c>
      <c r="K131" s="18">
        <v>73863</v>
      </c>
      <c r="L131" s="22">
        <v>1000000</v>
      </c>
      <c r="M131" s="18">
        <v>999280</v>
      </c>
      <c r="N131" s="18">
        <f t="shared" si="12"/>
        <v>73809818640</v>
      </c>
      <c r="O131" s="18">
        <f t="shared" si="11"/>
        <v>7380981864</v>
      </c>
      <c r="P131" s="30">
        <f t="shared" ref="P131:P193" si="15">O131+N131</f>
        <v>81190800504</v>
      </c>
      <c r="Q131" s="152">
        <v>65000</v>
      </c>
      <c r="R131" s="152">
        <f t="shared" si="13"/>
        <v>1249089.238523077</v>
      </c>
      <c r="S131" s="152">
        <f t="shared" si="14"/>
        <v>81190800504</v>
      </c>
      <c r="T131" s="20" t="s">
        <v>6</v>
      </c>
      <c r="U131" s="81">
        <v>999280</v>
      </c>
      <c r="V131" s="81">
        <v>81191500000</v>
      </c>
      <c r="W131" s="81">
        <v>999280</v>
      </c>
      <c r="X131" s="81">
        <v>81191500000</v>
      </c>
      <c r="Y131" s="71">
        <v>0</v>
      </c>
      <c r="Z131" s="84">
        <v>0</v>
      </c>
    </row>
    <row r="132" spans="1:26">
      <c r="A132" s="19">
        <v>96971</v>
      </c>
      <c r="B132" s="19">
        <v>14031800025</v>
      </c>
      <c r="C132" s="20" t="s">
        <v>681</v>
      </c>
      <c r="D132" s="20" t="s">
        <v>84</v>
      </c>
      <c r="E132" s="20" t="s">
        <v>37</v>
      </c>
      <c r="F132" s="20">
        <v>18</v>
      </c>
      <c r="G132" s="20" t="s">
        <v>97</v>
      </c>
      <c r="H132" s="20">
        <v>4062</v>
      </c>
      <c r="I132" s="21" t="s">
        <v>223</v>
      </c>
      <c r="J132" s="20" t="s">
        <v>4</v>
      </c>
      <c r="K132" s="18">
        <v>73863</v>
      </c>
      <c r="L132" s="22">
        <v>400000</v>
      </c>
      <c r="M132" s="18">
        <v>399360</v>
      </c>
      <c r="N132" s="18">
        <f t="shared" si="12"/>
        <v>29497927680</v>
      </c>
      <c r="O132" s="18">
        <f t="shared" si="11"/>
        <v>2949792768</v>
      </c>
      <c r="P132" s="30">
        <f t="shared" si="15"/>
        <v>32447720448</v>
      </c>
      <c r="Q132" s="152">
        <v>65000</v>
      </c>
      <c r="R132" s="152">
        <f t="shared" si="13"/>
        <v>499195.69919999997</v>
      </c>
      <c r="S132" s="152">
        <f t="shared" si="14"/>
        <v>32447720448</v>
      </c>
      <c r="T132" s="20" t="s">
        <v>6</v>
      </c>
      <c r="U132" s="81">
        <v>399360</v>
      </c>
      <c r="V132" s="81">
        <v>32448000000</v>
      </c>
      <c r="W132" s="81">
        <v>399360</v>
      </c>
      <c r="X132" s="81">
        <v>32448000000</v>
      </c>
      <c r="Y132" s="71">
        <v>0</v>
      </c>
      <c r="Z132" s="84">
        <v>0</v>
      </c>
    </row>
    <row r="133" spans="1:26">
      <c r="A133" s="19">
        <v>96515</v>
      </c>
      <c r="B133" s="19">
        <v>14031800026</v>
      </c>
      <c r="C133" s="20" t="s">
        <v>682</v>
      </c>
      <c r="D133" s="20" t="s">
        <v>97</v>
      </c>
      <c r="E133" s="20" t="s">
        <v>64</v>
      </c>
      <c r="F133" s="20">
        <v>18</v>
      </c>
      <c r="G133" s="20" t="s">
        <v>162</v>
      </c>
      <c r="H133" s="20">
        <v>11551</v>
      </c>
      <c r="I133" s="21" t="s">
        <v>185</v>
      </c>
      <c r="J133" s="20" t="s">
        <v>19</v>
      </c>
      <c r="K133" s="18">
        <v>73863</v>
      </c>
      <c r="L133" s="71">
        <v>500000</v>
      </c>
      <c r="M133" s="18">
        <v>499880</v>
      </c>
      <c r="N133" s="18">
        <f t="shared" si="12"/>
        <v>36922636440</v>
      </c>
      <c r="O133" s="18">
        <f t="shared" si="11"/>
        <v>3692263644</v>
      </c>
      <c r="P133" s="30">
        <f t="shared" si="15"/>
        <v>40614900084</v>
      </c>
      <c r="Q133" s="152">
        <v>65000</v>
      </c>
      <c r="R133" s="152">
        <f t="shared" si="13"/>
        <v>624844.61667692312</v>
      </c>
      <c r="S133" s="152">
        <f t="shared" si="14"/>
        <v>40614900084</v>
      </c>
      <c r="T133" s="20" t="s">
        <v>6</v>
      </c>
      <c r="U133" s="81">
        <v>499880</v>
      </c>
      <c r="V133" s="81">
        <v>40615250000</v>
      </c>
      <c r="W133" s="81">
        <v>499880</v>
      </c>
      <c r="X133" s="81">
        <v>40615250000</v>
      </c>
      <c r="Y133" s="71">
        <v>0</v>
      </c>
      <c r="Z133" s="84">
        <v>0</v>
      </c>
    </row>
    <row r="134" spans="1:26">
      <c r="A134" s="19">
        <v>97056</v>
      </c>
      <c r="B134" s="19">
        <v>14031800027</v>
      </c>
      <c r="C134" s="20" t="s">
        <v>684</v>
      </c>
      <c r="D134" s="20" t="s">
        <v>84</v>
      </c>
      <c r="E134" s="20" t="s">
        <v>32</v>
      </c>
      <c r="F134" s="20">
        <v>18</v>
      </c>
      <c r="G134" s="20" t="s">
        <v>162</v>
      </c>
      <c r="H134" s="20">
        <v>4060</v>
      </c>
      <c r="I134" s="21" t="s">
        <v>322</v>
      </c>
      <c r="J134" s="20" t="s">
        <v>4</v>
      </c>
      <c r="K134" s="18">
        <v>73863</v>
      </c>
      <c r="L134" s="71">
        <v>500000</v>
      </c>
      <c r="M134" s="18">
        <v>499180</v>
      </c>
      <c r="N134" s="18">
        <f t="shared" si="12"/>
        <v>36870932340</v>
      </c>
      <c r="O134" s="18">
        <f t="shared" si="11"/>
        <v>3687093234</v>
      </c>
      <c r="P134" s="30">
        <f t="shared" si="15"/>
        <v>40558025574</v>
      </c>
      <c r="Q134" s="152">
        <v>65000</v>
      </c>
      <c r="R134" s="152">
        <f t="shared" si="13"/>
        <v>623969.6242153846</v>
      </c>
      <c r="S134" s="152">
        <f t="shared" si="14"/>
        <v>40558025574</v>
      </c>
      <c r="T134" s="20" t="s">
        <v>6</v>
      </c>
      <c r="U134" s="81">
        <v>499180</v>
      </c>
      <c r="V134" s="81">
        <v>40558375000</v>
      </c>
      <c r="W134" s="81">
        <v>499180</v>
      </c>
      <c r="X134" s="81">
        <v>40558375000</v>
      </c>
      <c r="Y134" s="71">
        <v>0</v>
      </c>
      <c r="Z134" s="84">
        <v>0</v>
      </c>
    </row>
    <row r="135" spans="1:26">
      <c r="A135" s="19">
        <v>96543</v>
      </c>
      <c r="B135" s="19">
        <v>14031800028</v>
      </c>
      <c r="C135" s="20" t="s">
        <v>686</v>
      </c>
      <c r="D135" s="20" t="s">
        <v>110</v>
      </c>
      <c r="E135" s="20" t="s">
        <v>64</v>
      </c>
      <c r="F135" s="20">
        <v>18</v>
      </c>
      <c r="G135" s="20" t="s">
        <v>162</v>
      </c>
      <c r="H135" s="20">
        <v>10164</v>
      </c>
      <c r="I135" s="21" t="s">
        <v>178</v>
      </c>
      <c r="J135" s="20" t="s">
        <v>19</v>
      </c>
      <c r="K135" s="18">
        <v>73863</v>
      </c>
      <c r="L135" s="71">
        <v>500000</v>
      </c>
      <c r="M135" s="18">
        <v>499010</v>
      </c>
      <c r="N135" s="18">
        <f t="shared" si="12"/>
        <v>36858375630</v>
      </c>
      <c r="O135" s="18">
        <f t="shared" si="11"/>
        <v>3685837563</v>
      </c>
      <c r="P135" s="30">
        <f t="shared" si="15"/>
        <v>40544213193</v>
      </c>
      <c r="Q135" s="152">
        <v>65000</v>
      </c>
      <c r="R135" s="152">
        <f t="shared" si="13"/>
        <v>623757.12604615383</v>
      </c>
      <c r="S135" s="152">
        <f t="shared" si="14"/>
        <v>40544213193</v>
      </c>
      <c r="T135" s="20" t="s">
        <v>6</v>
      </c>
      <c r="U135" s="81">
        <v>499010</v>
      </c>
      <c r="V135" s="81">
        <v>40544562500</v>
      </c>
      <c r="W135" s="81">
        <v>499010</v>
      </c>
      <c r="X135" s="81">
        <v>40544562500</v>
      </c>
      <c r="Y135" s="71">
        <v>0</v>
      </c>
      <c r="Z135" s="84">
        <v>0</v>
      </c>
    </row>
    <row r="136" spans="1:26">
      <c r="A136" s="19">
        <v>96498</v>
      </c>
      <c r="B136" s="19">
        <v>14031800029</v>
      </c>
      <c r="C136" s="20" t="s">
        <v>687</v>
      </c>
      <c r="D136" s="20" t="s">
        <v>155</v>
      </c>
      <c r="E136" s="20" t="s">
        <v>64</v>
      </c>
      <c r="F136" s="20">
        <v>18</v>
      </c>
      <c r="G136" s="20" t="s">
        <v>162</v>
      </c>
      <c r="H136" s="20">
        <v>8004</v>
      </c>
      <c r="I136" s="21" t="s">
        <v>521</v>
      </c>
      <c r="J136" s="20" t="s">
        <v>19</v>
      </c>
      <c r="K136" s="18">
        <v>73863</v>
      </c>
      <c r="L136" s="71">
        <v>435000</v>
      </c>
      <c r="M136" s="18">
        <v>428560</v>
      </c>
      <c r="N136" s="18">
        <f t="shared" si="12"/>
        <v>31654727280</v>
      </c>
      <c r="O136" s="18">
        <f t="shared" si="11"/>
        <v>3165472728</v>
      </c>
      <c r="P136" s="30">
        <f t="shared" si="15"/>
        <v>34820200008</v>
      </c>
      <c r="Q136" s="152">
        <v>65000</v>
      </c>
      <c r="R136" s="152">
        <f t="shared" si="13"/>
        <v>535695.38473846158</v>
      </c>
      <c r="S136" s="152">
        <f t="shared" si="14"/>
        <v>34820200008</v>
      </c>
      <c r="T136" s="20" t="s">
        <v>6</v>
      </c>
      <c r="U136" s="81">
        <v>428560</v>
      </c>
      <c r="V136" s="81">
        <v>34820500000</v>
      </c>
      <c r="W136" s="81">
        <v>428560</v>
      </c>
      <c r="X136" s="81">
        <v>34820500000</v>
      </c>
      <c r="Y136" s="71">
        <v>0</v>
      </c>
      <c r="Z136" s="84">
        <v>0</v>
      </c>
    </row>
    <row r="137" spans="1:26">
      <c r="A137" s="19">
        <v>99292</v>
      </c>
      <c r="B137" s="19">
        <v>14031800030</v>
      </c>
      <c r="C137" s="20" t="s">
        <v>691</v>
      </c>
      <c r="D137" s="20" t="s">
        <v>136</v>
      </c>
      <c r="E137" s="20" t="s">
        <v>40</v>
      </c>
      <c r="F137" s="20">
        <v>18</v>
      </c>
      <c r="G137" s="20" t="s">
        <v>139</v>
      </c>
      <c r="H137" s="20">
        <v>7079</v>
      </c>
      <c r="I137" s="21" t="s">
        <v>689</v>
      </c>
      <c r="J137" s="20" t="s">
        <v>4</v>
      </c>
      <c r="K137" s="18">
        <v>73863</v>
      </c>
      <c r="L137" s="71">
        <v>500000</v>
      </c>
      <c r="M137" s="18">
        <v>498840</v>
      </c>
      <c r="N137" s="18">
        <f t="shared" si="12"/>
        <v>36845818920</v>
      </c>
      <c r="O137" s="18">
        <f t="shared" si="11"/>
        <v>3684581892</v>
      </c>
      <c r="P137" s="30">
        <f t="shared" si="15"/>
        <v>40530400812</v>
      </c>
      <c r="Q137" s="152">
        <v>65000</v>
      </c>
      <c r="R137" s="152">
        <f t="shared" si="13"/>
        <v>623544.62787692307</v>
      </c>
      <c r="S137" s="152">
        <f t="shared" si="14"/>
        <v>40530400812</v>
      </c>
      <c r="T137" s="20" t="s">
        <v>6</v>
      </c>
      <c r="U137" s="81">
        <v>498840</v>
      </c>
      <c r="V137" s="81">
        <v>40530750000</v>
      </c>
      <c r="W137" s="81">
        <v>498840</v>
      </c>
      <c r="X137" s="81">
        <v>40530750000</v>
      </c>
      <c r="Y137" s="71">
        <v>0</v>
      </c>
      <c r="Z137" s="84">
        <v>0</v>
      </c>
    </row>
    <row r="138" spans="1:26">
      <c r="A138" s="19">
        <v>97701</v>
      </c>
      <c r="B138" s="19">
        <v>14031800031</v>
      </c>
      <c r="C138" s="20" t="s">
        <v>695</v>
      </c>
      <c r="D138" s="20" t="s">
        <v>97</v>
      </c>
      <c r="E138" s="20" t="s">
        <v>174</v>
      </c>
      <c r="F138" s="20">
        <v>18</v>
      </c>
      <c r="G138" s="20" t="s">
        <v>144</v>
      </c>
      <c r="H138" s="20">
        <v>10626</v>
      </c>
      <c r="I138" s="21" t="s">
        <v>693</v>
      </c>
      <c r="J138" s="20" t="s">
        <v>4</v>
      </c>
      <c r="K138" s="18">
        <v>73863</v>
      </c>
      <c r="L138" s="71">
        <v>300000</v>
      </c>
      <c r="M138" s="18">
        <v>297660</v>
      </c>
      <c r="N138" s="18">
        <f t="shared" si="12"/>
        <v>21986060580</v>
      </c>
      <c r="O138" s="18">
        <f t="shared" si="11"/>
        <v>2198606058</v>
      </c>
      <c r="P138" s="30">
        <f t="shared" si="15"/>
        <v>24184666638</v>
      </c>
      <c r="Q138" s="152">
        <v>65000</v>
      </c>
      <c r="R138" s="152">
        <f t="shared" si="13"/>
        <v>372071.79443076922</v>
      </c>
      <c r="S138" s="152">
        <f t="shared" si="14"/>
        <v>24184666638</v>
      </c>
      <c r="T138" s="20" t="s">
        <v>6</v>
      </c>
      <c r="U138" s="81">
        <v>297660</v>
      </c>
      <c r="V138" s="81">
        <v>24184875000</v>
      </c>
      <c r="W138" s="81">
        <v>297660</v>
      </c>
      <c r="X138" s="81">
        <v>24184875000</v>
      </c>
      <c r="Y138" s="71">
        <v>0</v>
      </c>
      <c r="Z138" s="84">
        <v>0</v>
      </c>
    </row>
    <row r="139" spans="1:26">
      <c r="A139" s="19">
        <v>90771</v>
      </c>
      <c r="B139" s="19">
        <v>14031800033</v>
      </c>
      <c r="C139" s="20" t="s">
        <v>699</v>
      </c>
      <c r="D139" s="20" t="s">
        <v>137</v>
      </c>
      <c r="E139" s="20" t="s">
        <v>32</v>
      </c>
      <c r="F139" s="20">
        <v>18</v>
      </c>
      <c r="G139" s="20" t="s">
        <v>157</v>
      </c>
      <c r="H139" s="20">
        <v>8833</v>
      </c>
      <c r="I139" s="21" t="s">
        <v>697</v>
      </c>
      <c r="J139" s="20" t="s">
        <v>4</v>
      </c>
      <c r="K139" s="87">
        <v>79545</v>
      </c>
      <c r="L139" s="71">
        <v>500000</v>
      </c>
      <c r="M139" s="18">
        <v>499420</v>
      </c>
      <c r="N139" s="18">
        <f t="shared" si="12"/>
        <v>39726363900</v>
      </c>
      <c r="O139" s="18">
        <f t="shared" si="11"/>
        <v>3972636390</v>
      </c>
      <c r="P139" s="30">
        <f t="shared" si="15"/>
        <v>43699000290</v>
      </c>
      <c r="Q139" s="152">
        <v>70000</v>
      </c>
      <c r="R139" s="152">
        <f t="shared" si="13"/>
        <v>624271.43271428568</v>
      </c>
      <c r="S139" s="152">
        <f t="shared" si="14"/>
        <v>43699000290</v>
      </c>
      <c r="T139" s="20" t="s">
        <v>6</v>
      </c>
      <c r="U139" s="81">
        <v>499420</v>
      </c>
      <c r="V139" s="81">
        <v>40577875000</v>
      </c>
      <c r="W139" s="81">
        <v>499420</v>
      </c>
      <c r="X139" s="81">
        <v>40577875000</v>
      </c>
      <c r="Y139" s="71">
        <v>0</v>
      </c>
      <c r="Z139" s="84">
        <f>P139-V139</f>
        <v>3121125290</v>
      </c>
    </row>
    <row r="140" spans="1:26" hidden="1">
      <c r="A140" s="19">
        <v>83730</v>
      </c>
      <c r="B140" s="19">
        <v>14021900066</v>
      </c>
      <c r="C140" s="20" t="s">
        <v>821</v>
      </c>
      <c r="D140" s="20" t="s">
        <v>24</v>
      </c>
      <c r="E140" s="20" t="s">
        <v>64</v>
      </c>
      <c r="F140" s="20">
        <v>19</v>
      </c>
      <c r="G140" s="20" t="s">
        <v>41</v>
      </c>
      <c r="H140" s="20">
        <v>12190</v>
      </c>
      <c r="I140" s="21" t="s">
        <v>819</v>
      </c>
      <c r="J140" s="20" t="s">
        <v>19</v>
      </c>
      <c r="K140" s="18">
        <v>74541</v>
      </c>
      <c r="L140" s="22">
        <v>500000</v>
      </c>
      <c r="M140" s="18">
        <v>493620</v>
      </c>
      <c r="N140" s="18">
        <f t="shared" si="12"/>
        <v>36794928420</v>
      </c>
      <c r="O140" s="18">
        <f t="shared" ref="O140:O203" si="16">N140*9%</f>
        <v>3311543557.7999997</v>
      </c>
      <c r="P140" s="30">
        <f t="shared" si="15"/>
        <v>40106471977.800003</v>
      </c>
      <c r="Q140" s="152">
        <v>65000</v>
      </c>
      <c r="R140" s="152">
        <f t="shared" si="13"/>
        <v>617022.64581230772</v>
      </c>
      <c r="S140" s="152">
        <f t="shared" si="14"/>
        <v>40106471977.800003</v>
      </c>
      <c r="T140" s="20" t="s">
        <v>6</v>
      </c>
      <c r="U140" s="81">
        <v>493620</v>
      </c>
      <c r="V140" s="81">
        <v>40106625000</v>
      </c>
      <c r="W140" s="81">
        <v>493620</v>
      </c>
      <c r="X140" s="81">
        <v>40106625000</v>
      </c>
      <c r="Y140" s="71">
        <v>0</v>
      </c>
      <c r="Z140" s="84">
        <v>0</v>
      </c>
    </row>
    <row r="141" spans="1:26" hidden="1">
      <c r="A141" s="19">
        <v>83731</v>
      </c>
      <c r="B141" s="19">
        <v>14021900067</v>
      </c>
      <c r="C141" s="20" t="s">
        <v>825</v>
      </c>
      <c r="D141" s="20" t="s">
        <v>49</v>
      </c>
      <c r="E141" s="20" t="s">
        <v>174</v>
      </c>
      <c r="F141" s="20">
        <v>19</v>
      </c>
      <c r="G141" s="20" t="s">
        <v>49</v>
      </c>
      <c r="H141" s="20">
        <v>11003</v>
      </c>
      <c r="I141" s="21" t="s">
        <v>823</v>
      </c>
      <c r="J141" s="20" t="s">
        <v>19</v>
      </c>
      <c r="K141" s="18">
        <v>74541</v>
      </c>
      <c r="L141" s="22">
        <v>500000</v>
      </c>
      <c r="M141" s="18">
        <v>492780</v>
      </c>
      <c r="N141" s="18">
        <f t="shared" si="12"/>
        <v>36732313980</v>
      </c>
      <c r="O141" s="18">
        <f t="shared" si="16"/>
        <v>3305908258.1999998</v>
      </c>
      <c r="P141" s="30">
        <f t="shared" si="15"/>
        <v>40038222238.199997</v>
      </c>
      <c r="Q141" s="152">
        <v>65000</v>
      </c>
      <c r="R141" s="152">
        <f t="shared" si="13"/>
        <v>615972.6498184615</v>
      </c>
      <c r="S141" s="152">
        <f t="shared" si="14"/>
        <v>40038222238.199997</v>
      </c>
      <c r="T141" s="20" t="s">
        <v>6</v>
      </c>
      <c r="U141" s="81">
        <v>492780</v>
      </c>
      <c r="V141" s="81">
        <v>40038375000</v>
      </c>
      <c r="W141" s="81">
        <v>492780</v>
      </c>
      <c r="X141" s="81">
        <v>40038375000</v>
      </c>
      <c r="Y141" s="71">
        <v>0</v>
      </c>
      <c r="Z141" s="84">
        <v>0</v>
      </c>
    </row>
    <row r="142" spans="1:26" hidden="1">
      <c r="A142" s="19">
        <v>83822</v>
      </c>
      <c r="B142" s="19">
        <v>14021900071</v>
      </c>
      <c r="C142" s="20" t="s">
        <v>832</v>
      </c>
      <c r="D142" s="20" t="s">
        <v>49</v>
      </c>
      <c r="E142" s="20" t="s">
        <v>40</v>
      </c>
      <c r="F142" s="20">
        <v>19</v>
      </c>
      <c r="G142" s="20" t="s">
        <v>62</v>
      </c>
      <c r="H142" s="20">
        <v>11115</v>
      </c>
      <c r="I142" s="21" t="s">
        <v>830</v>
      </c>
      <c r="J142" s="20" t="s">
        <v>16</v>
      </c>
      <c r="K142" s="18">
        <v>74541</v>
      </c>
      <c r="L142" s="22">
        <v>42000</v>
      </c>
      <c r="M142" s="18">
        <v>41180</v>
      </c>
      <c r="N142" s="18">
        <f t="shared" si="12"/>
        <v>3069598380</v>
      </c>
      <c r="O142" s="18">
        <f t="shared" si="16"/>
        <v>276263854.19999999</v>
      </c>
      <c r="P142" s="30">
        <f t="shared" si="15"/>
        <v>3345862234.1999998</v>
      </c>
      <c r="Q142" s="152">
        <v>65000</v>
      </c>
      <c r="R142" s="152">
        <f t="shared" si="13"/>
        <v>51474.803603076922</v>
      </c>
      <c r="S142" s="152">
        <f t="shared" si="14"/>
        <v>3345862234.1999998</v>
      </c>
      <c r="T142" s="20" t="s">
        <v>6</v>
      </c>
      <c r="U142" s="81">
        <v>41180</v>
      </c>
      <c r="V142" s="81">
        <v>3345875000</v>
      </c>
      <c r="W142" s="81">
        <v>41180</v>
      </c>
      <c r="X142" s="81">
        <v>3345875000</v>
      </c>
      <c r="Y142" s="71">
        <v>0</v>
      </c>
      <c r="Z142" s="84">
        <v>0</v>
      </c>
    </row>
    <row r="143" spans="1:26" hidden="1">
      <c r="A143" s="19">
        <v>83593</v>
      </c>
      <c r="B143" s="19">
        <v>14021900072</v>
      </c>
      <c r="C143" s="20" t="s">
        <v>833</v>
      </c>
      <c r="D143" s="20" t="s">
        <v>49</v>
      </c>
      <c r="E143" s="20" t="s">
        <v>40</v>
      </c>
      <c r="F143" s="20">
        <v>19</v>
      </c>
      <c r="G143" s="20" t="s">
        <v>62</v>
      </c>
      <c r="H143" s="20">
        <v>11929</v>
      </c>
      <c r="I143" s="21" t="s">
        <v>712</v>
      </c>
      <c r="J143" s="20" t="s">
        <v>19</v>
      </c>
      <c r="K143" s="18">
        <v>74541</v>
      </c>
      <c r="L143" s="22">
        <v>120000</v>
      </c>
      <c r="M143" s="18">
        <v>119380</v>
      </c>
      <c r="N143" s="18">
        <f t="shared" si="12"/>
        <v>8898704580</v>
      </c>
      <c r="O143" s="18">
        <f t="shared" si="16"/>
        <v>800883412.19999993</v>
      </c>
      <c r="P143" s="30">
        <f t="shared" si="15"/>
        <v>9699587992.2000008</v>
      </c>
      <c r="Q143" s="152">
        <v>65000</v>
      </c>
      <c r="R143" s="152">
        <f t="shared" si="13"/>
        <v>149224.43064923078</v>
      </c>
      <c r="S143" s="152">
        <f t="shared" si="14"/>
        <v>9699587992.2000008</v>
      </c>
      <c r="T143" s="20" t="s">
        <v>6</v>
      </c>
      <c r="U143" s="81">
        <v>119380</v>
      </c>
      <c r="V143" s="81">
        <v>9699625000</v>
      </c>
      <c r="W143" s="81">
        <v>119380</v>
      </c>
      <c r="X143" s="81">
        <v>9699625000</v>
      </c>
      <c r="Y143" s="71">
        <v>0</v>
      </c>
      <c r="Z143" s="84">
        <v>0</v>
      </c>
    </row>
    <row r="144" spans="1:26" hidden="1">
      <c r="A144" s="19">
        <v>83807</v>
      </c>
      <c r="B144" s="19">
        <v>14021900075</v>
      </c>
      <c r="C144" s="20" t="s">
        <v>837</v>
      </c>
      <c r="D144" s="20" t="s">
        <v>49</v>
      </c>
      <c r="E144" s="20" t="s">
        <v>64</v>
      </c>
      <c r="F144" s="20">
        <v>19</v>
      </c>
      <c r="G144" s="20" t="s">
        <v>60</v>
      </c>
      <c r="H144" s="20">
        <v>11061</v>
      </c>
      <c r="I144" s="21" t="s">
        <v>720</v>
      </c>
      <c r="J144" s="20" t="s">
        <v>19</v>
      </c>
      <c r="K144" s="18">
        <v>74541</v>
      </c>
      <c r="L144" s="22">
        <v>500000</v>
      </c>
      <c r="M144" s="18">
        <v>498700</v>
      </c>
      <c r="N144" s="18">
        <f t="shared" si="12"/>
        <v>37173596700</v>
      </c>
      <c r="O144" s="18">
        <f t="shared" si="16"/>
        <v>3345623703</v>
      </c>
      <c r="P144" s="30">
        <f t="shared" si="15"/>
        <v>40519220403</v>
      </c>
      <c r="Q144" s="152">
        <v>65000</v>
      </c>
      <c r="R144" s="152">
        <f t="shared" si="13"/>
        <v>623372.62158461544</v>
      </c>
      <c r="S144" s="152">
        <f t="shared" si="14"/>
        <v>40519220403</v>
      </c>
      <c r="T144" s="20" t="s">
        <v>6</v>
      </c>
      <c r="U144" s="81">
        <v>498700</v>
      </c>
      <c r="V144" s="81">
        <v>40519375000</v>
      </c>
      <c r="W144" s="81">
        <v>498700</v>
      </c>
      <c r="X144" s="81">
        <v>40519375000</v>
      </c>
      <c r="Y144" s="71">
        <v>0</v>
      </c>
      <c r="Z144" s="84">
        <v>0</v>
      </c>
    </row>
    <row r="145" spans="1:26" hidden="1">
      <c r="A145" s="19">
        <v>83819</v>
      </c>
      <c r="B145" s="19">
        <v>14021900078</v>
      </c>
      <c r="C145" s="20" t="s">
        <v>844</v>
      </c>
      <c r="D145" s="20" t="s">
        <v>60</v>
      </c>
      <c r="E145" s="20" t="s">
        <v>174</v>
      </c>
      <c r="F145" s="20">
        <v>19</v>
      </c>
      <c r="G145" s="20" t="s">
        <v>61</v>
      </c>
      <c r="H145" s="20">
        <v>12755</v>
      </c>
      <c r="I145" s="21" t="s">
        <v>842</v>
      </c>
      <c r="J145" s="20" t="s">
        <v>4</v>
      </c>
      <c r="K145" s="18">
        <v>74541</v>
      </c>
      <c r="L145" s="22">
        <v>250000</v>
      </c>
      <c r="M145" s="18">
        <v>249230</v>
      </c>
      <c r="N145" s="18">
        <f t="shared" si="12"/>
        <v>18577853430</v>
      </c>
      <c r="O145" s="18">
        <f t="shared" si="16"/>
        <v>1672006808.7</v>
      </c>
      <c r="P145" s="30">
        <f t="shared" si="15"/>
        <v>20249860238.700001</v>
      </c>
      <c r="Q145" s="152">
        <v>65000</v>
      </c>
      <c r="R145" s="152">
        <f t="shared" si="13"/>
        <v>311536.31136461539</v>
      </c>
      <c r="S145" s="152">
        <f t="shared" si="14"/>
        <v>20249860238.700001</v>
      </c>
      <c r="T145" s="20" t="s">
        <v>6</v>
      </c>
      <c r="U145" s="81">
        <v>249230</v>
      </c>
      <c r="V145" s="81">
        <v>20249937500</v>
      </c>
      <c r="W145" s="81">
        <v>249230</v>
      </c>
      <c r="X145" s="81">
        <v>20249937500</v>
      </c>
      <c r="Y145" s="71">
        <v>0</v>
      </c>
      <c r="Z145" s="84">
        <v>0</v>
      </c>
    </row>
    <row r="146" spans="1:26" hidden="1">
      <c r="A146" s="19">
        <v>83823</v>
      </c>
      <c r="B146" s="19">
        <v>14021900080</v>
      </c>
      <c r="C146" s="20" t="s">
        <v>849</v>
      </c>
      <c r="D146" s="20" t="s">
        <v>49</v>
      </c>
      <c r="E146" s="20" t="s">
        <v>40</v>
      </c>
      <c r="F146" s="20">
        <v>19</v>
      </c>
      <c r="G146" s="20" t="s">
        <v>225</v>
      </c>
      <c r="H146" s="20">
        <v>7140</v>
      </c>
      <c r="I146" s="21" t="s">
        <v>207</v>
      </c>
      <c r="J146" s="20" t="s">
        <v>4</v>
      </c>
      <c r="K146" s="18">
        <v>74541</v>
      </c>
      <c r="L146" s="22">
        <v>200000</v>
      </c>
      <c r="M146" s="18">
        <v>199480</v>
      </c>
      <c r="N146" s="18">
        <f t="shared" si="12"/>
        <v>14869438680</v>
      </c>
      <c r="O146" s="18">
        <f t="shared" si="16"/>
        <v>1338249481.2</v>
      </c>
      <c r="P146" s="30">
        <f t="shared" si="15"/>
        <v>16207688161.200001</v>
      </c>
      <c r="Q146" s="152">
        <v>65000</v>
      </c>
      <c r="R146" s="152">
        <f t="shared" si="13"/>
        <v>249349.04863384616</v>
      </c>
      <c r="S146" s="152">
        <f t="shared" si="14"/>
        <v>16207688161.200001</v>
      </c>
      <c r="T146" s="20" t="s">
        <v>6</v>
      </c>
      <c r="U146" s="81">
        <v>199480</v>
      </c>
      <c r="V146" s="81">
        <v>16207750000</v>
      </c>
      <c r="W146" s="81">
        <v>199480</v>
      </c>
      <c r="X146" s="81">
        <v>16207750000</v>
      </c>
      <c r="Y146" s="71">
        <v>0</v>
      </c>
      <c r="Z146" s="84">
        <v>0</v>
      </c>
    </row>
    <row r="147" spans="1:26" hidden="1">
      <c r="A147" s="19">
        <v>84021</v>
      </c>
      <c r="B147" s="19">
        <v>14021900083</v>
      </c>
      <c r="C147" s="20" t="s">
        <v>856</v>
      </c>
      <c r="D147" s="20" t="s">
        <v>48</v>
      </c>
      <c r="E147" s="20" t="s">
        <v>197</v>
      </c>
      <c r="F147" s="20">
        <v>19</v>
      </c>
      <c r="G147" s="20" t="s">
        <v>47</v>
      </c>
      <c r="H147" s="20">
        <v>12574</v>
      </c>
      <c r="I147" s="21" t="s">
        <v>854</v>
      </c>
      <c r="J147" s="20" t="s">
        <v>4</v>
      </c>
      <c r="K147" s="18">
        <v>74541</v>
      </c>
      <c r="L147" s="22">
        <v>150000</v>
      </c>
      <c r="M147" s="18">
        <v>150000</v>
      </c>
      <c r="N147" s="18">
        <f t="shared" si="12"/>
        <v>11181150000</v>
      </c>
      <c r="O147" s="18">
        <f t="shared" si="16"/>
        <v>1006303500</v>
      </c>
      <c r="P147" s="30">
        <f t="shared" si="15"/>
        <v>12187453500</v>
      </c>
      <c r="Q147" s="152">
        <v>65000</v>
      </c>
      <c r="R147" s="152">
        <f t="shared" si="13"/>
        <v>187499.28461538462</v>
      </c>
      <c r="S147" s="152">
        <f t="shared" si="14"/>
        <v>12187453500</v>
      </c>
      <c r="T147" s="20" t="s">
        <v>6</v>
      </c>
      <c r="U147" s="81">
        <v>150000</v>
      </c>
      <c r="V147" s="81">
        <v>12187500000</v>
      </c>
      <c r="W147" s="81">
        <v>150000</v>
      </c>
      <c r="X147" s="81">
        <v>12187500000</v>
      </c>
      <c r="Y147" s="71">
        <v>0</v>
      </c>
      <c r="Z147" s="84">
        <v>0</v>
      </c>
    </row>
    <row r="148" spans="1:26" hidden="1">
      <c r="A148" s="19">
        <v>84196</v>
      </c>
      <c r="B148" s="19">
        <v>14021900085</v>
      </c>
      <c r="C148" s="20" t="s">
        <v>860</v>
      </c>
      <c r="D148" s="20" t="s">
        <v>68</v>
      </c>
      <c r="E148" s="20" t="s">
        <v>733</v>
      </c>
      <c r="F148" s="20">
        <v>19</v>
      </c>
      <c r="G148" s="20" t="s">
        <v>59</v>
      </c>
      <c r="H148" s="20">
        <v>10547</v>
      </c>
      <c r="I148" s="21" t="s">
        <v>858</v>
      </c>
      <c r="J148" s="20" t="s">
        <v>19</v>
      </c>
      <c r="K148" s="18">
        <v>74541</v>
      </c>
      <c r="L148" s="22">
        <v>250000</v>
      </c>
      <c r="M148" s="18">
        <v>248220</v>
      </c>
      <c r="N148" s="18">
        <f t="shared" si="12"/>
        <v>18502567020</v>
      </c>
      <c r="O148" s="18">
        <f t="shared" si="16"/>
        <v>1665231031.8</v>
      </c>
      <c r="P148" s="30">
        <f t="shared" si="15"/>
        <v>20167798051.799999</v>
      </c>
      <c r="Q148" s="152">
        <v>65000</v>
      </c>
      <c r="R148" s="152">
        <f t="shared" si="13"/>
        <v>310273.81618153845</v>
      </c>
      <c r="S148" s="152">
        <f t="shared" si="14"/>
        <v>20167798051.799999</v>
      </c>
      <c r="T148" s="20" t="s">
        <v>6</v>
      </c>
      <c r="U148" s="81">
        <v>248220</v>
      </c>
      <c r="V148" s="81">
        <v>20167875000</v>
      </c>
      <c r="W148" s="81">
        <v>248220</v>
      </c>
      <c r="X148" s="81">
        <v>20167875000</v>
      </c>
      <c r="Y148" s="71">
        <v>0</v>
      </c>
      <c r="Z148" s="84">
        <v>0</v>
      </c>
    </row>
    <row r="149" spans="1:26" hidden="1">
      <c r="A149" s="19">
        <v>84046</v>
      </c>
      <c r="B149" s="19">
        <v>14021900086</v>
      </c>
      <c r="C149" s="20" t="s">
        <v>864</v>
      </c>
      <c r="D149" s="20" t="s">
        <v>68</v>
      </c>
      <c r="E149" s="20" t="s">
        <v>14</v>
      </c>
      <c r="F149" s="20">
        <v>19</v>
      </c>
      <c r="G149" s="20" t="s">
        <v>59</v>
      </c>
      <c r="H149" s="20">
        <v>12662</v>
      </c>
      <c r="I149" s="21" t="s">
        <v>862</v>
      </c>
      <c r="J149" s="20" t="s">
        <v>12</v>
      </c>
      <c r="K149" s="18">
        <v>74541</v>
      </c>
      <c r="L149" s="22">
        <v>30000</v>
      </c>
      <c r="M149" s="18">
        <v>29210</v>
      </c>
      <c r="N149" s="18">
        <f t="shared" si="12"/>
        <v>2177342610</v>
      </c>
      <c r="O149" s="18">
        <f t="shared" si="16"/>
        <v>195960834.90000001</v>
      </c>
      <c r="P149" s="30">
        <f t="shared" si="15"/>
        <v>2373303444.9000001</v>
      </c>
      <c r="Q149" s="152">
        <v>65000</v>
      </c>
      <c r="R149" s="152">
        <f t="shared" si="13"/>
        <v>36512.36069076923</v>
      </c>
      <c r="S149" s="152">
        <f t="shared" si="14"/>
        <v>2373303444.9000001</v>
      </c>
      <c r="T149" s="20" t="s">
        <v>6</v>
      </c>
      <c r="U149" s="81">
        <v>29210</v>
      </c>
      <c r="V149" s="81">
        <v>2373312500</v>
      </c>
      <c r="W149" s="81">
        <v>29210</v>
      </c>
      <c r="X149" s="81">
        <v>2373312500</v>
      </c>
      <c r="Y149" s="71">
        <v>0</v>
      </c>
      <c r="Z149" s="84">
        <v>0</v>
      </c>
    </row>
    <row r="150" spans="1:26" hidden="1">
      <c r="A150" s="19">
        <v>83993</v>
      </c>
      <c r="B150" s="19">
        <v>14021900087</v>
      </c>
      <c r="C150" s="20" t="s">
        <v>865</v>
      </c>
      <c r="D150" s="20" t="s">
        <v>68</v>
      </c>
      <c r="E150" s="20" t="s">
        <v>733</v>
      </c>
      <c r="F150" s="20">
        <v>19</v>
      </c>
      <c r="G150" s="20" t="s">
        <v>59</v>
      </c>
      <c r="H150" s="20">
        <v>12472</v>
      </c>
      <c r="I150" s="21" t="s">
        <v>789</v>
      </c>
      <c r="J150" s="20" t="s">
        <v>19</v>
      </c>
      <c r="K150" s="18">
        <v>74541</v>
      </c>
      <c r="L150" s="22">
        <v>250000</v>
      </c>
      <c r="M150" s="18">
        <v>249660</v>
      </c>
      <c r="N150" s="18">
        <f t="shared" si="12"/>
        <v>18609906060</v>
      </c>
      <c r="O150" s="18">
        <f t="shared" si="16"/>
        <v>1674891545.3999999</v>
      </c>
      <c r="P150" s="30">
        <f t="shared" si="15"/>
        <v>20284797605.400002</v>
      </c>
      <c r="Q150" s="152">
        <v>65000</v>
      </c>
      <c r="R150" s="152">
        <f t="shared" si="13"/>
        <v>312073.80931384617</v>
      </c>
      <c r="S150" s="152">
        <f t="shared" si="14"/>
        <v>20284797605.400002</v>
      </c>
      <c r="T150" s="20" t="s">
        <v>6</v>
      </c>
      <c r="U150" s="81">
        <v>249660</v>
      </c>
      <c r="V150" s="81">
        <v>20284875000</v>
      </c>
      <c r="W150" s="81">
        <v>249660</v>
      </c>
      <c r="X150" s="81">
        <v>20284875000</v>
      </c>
      <c r="Y150" s="71">
        <v>0</v>
      </c>
      <c r="Z150" s="84">
        <v>0</v>
      </c>
    </row>
    <row r="151" spans="1:26" hidden="1">
      <c r="A151" s="19">
        <v>84193</v>
      </c>
      <c r="B151" s="19">
        <v>14021900089</v>
      </c>
      <c r="C151" s="20" t="s">
        <v>869</v>
      </c>
      <c r="D151" s="20" t="s">
        <v>47</v>
      </c>
      <c r="E151" s="20" t="s">
        <v>64</v>
      </c>
      <c r="F151" s="20">
        <v>19</v>
      </c>
      <c r="G151" s="20" t="s">
        <v>52</v>
      </c>
      <c r="H151" s="20">
        <v>8366</v>
      </c>
      <c r="I151" s="21" t="s">
        <v>867</v>
      </c>
      <c r="J151" s="20" t="s">
        <v>19</v>
      </c>
      <c r="K151" s="18">
        <v>74541</v>
      </c>
      <c r="L151" s="22">
        <v>400000</v>
      </c>
      <c r="M151" s="18">
        <v>399650</v>
      </c>
      <c r="N151" s="18">
        <f t="shared" si="12"/>
        <v>29790310650</v>
      </c>
      <c r="O151" s="18">
        <f t="shared" si="16"/>
        <v>2681127958.5</v>
      </c>
      <c r="P151" s="30">
        <f t="shared" si="15"/>
        <v>32471438608.5</v>
      </c>
      <c r="Q151" s="152">
        <v>65000</v>
      </c>
      <c r="R151" s="152">
        <f t="shared" si="13"/>
        <v>499560.59397692309</v>
      </c>
      <c r="S151" s="152">
        <f t="shared" si="14"/>
        <v>32471438608.5</v>
      </c>
      <c r="T151" s="20" t="s">
        <v>6</v>
      </c>
      <c r="U151" s="81">
        <v>399650</v>
      </c>
      <c r="V151" s="81">
        <v>32471562500</v>
      </c>
      <c r="W151" s="81">
        <v>399650</v>
      </c>
      <c r="X151" s="81">
        <v>32471562500</v>
      </c>
      <c r="Y151" s="71">
        <v>0</v>
      </c>
      <c r="Z151" s="84">
        <v>0</v>
      </c>
    </row>
    <row r="152" spans="1:26" hidden="1">
      <c r="A152" s="19">
        <v>84154</v>
      </c>
      <c r="B152" s="19">
        <v>14021900090</v>
      </c>
      <c r="C152" s="20" t="s">
        <v>870</v>
      </c>
      <c r="D152" s="20" t="s">
        <v>68</v>
      </c>
      <c r="E152" s="20" t="s">
        <v>733</v>
      </c>
      <c r="F152" s="20">
        <v>19</v>
      </c>
      <c r="G152" s="20" t="s">
        <v>54</v>
      </c>
      <c r="H152" s="20">
        <v>12032</v>
      </c>
      <c r="I152" s="21" t="s">
        <v>783</v>
      </c>
      <c r="J152" s="20" t="s">
        <v>19</v>
      </c>
      <c r="K152" s="18">
        <v>74541</v>
      </c>
      <c r="L152" s="22">
        <v>200000</v>
      </c>
      <c r="M152" s="18">
        <v>198350</v>
      </c>
      <c r="N152" s="18">
        <f t="shared" si="12"/>
        <v>14785207350</v>
      </c>
      <c r="O152" s="18">
        <f t="shared" si="16"/>
        <v>1330668661.5</v>
      </c>
      <c r="P152" s="30">
        <f t="shared" si="15"/>
        <v>16115876011.5</v>
      </c>
      <c r="Q152" s="152">
        <v>65000</v>
      </c>
      <c r="R152" s="152">
        <f t="shared" si="13"/>
        <v>247936.55402307693</v>
      </c>
      <c r="S152" s="152">
        <f t="shared" si="14"/>
        <v>16115876011.5</v>
      </c>
      <c r="T152" s="20" t="s">
        <v>6</v>
      </c>
      <c r="U152" s="81">
        <v>198350</v>
      </c>
      <c r="V152" s="81">
        <v>16115937500</v>
      </c>
      <c r="W152" s="81">
        <v>198350</v>
      </c>
      <c r="X152" s="81">
        <v>16115937500</v>
      </c>
      <c r="Y152" s="71">
        <v>0</v>
      </c>
      <c r="Z152" s="84">
        <v>0</v>
      </c>
    </row>
    <row r="153" spans="1:26" hidden="1">
      <c r="A153" s="19">
        <v>84192</v>
      </c>
      <c r="B153" s="19">
        <v>14021900091</v>
      </c>
      <c r="C153" s="20" t="s">
        <v>871</v>
      </c>
      <c r="D153" s="20" t="s">
        <v>57</v>
      </c>
      <c r="E153" s="20" t="s">
        <v>467</v>
      </c>
      <c r="F153" s="20">
        <v>19</v>
      </c>
      <c r="G153" s="20" t="s">
        <v>54</v>
      </c>
      <c r="H153" s="20">
        <v>9130</v>
      </c>
      <c r="I153" s="21" t="s">
        <v>764</v>
      </c>
      <c r="J153" s="20" t="s">
        <v>19</v>
      </c>
      <c r="K153" s="18">
        <v>74541</v>
      </c>
      <c r="L153" s="22">
        <v>300000</v>
      </c>
      <c r="M153" s="18">
        <v>296610</v>
      </c>
      <c r="N153" s="18">
        <f t="shared" si="12"/>
        <v>22109606010</v>
      </c>
      <c r="O153" s="18">
        <f t="shared" si="16"/>
        <v>1989864540.8999999</v>
      </c>
      <c r="P153" s="30">
        <f t="shared" si="15"/>
        <v>24099470550.900002</v>
      </c>
      <c r="Q153" s="152">
        <v>65000</v>
      </c>
      <c r="R153" s="152">
        <f t="shared" si="13"/>
        <v>370761.08539846155</v>
      </c>
      <c r="S153" s="152">
        <f t="shared" si="14"/>
        <v>24099470550.900002</v>
      </c>
      <c r="T153" s="20" t="s">
        <v>6</v>
      </c>
      <c r="U153" s="81">
        <v>296610</v>
      </c>
      <c r="V153" s="81">
        <v>24099562500</v>
      </c>
      <c r="W153" s="81">
        <v>296610</v>
      </c>
      <c r="X153" s="81">
        <v>24099562500</v>
      </c>
      <c r="Y153" s="71">
        <v>0</v>
      </c>
      <c r="Z153" s="84">
        <v>0</v>
      </c>
    </row>
    <row r="154" spans="1:26" hidden="1">
      <c r="A154" s="19">
        <v>84332</v>
      </c>
      <c r="B154" s="19">
        <v>14021900092</v>
      </c>
      <c r="C154" s="20" t="s">
        <v>872</v>
      </c>
      <c r="D154" s="20" t="s">
        <v>55</v>
      </c>
      <c r="E154" s="20" t="s">
        <v>40</v>
      </c>
      <c r="F154" s="20">
        <v>19</v>
      </c>
      <c r="G154" s="20" t="s">
        <v>54</v>
      </c>
      <c r="H154" s="20">
        <v>12718</v>
      </c>
      <c r="I154" s="21" t="s">
        <v>729</v>
      </c>
      <c r="J154" s="20" t="s">
        <v>4</v>
      </c>
      <c r="K154" s="18">
        <v>74541</v>
      </c>
      <c r="L154" s="22">
        <v>500000</v>
      </c>
      <c r="M154" s="18">
        <v>499930</v>
      </c>
      <c r="N154" s="18">
        <f t="shared" si="12"/>
        <v>37265282130</v>
      </c>
      <c r="O154" s="18">
        <f t="shared" si="16"/>
        <v>3353875391.6999998</v>
      </c>
      <c r="P154" s="30">
        <f t="shared" si="15"/>
        <v>40619157521.699997</v>
      </c>
      <c r="Q154" s="152">
        <v>65000</v>
      </c>
      <c r="R154" s="152">
        <f t="shared" si="13"/>
        <v>624910.11571846146</v>
      </c>
      <c r="S154" s="152">
        <f t="shared" si="14"/>
        <v>40619157521.699997</v>
      </c>
      <c r="T154" s="20" t="s">
        <v>6</v>
      </c>
      <c r="U154" s="81">
        <v>499930</v>
      </c>
      <c r="V154" s="81">
        <v>40619312500</v>
      </c>
      <c r="W154" s="81">
        <v>499930</v>
      </c>
      <c r="X154" s="81">
        <v>40619312500</v>
      </c>
      <c r="Y154" s="71">
        <v>0</v>
      </c>
      <c r="Z154" s="84">
        <v>0</v>
      </c>
    </row>
    <row r="155" spans="1:26" hidden="1">
      <c r="A155" s="19">
        <v>83602</v>
      </c>
      <c r="B155" s="19">
        <v>14021900093</v>
      </c>
      <c r="C155" s="20" t="s">
        <v>874</v>
      </c>
      <c r="D155" s="20" t="s">
        <v>55</v>
      </c>
      <c r="E155" s="20" t="s">
        <v>40</v>
      </c>
      <c r="F155" s="20">
        <v>19</v>
      </c>
      <c r="G155" s="20" t="s">
        <v>54</v>
      </c>
      <c r="H155" s="20">
        <v>7227</v>
      </c>
      <c r="I155" s="21" t="s">
        <v>772</v>
      </c>
      <c r="J155" s="20" t="s">
        <v>4</v>
      </c>
      <c r="K155" s="18">
        <v>74541</v>
      </c>
      <c r="L155" s="22">
        <v>500000</v>
      </c>
      <c r="M155" s="18">
        <v>500000</v>
      </c>
      <c r="N155" s="18">
        <f t="shared" si="12"/>
        <v>37270500000</v>
      </c>
      <c r="O155" s="18">
        <f t="shared" si="16"/>
        <v>3354345000</v>
      </c>
      <c r="P155" s="30">
        <f t="shared" si="15"/>
        <v>40624845000</v>
      </c>
      <c r="Q155" s="152">
        <v>65000</v>
      </c>
      <c r="R155" s="152">
        <f t="shared" si="13"/>
        <v>624997.61538461538</v>
      </c>
      <c r="S155" s="152">
        <f t="shared" si="14"/>
        <v>40624845000</v>
      </c>
      <c r="T155" s="20" t="s">
        <v>6</v>
      </c>
      <c r="U155" s="81">
        <v>500000</v>
      </c>
      <c r="V155" s="81">
        <v>40625000000</v>
      </c>
      <c r="W155" s="81">
        <v>500000</v>
      </c>
      <c r="X155" s="81">
        <v>40625000000</v>
      </c>
      <c r="Y155" s="71">
        <v>0</v>
      </c>
      <c r="Z155" s="84">
        <v>0</v>
      </c>
    </row>
    <row r="156" spans="1:26" hidden="1">
      <c r="A156" s="19">
        <v>84078</v>
      </c>
      <c r="B156" s="19">
        <v>14021900100</v>
      </c>
      <c r="C156" s="20" t="s">
        <v>881</v>
      </c>
      <c r="D156" s="20" t="s">
        <v>209</v>
      </c>
      <c r="E156" s="20" t="s">
        <v>733</v>
      </c>
      <c r="F156" s="20">
        <v>19</v>
      </c>
      <c r="G156" s="20" t="s">
        <v>268</v>
      </c>
      <c r="H156" s="20">
        <v>11924</v>
      </c>
      <c r="I156" s="21" t="s">
        <v>877</v>
      </c>
      <c r="J156" s="20" t="s">
        <v>19</v>
      </c>
      <c r="K156" s="18">
        <v>74541</v>
      </c>
      <c r="L156" s="22">
        <v>200000</v>
      </c>
      <c r="M156" s="18">
        <v>197200</v>
      </c>
      <c r="N156" s="18">
        <f t="shared" si="12"/>
        <v>14699485200</v>
      </c>
      <c r="O156" s="18">
        <f t="shared" si="16"/>
        <v>1322953668</v>
      </c>
      <c r="P156" s="30">
        <f t="shared" si="15"/>
        <v>16022438868</v>
      </c>
      <c r="Q156" s="152">
        <v>65000</v>
      </c>
      <c r="R156" s="152">
        <f t="shared" si="13"/>
        <v>246499.05950769232</v>
      </c>
      <c r="S156" s="152">
        <f t="shared" si="14"/>
        <v>16022438868</v>
      </c>
      <c r="T156" s="20" t="s">
        <v>6</v>
      </c>
      <c r="U156" s="81">
        <v>197200</v>
      </c>
      <c r="V156" s="81">
        <v>16022500000</v>
      </c>
      <c r="W156" s="81">
        <v>197200</v>
      </c>
      <c r="X156" s="81">
        <v>16022500000</v>
      </c>
      <c r="Y156" s="71">
        <v>0</v>
      </c>
      <c r="Z156" s="84">
        <v>0</v>
      </c>
    </row>
    <row r="157" spans="1:26" hidden="1">
      <c r="A157" s="19">
        <v>84253</v>
      </c>
      <c r="B157" s="19">
        <v>14021900102</v>
      </c>
      <c r="C157" s="20" t="s">
        <v>885</v>
      </c>
      <c r="D157" s="20" t="s">
        <v>268</v>
      </c>
      <c r="E157" s="20" t="s">
        <v>40</v>
      </c>
      <c r="F157" s="20">
        <v>19</v>
      </c>
      <c r="G157" s="20" t="s">
        <v>249</v>
      </c>
      <c r="H157" s="20">
        <v>10138</v>
      </c>
      <c r="I157" s="21" t="s">
        <v>799</v>
      </c>
      <c r="J157" s="20" t="s">
        <v>4</v>
      </c>
      <c r="K157" s="18">
        <v>74541</v>
      </c>
      <c r="L157" s="22">
        <v>150000</v>
      </c>
      <c r="M157" s="18">
        <v>149080</v>
      </c>
      <c r="N157" s="18">
        <f t="shared" si="12"/>
        <v>11112572280</v>
      </c>
      <c r="O157" s="18">
        <f t="shared" si="16"/>
        <v>1000131505.1999999</v>
      </c>
      <c r="P157" s="30">
        <f t="shared" si="15"/>
        <v>12112703785.200001</v>
      </c>
      <c r="Q157" s="152">
        <v>65000</v>
      </c>
      <c r="R157" s="152">
        <f t="shared" si="13"/>
        <v>186349.28900307693</v>
      </c>
      <c r="S157" s="152">
        <f t="shared" si="14"/>
        <v>12112703785.200001</v>
      </c>
      <c r="T157" s="20" t="s">
        <v>6</v>
      </c>
      <c r="U157" s="81">
        <v>149080</v>
      </c>
      <c r="V157" s="81">
        <v>12112750000</v>
      </c>
      <c r="W157" s="81">
        <v>149080</v>
      </c>
      <c r="X157" s="81">
        <v>12112750000</v>
      </c>
      <c r="Y157" s="71">
        <v>0</v>
      </c>
      <c r="Z157" s="84">
        <v>0</v>
      </c>
    </row>
    <row r="158" spans="1:26" hidden="1">
      <c r="A158" s="19">
        <v>84277</v>
      </c>
      <c r="B158" s="19">
        <v>14021900104</v>
      </c>
      <c r="C158" s="20" t="s">
        <v>892</v>
      </c>
      <c r="D158" s="20" t="s">
        <v>249</v>
      </c>
      <c r="E158" s="20" t="s">
        <v>318</v>
      </c>
      <c r="F158" s="20">
        <v>19</v>
      </c>
      <c r="G158" s="20" t="s">
        <v>229</v>
      </c>
      <c r="H158" s="20">
        <v>4013</v>
      </c>
      <c r="I158" s="21" t="s">
        <v>890</v>
      </c>
      <c r="J158" s="20" t="s">
        <v>4</v>
      </c>
      <c r="K158" s="18">
        <v>74541</v>
      </c>
      <c r="L158" s="22">
        <v>400000</v>
      </c>
      <c r="M158" s="18">
        <v>395940</v>
      </c>
      <c r="N158" s="18">
        <f t="shared" si="12"/>
        <v>29513763540</v>
      </c>
      <c r="O158" s="18">
        <f t="shared" si="16"/>
        <v>2656238718.5999999</v>
      </c>
      <c r="P158" s="30">
        <f t="shared" si="15"/>
        <v>32170002258.599998</v>
      </c>
      <c r="Q158" s="152">
        <v>65000</v>
      </c>
      <c r="R158" s="152">
        <f t="shared" si="13"/>
        <v>494923.11167076923</v>
      </c>
      <c r="S158" s="152">
        <f t="shared" si="14"/>
        <v>32170002258.599998</v>
      </c>
      <c r="T158" s="20" t="s">
        <v>6</v>
      </c>
      <c r="U158" s="81">
        <v>395940</v>
      </c>
      <c r="V158" s="81">
        <v>32170125000</v>
      </c>
      <c r="W158" s="81">
        <v>395940</v>
      </c>
      <c r="X158" s="81">
        <v>32170125000</v>
      </c>
      <c r="Y158" s="71">
        <v>0</v>
      </c>
      <c r="Z158" s="84">
        <v>0</v>
      </c>
    </row>
    <row r="159" spans="1:26" hidden="1">
      <c r="A159" s="19">
        <v>83603</v>
      </c>
      <c r="B159" s="19">
        <v>14021900105</v>
      </c>
      <c r="C159" s="20" t="s">
        <v>894</v>
      </c>
      <c r="D159" s="20" t="s">
        <v>234</v>
      </c>
      <c r="E159" s="20" t="s">
        <v>40</v>
      </c>
      <c r="F159" s="20">
        <v>19</v>
      </c>
      <c r="G159" s="20" t="s">
        <v>229</v>
      </c>
      <c r="H159" s="20">
        <v>7068</v>
      </c>
      <c r="I159" s="21" t="s">
        <v>718</v>
      </c>
      <c r="J159" s="20" t="s">
        <v>4</v>
      </c>
      <c r="K159" s="18">
        <v>74541</v>
      </c>
      <c r="L159" s="22">
        <v>500000</v>
      </c>
      <c r="M159" s="18">
        <v>499980</v>
      </c>
      <c r="N159" s="18">
        <f t="shared" si="12"/>
        <v>37269009180</v>
      </c>
      <c r="O159" s="18">
        <f t="shared" si="16"/>
        <v>3354210826.1999998</v>
      </c>
      <c r="P159" s="30">
        <f t="shared" si="15"/>
        <v>40623220006.199997</v>
      </c>
      <c r="Q159" s="152">
        <v>65000</v>
      </c>
      <c r="R159" s="152">
        <f t="shared" si="13"/>
        <v>624972.61547999992</v>
      </c>
      <c r="S159" s="152">
        <f t="shared" si="14"/>
        <v>40623220006.199997</v>
      </c>
      <c r="T159" s="20" t="s">
        <v>6</v>
      </c>
      <c r="U159" s="81">
        <v>499980</v>
      </c>
      <c r="V159" s="81">
        <v>40623375000</v>
      </c>
      <c r="W159" s="81">
        <v>499980</v>
      </c>
      <c r="X159" s="81">
        <v>40623375000</v>
      </c>
      <c r="Y159" s="71">
        <v>0</v>
      </c>
      <c r="Z159" s="84">
        <v>0</v>
      </c>
    </row>
    <row r="160" spans="1:26" hidden="1">
      <c r="A160" s="19">
        <v>84695</v>
      </c>
      <c r="B160" s="19">
        <v>14021900106</v>
      </c>
      <c r="C160" s="20" t="s">
        <v>898</v>
      </c>
      <c r="D160" s="20" t="s">
        <v>234</v>
      </c>
      <c r="E160" s="20" t="s">
        <v>299</v>
      </c>
      <c r="F160" s="20">
        <v>19</v>
      </c>
      <c r="G160" s="20" t="s">
        <v>246</v>
      </c>
      <c r="H160" s="20">
        <v>12776</v>
      </c>
      <c r="I160" s="21" t="s">
        <v>896</v>
      </c>
      <c r="J160" s="20" t="s">
        <v>714</v>
      </c>
      <c r="K160" s="18">
        <v>74541</v>
      </c>
      <c r="L160" s="22">
        <v>390000</v>
      </c>
      <c r="M160" s="18">
        <v>389880</v>
      </c>
      <c r="N160" s="18">
        <f t="shared" si="12"/>
        <v>29062045080</v>
      </c>
      <c r="O160" s="18">
        <f t="shared" si="16"/>
        <v>2615584057.1999998</v>
      </c>
      <c r="P160" s="30">
        <f t="shared" si="15"/>
        <v>31677629137.200001</v>
      </c>
      <c r="Q160" s="152">
        <v>65000</v>
      </c>
      <c r="R160" s="152">
        <f t="shared" si="13"/>
        <v>487348.14057230769</v>
      </c>
      <c r="S160" s="152">
        <f t="shared" si="14"/>
        <v>31677629137.200001</v>
      </c>
      <c r="T160" s="20" t="s">
        <v>6</v>
      </c>
      <c r="U160" s="81">
        <v>389880</v>
      </c>
      <c r="V160" s="81">
        <v>31677750000</v>
      </c>
      <c r="W160" s="81">
        <v>389880</v>
      </c>
      <c r="X160" s="81">
        <v>31677750000</v>
      </c>
      <c r="Y160" s="71">
        <v>0</v>
      </c>
      <c r="Z160" s="84">
        <v>0</v>
      </c>
    </row>
    <row r="161" spans="1:26" hidden="1">
      <c r="A161" s="19">
        <v>84907</v>
      </c>
      <c r="B161" s="19">
        <v>14021900107</v>
      </c>
      <c r="C161" s="20" t="s">
        <v>899</v>
      </c>
      <c r="D161" s="20" t="s">
        <v>276</v>
      </c>
      <c r="E161" s="20" t="s">
        <v>40</v>
      </c>
      <c r="F161" s="20">
        <v>19</v>
      </c>
      <c r="G161" s="20" t="s">
        <v>278</v>
      </c>
      <c r="H161" s="20">
        <v>7140</v>
      </c>
      <c r="I161" s="21" t="s">
        <v>207</v>
      </c>
      <c r="J161" s="20" t="s">
        <v>16</v>
      </c>
      <c r="K161" s="18">
        <v>74541</v>
      </c>
      <c r="L161" s="22">
        <v>500000</v>
      </c>
      <c r="M161" s="18">
        <v>499370</v>
      </c>
      <c r="N161" s="18">
        <f t="shared" si="12"/>
        <v>37223539170</v>
      </c>
      <c r="O161" s="18">
        <f t="shared" si="16"/>
        <v>3350118525.2999997</v>
      </c>
      <c r="P161" s="30">
        <f t="shared" si="15"/>
        <v>40573657695.300003</v>
      </c>
      <c r="Q161" s="152">
        <v>65000</v>
      </c>
      <c r="R161" s="152">
        <f t="shared" si="13"/>
        <v>624210.1183892308</v>
      </c>
      <c r="S161" s="152">
        <f t="shared" si="14"/>
        <v>40573657695.300003</v>
      </c>
      <c r="T161" s="20" t="s">
        <v>6</v>
      </c>
      <c r="U161" s="81">
        <v>499370</v>
      </c>
      <c r="V161" s="81">
        <v>40573812500</v>
      </c>
      <c r="W161" s="81">
        <v>499370</v>
      </c>
      <c r="X161" s="81">
        <v>40573812500</v>
      </c>
      <c r="Y161" s="71">
        <v>0</v>
      </c>
      <c r="Z161" s="84">
        <v>0</v>
      </c>
    </row>
    <row r="162" spans="1:26" hidden="1">
      <c r="A162" s="19">
        <v>84650</v>
      </c>
      <c r="B162" s="19">
        <v>14021900108</v>
      </c>
      <c r="C162" s="20" t="s">
        <v>901</v>
      </c>
      <c r="D162" s="20" t="s">
        <v>276</v>
      </c>
      <c r="E162" s="20" t="s">
        <v>182</v>
      </c>
      <c r="F162" s="20">
        <v>19</v>
      </c>
      <c r="G162" s="20" t="s">
        <v>278</v>
      </c>
      <c r="H162" s="20">
        <v>9324</v>
      </c>
      <c r="I162" s="21" t="s">
        <v>827</v>
      </c>
      <c r="J162" s="20" t="s">
        <v>4</v>
      </c>
      <c r="K162" s="18">
        <v>74541</v>
      </c>
      <c r="L162" s="22">
        <v>200000</v>
      </c>
      <c r="M162" s="18">
        <v>194580</v>
      </c>
      <c r="N162" s="18">
        <f t="shared" si="12"/>
        <v>14504187780</v>
      </c>
      <c r="O162" s="18">
        <f t="shared" si="16"/>
        <v>1305376900.2</v>
      </c>
      <c r="P162" s="30">
        <f t="shared" si="15"/>
        <v>15809564680.200001</v>
      </c>
      <c r="Q162" s="152">
        <v>65000</v>
      </c>
      <c r="R162" s="152">
        <f t="shared" si="13"/>
        <v>243224.07200307693</v>
      </c>
      <c r="S162" s="152">
        <f t="shared" si="14"/>
        <v>15809564680.200001</v>
      </c>
      <c r="T162" s="20" t="s">
        <v>6</v>
      </c>
      <c r="U162" s="81">
        <v>194580</v>
      </c>
      <c r="V162" s="81">
        <v>15809625000</v>
      </c>
      <c r="W162" s="81">
        <v>194580</v>
      </c>
      <c r="X162" s="81">
        <v>15809625000</v>
      </c>
      <c r="Y162" s="71">
        <v>0</v>
      </c>
      <c r="Z162" s="84">
        <v>0</v>
      </c>
    </row>
    <row r="163" spans="1:26" hidden="1">
      <c r="A163" s="19">
        <v>84462</v>
      </c>
      <c r="B163" s="19">
        <v>14021900109</v>
      </c>
      <c r="C163" s="20" t="s">
        <v>905</v>
      </c>
      <c r="D163" s="20" t="s">
        <v>56</v>
      </c>
      <c r="E163" s="20" t="s">
        <v>299</v>
      </c>
      <c r="F163" s="20">
        <v>19</v>
      </c>
      <c r="G163" s="20" t="s">
        <v>278</v>
      </c>
      <c r="H163" s="20">
        <v>12780</v>
      </c>
      <c r="I163" s="21" t="s">
        <v>903</v>
      </c>
      <c r="J163" s="20" t="s">
        <v>714</v>
      </c>
      <c r="K163" s="18">
        <v>74541</v>
      </c>
      <c r="L163" s="22">
        <v>300000</v>
      </c>
      <c r="M163" s="18">
        <v>288340</v>
      </c>
      <c r="N163" s="18">
        <f t="shared" si="12"/>
        <v>21493151940</v>
      </c>
      <c r="O163" s="18">
        <f t="shared" si="16"/>
        <v>1934383674.5999999</v>
      </c>
      <c r="P163" s="30">
        <f t="shared" si="15"/>
        <v>23427535614.599998</v>
      </c>
      <c r="Q163" s="152">
        <v>65000</v>
      </c>
      <c r="R163" s="152">
        <f t="shared" si="13"/>
        <v>360423.62484</v>
      </c>
      <c r="S163" s="152">
        <f t="shared" si="14"/>
        <v>23427535614.599998</v>
      </c>
      <c r="T163" s="20" t="s">
        <v>6</v>
      </c>
      <c r="U163" s="81">
        <v>288340</v>
      </c>
      <c r="V163" s="81">
        <v>23427625000</v>
      </c>
      <c r="W163" s="81">
        <v>288340</v>
      </c>
      <c r="X163" s="81">
        <v>23427625000</v>
      </c>
      <c r="Y163" s="71">
        <v>0</v>
      </c>
      <c r="Z163" s="84">
        <v>0</v>
      </c>
    </row>
    <row r="164" spans="1:26" hidden="1">
      <c r="A164" s="19">
        <v>84443</v>
      </c>
      <c r="B164" s="19">
        <v>14021900110</v>
      </c>
      <c r="C164" s="20" t="s">
        <v>907</v>
      </c>
      <c r="D164" s="20" t="s">
        <v>276</v>
      </c>
      <c r="E164" s="20" t="s">
        <v>467</v>
      </c>
      <c r="F164" s="20">
        <v>19</v>
      </c>
      <c r="G164" s="20" t="s">
        <v>217</v>
      </c>
      <c r="H164" s="20">
        <v>12383</v>
      </c>
      <c r="I164" s="21" t="s">
        <v>808</v>
      </c>
      <c r="J164" s="20" t="s">
        <v>19</v>
      </c>
      <c r="K164" s="18">
        <v>74541</v>
      </c>
      <c r="L164" s="22">
        <v>25000</v>
      </c>
      <c r="M164" s="18">
        <v>24340</v>
      </c>
      <c r="N164" s="18">
        <f t="shared" si="12"/>
        <v>1814327940</v>
      </c>
      <c r="O164" s="18">
        <f t="shared" si="16"/>
        <v>163289514.59999999</v>
      </c>
      <c r="P164" s="30">
        <f t="shared" si="15"/>
        <v>1977617454.5999999</v>
      </c>
      <c r="Q164" s="152">
        <v>65000</v>
      </c>
      <c r="R164" s="152">
        <f t="shared" si="13"/>
        <v>30424.883916923074</v>
      </c>
      <c r="S164" s="152">
        <f t="shared" si="14"/>
        <v>1977617454.5999999</v>
      </c>
      <c r="T164" s="20" t="s">
        <v>6</v>
      </c>
      <c r="U164" s="81">
        <v>24340</v>
      </c>
      <c r="V164" s="81">
        <v>1977625000</v>
      </c>
      <c r="W164" s="81">
        <v>24340</v>
      </c>
      <c r="X164" s="81">
        <v>1977625000</v>
      </c>
      <c r="Y164" s="71">
        <v>0</v>
      </c>
      <c r="Z164" s="84">
        <v>0</v>
      </c>
    </row>
    <row r="165" spans="1:26" hidden="1">
      <c r="A165" s="19">
        <v>84194</v>
      </c>
      <c r="B165" s="19">
        <v>14021900111</v>
      </c>
      <c r="C165" s="20" t="s">
        <v>911</v>
      </c>
      <c r="D165" s="20" t="s">
        <v>234</v>
      </c>
      <c r="E165" s="20" t="s">
        <v>64</v>
      </c>
      <c r="F165" s="20">
        <v>19</v>
      </c>
      <c r="G165" s="20" t="s">
        <v>215</v>
      </c>
      <c r="H165" s="20">
        <v>9181</v>
      </c>
      <c r="I165" s="21" t="s">
        <v>909</v>
      </c>
      <c r="J165" s="20" t="s">
        <v>19</v>
      </c>
      <c r="K165" s="18">
        <v>74541</v>
      </c>
      <c r="L165" s="22">
        <v>300000</v>
      </c>
      <c r="M165" s="18">
        <v>299290</v>
      </c>
      <c r="N165" s="18">
        <f t="shared" si="12"/>
        <v>22309375890</v>
      </c>
      <c r="O165" s="18">
        <f t="shared" si="16"/>
        <v>2007843830.0999999</v>
      </c>
      <c r="P165" s="30">
        <f t="shared" si="15"/>
        <v>24317219720.099998</v>
      </c>
      <c r="Q165" s="152">
        <v>65000</v>
      </c>
      <c r="R165" s="152">
        <f t="shared" si="13"/>
        <v>374111.07261692308</v>
      </c>
      <c r="S165" s="152">
        <f t="shared" si="14"/>
        <v>24317219720.099998</v>
      </c>
      <c r="T165" s="20" t="s">
        <v>6</v>
      </c>
      <c r="U165" s="81">
        <v>299290</v>
      </c>
      <c r="V165" s="81">
        <v>24317312500</v>
      </c>
      <c r="W165" s="81">
        <v>299290</v>
      </c>
      <c r="X165" s="81">
        <v>24317312500</v>
      </c>
      <c r="Y165" s="71">
        <v>0</v>
      </c>
      <c r="Z165" s="84">
        <v>0</v>
      </c>
    </row>
    <row r="166" spans="1:26" hidden="1">
      <c r="A166" s="19">
        <v>84063</v>
      </c>
      <c r="B166" s="19">
        <v>14021900112</v>
      </c>
      <c r="C166" s="20" t="s">
        <v>915</v>
      </c>
      <c r="D166" s="20" t="s">
        <v>276</v>
      </c>
      <c r="E166" s="20" t="s">
        <v>14</v>
      </c>
      <c r="F166" s="20">
        <v>19</v>
      </c>
      <c r="G166" s="20" t="s">
        <v>215</v>
      </c>
      <c r="H166" s="20">
        <v>10203</v>
      </c>
      <c r="I166" s="21" t="s">
        <v>913</v>
      </c>
      <c r="J166" s="20" t="s">
        <v>12</v>
      </c>
      <c r="K166" s="18">
        <v>74541</v>
      </c>
      <c r="L166" s="22">
        <v>131000</v>
      </c>
      <c r="M166" s="18">
        <v>130480</v>
      </c>
      <c r="N166" s="18">
        <f t="shared" si="12"/>
        <v>9726109680</v>
      </c>
      <c r="O166" s="18">
        <f t="shared" si="16"/>
        <v>875349871.19999993</v>
      </c>
      <c r="P166" s="30">
        <f t="shared" si="15"/>
        <v>10601459551.200001</v>
      </c>
      <c r="Q166" s="152">
        <v>65000</v>
      </c>
      <c r="R166" s="152">
        <f t="shared" si="13"/>
        <v>163099.37771076924</v>
      </c>
      <c r="S166" s="152">
        <f t="shared" si="14"/>
        <v>10601459551.200001</v>
      </c>
      <c r="T166" s="20" t="s">
        <v>6</v>
      </c>
      <c r="U166" s="81">
        <v>130479.99999999999</v>
      </c>
      <c r="V166" s="81">
        <v>10601500000</v>
      </c>
      <c r="W166" s="81">
        <v>130479.99999999999</v>
      </c>
      <c r="X166" s="81">
        <v>10601500000</v>
      </c>
      <c r="Y166" s="71">
        <v>0</v>
      </c>
      <c r="Z166" s="84">
        <v>0</v>
      </c>
    </row>
    <row r="167" spans="1:26" hidden="1">
      <c r="A167" s="19">
        <v>84952</v>
      </c>
      <c r="B167" s="19">
        <v>14021900113</v>
      </c>
      <c r="C167" s="20" t="s">
        <v>916</v>
      </c>
      <c r="D167" s="20" t="s">
        <v>215</v>
      </c>
      <c r="E167" s="20" t="s">
        <v>197</v>
      </c>
      <c r="F167" s="20">
        <v>19</v>
      </c>
      <c r="G167" s="20" t="s">
        <v>72</v>
      </c>
      <c r="H167" s="20">
        <v>12574</v>
      </c>
      <c r="I167" s="21" t="s">
        <v>854</v>
      </c>
      <c r="J167" s="20" t="s">
        <v>16</v>
      </c>
      <c r="K167" s="18">
        <v>74541</v>
      </c>
      <c r="L167" s="22">
        <v>250000</v>
      </c>
      <c r="M167" s="18">
        <v>248370</v>
      </c>
      <c r="N167" s="18">
        <f t="shared" si="12"/>
        <v>18513748170</v>
      </c>
      <c r="O167" s="18">
        <f t="shared" si="16"/>
        <v>1666237335.3</v>
      </c>
      <c r="P167" s="30">
        <f t="shared" si="15"/>
        <v>20179985505.299999</v>
      </c>
      <c r="Q167" s="152">
        <v>65000</v>
      </c>
      <c r="R167" s="152">
        <f t="shared" si="13"/>
        <v>310461.31546615384</v>
      </c>
      <c r="S167" s="152">
        <f t="shared" si="14"/>
        <v>20179985505.299999</v>
      </c>
      <c r="T167" s="20" t="s">
        <v>6</v>
      </c>
      <c r="U167" s="81">
        <v>248370</v>
      </c>
      <c r="V167" s="81">
        <v>20180062500</v>
      </c>
      <c r="W167" s="81">
        <v>248370</v>
      </c>
      <c r="X167" s="81">
        <v>20180062500</v>
      </c>
      <c r="Y167" s="71">
        <v>0</v>
      </c>
      <c r="Z167" s="84">
        <v>0</v>
      </c>
    </row>
    <row r="168" spans="1:26" hidden="1">
      <c r="A168" s="19">
        <v>84890</v>
      </c>
      <c r="B168" s="19">
        <v>14021900114</v>
      </c>
      <c r="C168" s="20" t="s">
        <v>918</v>
      </c>
      <c r="D168" s="20" t="s">
        <v>217</v>
      </c>
      <c r="E168" s="20" t="s">
        <v>40</v>
      </c>
      <c r="F168" s="20">
        <v>19</v>
      </c>
      <c r="G168" s="20" t="s">
        <v>72</v>
      </c>
      <c r="H168" s="20">
        <v>12726</v>
      </c>
      <c r="I168" s="21" t="s">
        <v>774</v>
      </c>
      <c r="J168" s="20" t="s">
        <v>700</v>
      </c>
      <c r="K168" s="18">
        <v>74541</v>
      </c>
      <c r="L168" s="22">
        <v>100000</v>
      </c>
      <c r="M168" s="18">
        <v>99620</v>
      </c>
      <c r="N168" s="18">
        <f t="shared" si="12"/>
        <v>7425774420</v>
      </c>
      <c r="O168" s="18">
        <f t="shared" si="16"/>
        <v>668319697.79999995</v>
      </c>
      <c r="P168" s="30">
        <f t="shared" si="15"/>
        <v>8094094117.8000002</v>
      </c>
      <c r="Q168" s="152">
        <v>65000</v>
      </c>
      <c r="R168" s="152">
        <f t="shared" si="13"/>
        <v>124524.52488923077</v>
      </c>
      <c r="S168" s="152">
        <f t="shared" si="14"/>
        <v>8094094117.8000002</v>
      </c>
      <c r="T168" s="20" t="s">
        <v>6</v>
      </c>
      <c r="U168" s="81">
        <v>99620</v>
      </c>
      <c r="V168" s="81">
        <v>8094125000</v>
      </c>
      <c r="W168" s="81">
        <v>99620</v>
      </c>
      <c r="X168" s="81">
        <v>8094125000</v>
      </c>
      <c r="Y168" s="71">
        <v>0</v>
      </c>
      <c r="Z168" s="84">
        <v>0</v>
      </c>
    </row>
    <row r="169" spans="1:26" hidden="1">
      <c r="A169" s="19">
        <v>85048</v>
      </c>
      <c r="B169" s="19">
        <v>14021900115</v>
      </c>
      <c r="C169" s="20" t="s">
        <v>922</v>
      </c>
      <c r="D169" s="20" t="s">
        <v>215</v>
      </c>
      <c r="E169" s="20" t="s">
        <v>319</v>
      </c>
      <c r="F169" s="20">
        <v>19</v>
      </c>
      <c r="G169" s="20" t="s">
        <v>72</v>
      </c>
      <c r="H169" s="20">
        <v>12781</v>
      </c>
      <c r="I169" s="21" t="s">
        <v>920</v>
      </c>
      <c r="J169" s="20" t="s">
        <v>4</v>
      </c>
      <c r="K169" s="18">
        <v>74541</v>
      </c>
      <c r="L169" s="22">
        <v>300000</v>
      </c>
      <c r="M169" s="18">
        <v>300000</v>
      </c>
      <c r="N169" s="18">
        <f t="shared" si="12"/>
        <v>22362300000</v>
      </c>
      <c r="O169" s="18">
        <f t="shared" si="16"/>
        <v>2012607000</v>
      </c>
      <c r="P169" s="30">
        <f t="shared" si="15"/>
        <v>24374907000</v>
      </c>
      <c r="Q169" s="152">
        <v>65000</v>
      </c>
      <c r="R169" s="152">
        <f t="shared" si="13"/>
        <v>374998.56923076924</v>
      </c>
      <c r="S169" s="152">
        <f t="shared" si="14"/>
        <v>24374907000</v>
      </c>
      <c r="T169" s="20" t="s">
        <v>6</v>
      </c>
      <c r="U169" s="81">
        <v>300000</v>
      </c>
      <c r="V169" s="81">
        <v>24375000000</v>
      </c>
      <c r="W169" s="81">
        <v>300000</v>
      </c>
      <c r="X169" s="81">
        <v>24375000000</v>
      </c>
      <c r="Y169" s="71">
        <v>0</v>
      </c>
      <c r="Z169" s="84">
        <v>0</v>
      </c>
    </row>
    <row r="170" spans="1:26" hidden="1">
      <c r="A170" s="19">
        <v>84968</v>
      </c>
      <c r="B170" s="19">
        <v>14021900116</v>
      </c>
      <c r="C170" s="20" t="s">
        <v>927</v>
      </c>
      <c r="D170" s="20" t="s">
        <v>217</v>
      </c>
      <c r="E170" s="20" t="s">
        <v>926</v>
      </c>
      <c r="F170" s="20">
        <v>19</v>
      </c>
      <c r="G170" s="20" t="s">
        <v>72</v>
      </c>
      <c r="H170" s="20">
        <v>10457</v>
      </c>
      <c r="I170" s="21" t="s">
        <v>924</v>
      </c>
      <c r="J170" s="20" t="s">
        <v>12</v>
      </c>
      <c r="K170" s="18">
        <v>74541</v>
      </c>
      <c r="L170" s="22">
        <v>500000</v>
      </c>
      <c r="M170" s="18">
        <v>499990</v>
      </c>
      <c r="N170" s="18">
        <f t="shared" si="12"/>
        <v>37269754590</v>
      </c>
      <c r="O170" s="18">
        <f t="shared" si="16"/>
        <v>3354277913.0999999</v>
      </c>
      <c r="P170" s="30">
        <f t="shared" si="15"/>
        <v>40624032503.099998</v>
      </c>
      <c r="Q170" s="152">
        <v>65000</v>
      </c>
      <c r="R170" s="152">
        <f t="shared" si="13"/>
        <v>624985.11543230771</v>
      </c>
      <c r="S170" s="152">
        <f t="shared" si="14"/>
        <v>40624032503.099998</v>
      </c>
      <c r="T170" s="20" t="s">
        <v>6</v>
      </c>
      <c r="U170" s="81">
        <v>499990</v>
      </c>
      <c r="V170" s="81">
        <v>40624187500</v>
      </c>
      <c r="W170" s="81">
        <v>499990</v>
      </c>
      <c r="X170" s="81">
        <v>40624187500</v>
      </c>
      <c r="Y170" s="71">
        <v>0</v>
      </c>
      <c r="Z170" s="84">
        <v>0</v>
      </c>
    </row>
    <row r="171" spans="1:26" hidden="1">
      <c r="A171" s="19">
        <v>84308</v>
      </c>
      <c r="B171" s="19">
        <v>14021900118</v>
      </c>
      <c r="C171" s="20" t="s">
        <v>931</v>
      </c>
      <c r="D171" s="20" t="s">
        <v>268</v>
      </c>
      <c r="E171" s="20" t="s">
        <v>197</v>
      </c>
      <c r="F171" s="20">
        <v>19</v>
      </c>
      <c r="G171" s="20" t="s">
        <v>72</v>
      </c>
      <c r="H171" s="20">
        <v>12783</v>
      </c>
      <c r="I171" s="21" t="s">
        <v>929</v>
      </c>
      <c r="J171" s="20" t="s">
        <v>4</v>
      </c>
      <c r="K171" s="18">
        <v>74541</v>
      </c>
      <c r="L171" s="22">
        <v>249000</v>
      </c>
      <c r="M171" s="18">
        <v>244860</v>
      </c>
      <c r="N171" s="18">
        <f t="shared" si="12"/>
        <v>18252109260</v>
      </c>
      <c r="O171" s="18">
        <f t="shared" si="16"/>
        <v>1642689833.3999999</v>
      </c>
      <c r="P171" s="30">
        <f t="shared" si="15"/>
        <v>19894799093.400002</v>
      </c>
      <c r="Q171" s="152">
        <v>65000</v>
      </c>
      <c r="R171" s="152">
        <f t="shared" si="13"/>
        <v>306073.83220615389</v>
      </c>
      <c r="S171" s="152">
        <f t="shared" si="14"/>
        <v>19894799093.400002</v>
      </c>
      <c r="T171" s="20" t="s">
        <v>6</v>
      </c>
      <c r="U171" s="81">
        <v>244860</v>
      </c>
      <c r="V171" s="81">
        <v>19894875000</v>
      </c>
      <c r="W171" s="81">
        <v>244860</v>
      </c>
      <c r="X171" s="81">
        <v>19894875000</v>
      </c>
      <c r="Y171" s="71">
        <v>0</v>
      </c>
      <c r="Z171" s="84">
        <v>0</v>
      </c>
    </row>
    <row r="172" spans="1:26" hidden="1">
      <c r="A172" s="19">
        <v>85010</v>
      </c>
      <c r="B172" s="19">
        <v>14021900120</v>
      </c>
      <c r="C172" s="20" t="s">
        <v>935</v>
      </c>
      <c r="D172" s="20" t="s">
        <v>215</v>
      </c>
      <c r="E172" s="20" t="s">
        <v>197</v>
      </c>
      <c r="F172" s="20">
        <v>19</v>
      </c>
      <c r="G172" s="20" t="s">
        <v>251</v>
      </c>
      <c r="H172" s="20">
        <v>12785</v>
      </c>
      <c r="I172" s="21" t="s">
        <v>934</v>
      </c>
      <c r="J172" s="20" t="s">
        <v>4</v>
      </c>
      <c r="K172" s="18">
        <v>74541</v>
      </c>
      <c r="L172" s="22">
        <v>200000</v>
      </c>
      <c r="M172" s="18">
        <v>199290</v>
      </c>
      <c r="N172" s="18">
        <f t="shared" si="12"/>
        <v>14855275890</v>
      </c>
      <c r="O172" s="18">
        <f t="shared" si="16"/>
        <v>1336974830.0999999</v>
      </c>
      <c r="P172" s="30">
        <f t="shared" si="15"/>
        <v>16192250720.1</v>
      </c>
      <c r="Q172" s="152">
        <v>65000</v>
      </c>
      <c r="R172" s="152">
        <f t="shared" si="13"/>
        <v>249111.54954000001</v>
      </c>
      <c r="S172" s="152">
        <f t="shared" si="14"/>
        <v>16192250720.1</v>
      </c>
      <c r="T172" s="20" t="s">
        <v>6</v>
      </c>
      <c r="U172" s="81">
        <v>199290</v>
      </c>
      <c r="V172" s="81">
        <v>16192312500</v>
      </c>
      <c r="W172" s="81">
        <v>199290</v>
      </c>
      <c r="X172" s="81">
        <v>16192312500</v>
      </c>
      <c r="Y172" s="71">
        <v>0</v>
      </c>
      <c r="Z172" s="84">
        <v>0</v>
      </c>
    </row>
    <row r="173" spans="1:26" hidden="1">
      <c r="A173" s="19">
        <v>84866</v>
      </c>
      <c r="B173" s="19">
        <v>14021900121</v>
      </c>
      <c r="C173" s="20" t="s">
        <v>940</v>
      </c>
      <c r="D173" s="20" t="s">
        <v>276</v>
      </c>
      <c r="E173" s="20" t="s">
        <v>197</v>
      </c>
      <c r="F173" s="20">
        <v>19</v>
      </c>
      <c r="G173" s="20" t="s">
        <v>251</v>
      </c>
      <c r="H173" s="20">
        <v>12786</v>
      </c>
      <c r="I173" s="21" t="s">
        <v>937</v>
      </c>
      <c r="J173" s="20" t="s">
        <v>4</v>
      </c>
      <c r="K173" s="18">
        <v>74541</v>
      </c>
      <c r="L173" s="22">
        <v>150000</v>
      </c>
      <c r="M173" s="18">
        <v>149020</v>
      </c>
      <c r="N173" s="18">
        <f t="shared" si="12"/>
        <v>11108099820</v>
      </c>
      <c r="O173" s="18">
        <f t="shared" si="16"/>
        <v>999728983.79999995</v>
      </c>
      <c r="P173" s="30">
        <f t="shared" si="15"/>
        <v>12107828803.799999</v>
      </c>
      <c r="Q173" s="152">
        <v>65000</v>
      </c>
      <c r="R173" s="152">
        <f t="shared" si="13"/>
        <v>186274.28928923077</v>
      </c>
      <c r="S173" s="152">
        <f t="shared" si="14"/>
        <v>12107828803.799999</v>
      </c>
      <c r="T173" s="20" t="s">
        <v>6</v>
      </c>
      <c r="U173" s="81">
        <v>149020</v>
      </c>
      <c r="V173" s="81">
        <v>12107875000</v>
      </c>
      <c r="W173" s="81">
        <v>149020</v>
      </c>
      <c r="X173" s="81">
        <v>12107875000</v>
      </c>
      <c r="Y173" s="71">
        <v>0</v>
      </c>
      <c r="Z173" s="84">
        <v>0</v>
      </c>
    </row>
    <row r="174" spans="1:26" hidden="1">
      <c r="A174" s="19">
        <v>84051</v>
      </c>
      <c r="B174" s="19">
        <v>14021900122</v>
      </c>
      <c r="C174" s="20" t="s">
        <v>942</v>
      </c>
      <c r="D174" s="20" t="s">
        <v>215</v>
      </c>
      <c r="E174" s="20" t="s">
        <v>14</v>
      </c>
      <c r="F174" s="20">
        <v>19</v>
      </c>
      <c r="G174" s="20" t="s">
        <v>251</v>
      </c>
      <c r="H174" s="20">
        <v>11043</v>
      </c>
      <c r="I174" s="21" t="s">
        <v>767</v>
      </c>
      <c r="J174" s="20" t="s">
        <v>12</v>
      </c>
      <c r="K174" s="18">
        <v>74541</v>
      </c>
      <c r="L174" s="22">
        <v>100000</v>
      </c>
      <c r="M174" s="18">
        <v>99420</v>
      </c>
      <c r="N174" s="18">
        <f t="shared" si="12"/>
        <v>7410866220</v>
      </c>
      <c r="O174" s="18">
        <f t="shared" si="16"/>
        <v>666977959.79999995</v>
      </c>
      <c r="P174" s="30">
        <f t="shared" si="15"/>
        <v>8077844179.8000002</v>
      </c>
      <c r="Q174" s="152">
        <v>65000</v>
      </c>
      <c r="R174" s="152">
        <f t="shared" si="13"/>
        <v>124274.52584307693</v>
      </c>
      <c r="S174" s="152">
        <f t="shared" si="14"/>
        <v>8077844179.8000002</v>
      </c>
      <c r="T174" s="20" t="s">
        <v>6</v>
      </c>
      <c r="U174" s="81">
        <v>99420</v>
      </c>
      <c r="V174" s="81">
        <v>8077875000</v>
      </c>
      <c r="W174" s="81">
        <v>99420</v>
      </c>
      <c r="X174" s="81">
        <v>8077875000</v>
      </c>
      <c r="Y174" s="71">
        <v>0</v>
      </c>
      <c r="Z174" s="84">
        <v>0</v>
      </c>
    </row>
    <row r="175" spans="1:26" hidden="1">
      <c r="A175" s="19">
        <v>84723</v>
      </c>
      <c r="B175" s="19">
        <v>14021900123</v>
      </c>
      <c r="C175" s="20" t="s">
        <v>946</v>
      </c>
      <c r="D175" s="20" t="s">
        <v>215</v>
      </c>
      <c r="E175" s="20" t="s">
        <v>9</v>
      </c>
      <c r="F175" s="20">
        <v>19</v>
      </c>
      <c r="G175" s="20" t="s">
        <v>251</v>
      </c>
      <c r="H175" s="20">
        <v>10197</v>
      </c>
      <c r="I175" s="21" t="s">
        <v>944</v>
      </c>
      <c r="J175" s="20" t="s">
        <v>16</v>
      </c>
      <c r="K175" s="18">
        <v>74541</v>
      </c>
      <c r="L175" s="22">
        <v>500000</v>
      </c>
      <c r="M175" s="18">
        <v>498890</v>
      </c>
      <c r="N175" s="18">
        <f t="shared" si="12"/>
        <v>37187759490</v>
      </c>
      <c r="O175" s="18">
        <f t="shared" si="16"/>
        <v>3346898354.0999999</v>
      </c>
      <c r="P175" s="30">
        <f t="shared" si="15"/>
        <v>40534657844.099998</v>
      </c>
      <c r="Q175" s="152">
        <v>65000</v>
      </c>
      <c r="R175" s="152">
        <f t="shared" si="13"/>
        <v>623610.12067846151</v>
      </c>
      <c r="S175" s="152">
        <f t="shared" si="14"/>
        <v>40534657844.099998</v>
      </c>
      <c r="T175" s="20" t="s">
        <v>6</v>
      </c>
      <c r="U175" s="81">
        <v>498890</v>
      </c>
      <c r="V175" s="81">
        <v>40534812500</v>
      </c>
      <c r="W175" s="81">
        <v>498890</v>
      </c>
      <c r="X175" s="81">
        <v>40534812500</v>
      </c>
      <c r="Y175" s="71">
        <v>0</v>
      </c>
      <c r="Z175" s="84">
        <v>0</v>
      </c>
    </row>
    <row r="176" spans="1:26" hidden="1">
      <c r="A176" s="19">
        <v>84991</v>
      </c>
      <c r="B176" s="19">
        <v>14021900124</v>
      </c>
      <c r="C176" s="20" t="s">
        <v>947</v>
      </c>
      <c r="D176" s="20" t="s">
        <v>238</v>
      </c>
      <c r="E176" s="20" t="s">
        <v>174</v>
      </c>
      <c r="F176" s="20">
        <v>19</v>
      </c>
      <c r="G176" s="20" t="s">
        <v>267</v>
      </c>
      <c r="H176" s="20">
        <v>11003</v>
      </c>
      <c r="I176" s="21" t="s">
        <v>823</v>
      </c>
      <c r="J176" s="20" t="s">
        <v>4</v>
      </c>
      <c r="K176" s="18">
        <v>74541</v>
      </c>
      <c r="L176" s="22">
        <v>500000</v>
      </c>
      <c r="M176" s="18">
        <v>499060</v>
      </c>
      <c r="N176" s="18">
        <f t="shared" si="12"/>
        <v>37200431460</v>
      </c>
      <c r="O176" s="18">
        <f t="shared" si="16"/>
        <v>3348038831.4000001</v>
      </c>
      <c r="P176" s="30">
        <f t="shared" si="15"/>
        <v>40548470291.400002</v>
      </c>
      <c r="Q176" s="152">
        <v>65000</v>
      </c>
      <c r="R176" s="152">
        <f t="shared" si="13"/>
        <v>623822.61986769235</v>
      </c>
      <c r="S176" s="152">
        <f t="shared" si="14"/>
        <v>40548470291.400002</v>
      </c>
      <c r="T176" s="20" t="s">
        <v>6</v>
      </c>
      <c r="U176" s="81">
        <v>499060</v>
      </c>
      <c r="V176" s="81">
        <v>40548625000</v>
      </c>
      <c r="W176" s="81">
        <v>499060</v>
      </c>
      <c r="X176" s="81">
        <v>40548625000</v>
      </c>
      <c r="Y176" s="71">
        <v>0</v>
      </c>
      <c r="Z176" s="84">
        <v>0</v>
      </c>
    </row>
    <row r="177" spans="1:26" hidden="1">
      <c r="A177" s="19">
        <v>84967</v>
      </c>
      <c r="B177" s="19">
        <v>14021900125</v>
      </c>
      <c r="C177" s="20" t="s">
        <v>951</v>
      </c>
      <c r="D177" s="20" t="s">
        <v>238</v>
      </c>
      <c r="E177" s="20" t="s">
        <v>174</v>
      </c>
      <c r="F177" s="20">
        <v>19</v>
      </c>
      <c r="G177" s="20" t="s">
        <v>267</v>
      </c>
      <c r="H177" s="20">
        <v>10976</v>
      </c>
      <c r="I177" s="21" t="s">
        <v>949</v>
      </c>
      <c r="J177" s="20" t="s">
        <v>19</v>
      </c>
      <c r="K177" s="18">
        <v>74541</v>
      </c>
      <c r="L177" s="22">
        <v>500000</v>
      </c>
      <c r="M177" s="18">
        <v>499690</v>
      </c>
      <c r="N177" s="18">
        <f t="shared" si="12"/>
        <v>37247392290</v>
      </c>
      <c r="O177" s="18">
        <f t="shared" si="16"/>
        <v>3352265306.0999999</v>
      </c>
      <c r="P177" s="30">
        <f t="shared" si="15"/>
        <v>40599657596.099998</v>
      </c>
      <c r="Q177" s="152">
        <v>65000</v>
      </c>
      <c r="R177" s="152">
        <f t="shared" si="13"/>
        <v>624610.11686307692</v>
      </c>
      <c r="S177" s="152">
        <f t="shared" si="14"/>
        <v>40599657596.099998</v>
      </c>
      <c r="T177" s="20" t="s">
        <v>6</v>
      </c>
      <c r="U177" s="81">
        <v>499690</v>
      </c>
      <c r="V177" s="81">
        <v>40599812500</v>
      </c>
      <c r="W177" s="81">
        <v>499690</v>
      </c>
      <c r="X177" s="81">
        <v>40599812500</v>
      </c>
      <c r="Y177" s="71">
        <v>0</v>
      </c>
      <c r="Z177" s="84">
        <v>0</v>
      </c>
    </row>
    <row r="178" spans="1:26" hidden="1">
      <c r="A178" s="19">
        <v>84904</v>
      </c>
      <c r="B178" s="19">
        <v>14021900126</v>
      </c>
      <c r="C178" s="20" t="s">
        <v>952</v>
      </c>
      <c r="D178" s="20" t="s">
        <v>238</v>
      </c>
      <c r="E178" s="20" t="s">
        <v>174</v>
      </c>
      <c r="F178" s="20">
        <v>19</v>
      </c>
      <c r="G178" s="20" t="s">
        <v>271</v>
      </c>
      <c r="H178" s="20">
        <v>8120</v>
      </c>
      <c r="I178" s="21" t="s">
        <v>761</v>
      </c>
      <c r="J178" s="20" t="s">
        <v>4</v>
      </c>
      <c r="K178" s="18">
        <v>74541</v>
      </c>
      <c r="L178" s="22">
        <v>500000</v>
      </c>
      <c r="M178" s="18">
        <v>499280</v>
      </c>
      <c r="N178" s="18">
        <f t="shared" si="12"/>
        <v>37216830480</v>
      </c>
      <c r="O178" s="18">
        <f t="shared" si="16"/>
        <v>3349514743.1999998</v>
      </c>
      <c r="P178" s="30">
        <f t="shared" si="15"/>
        <v>40566345223.199997</v>
      </c>
      <c r="Q178" s="152">
        <v>65000</v>
      </c>
      <c r="R178" s="152">
        <f t="shared" si="13"/>
        <v>624097.61881846155</v>
      </c>
      <c r="S178" s="152">
        <f t="shared" si="14"/>
        <v>40566345223.199997</v>
      </c>
      <c r="T178" s="20" t="s">
        <v>6</v>
      </c>
      <c r="U178" s="81">
        <v>499280</v>
      </c>
      <c r="V178" s="81">
        <v>40566500000</v>
      </c>
      <c r="W178" s="81">
        <v>499280</v>
      </c>
      <c r="X178" s="81">
        <v>40566500000</v>
      </c>
      <c r="Y178" s="71">
        <v>0</v>
      </c>
      <c r="Z178" s="84">
        <v>0</v>
      </c>
    </row>
    <row r="179" spans="1:26" hidden="1">
      <c r="A179" s="19">
        <v>85050</v>
      </c>
      <c r="B179" s="19">
        <v>14021900127</v>
      </c>
      <c r="C179" s="20" t="s">
        <v>956</v>
      </c>
      <c r="D179" s="20" t="s">
        <v>267</v>
      </c>
      <c r="E179" s="20" t="s">
        <v>64</v>
      </c>
      <c r="F179" s="20">
        <v>19</v>
      </c>
      <c r="G179" s="20" t="s">
        <v>271</v>
      </c>
      <c r="H179" s="20">
        <v>12506</v>
      </c>
      <c r="I179" s="21" t="s">
        <v>954</v>
      </c>
      <c r="J179" s="20" t="s">
        <v>19</v>
      </c>
      <c r="K179" s="18">
        <v>74541</v>
      </c>
      <c r="L179" s="22">
        <v>300000</v>
      </c>
      <c r="M179" s="18">
        <v>298540</v>
      </c>
      <c r="N179" s="18">
        <f t="shared" si="12"/>
        <v>22253470140</v>
      </c>
      <c r="O179" s="18">
        <f t="shared" si="16"/>
        <v>2002812312.5999999</v>
      </c>
      <c r="P179" s="30">
        <f t="shared" si="15"/>
        <v>24256282452.599998</v>
      </c>
      <c r="Q179" s="152">
        <v>65000</v>
      </c>
      <c r="R179" s="152">
        <f t="shared" si="13"/>
        <v>373173.57619384612</v>
      </c>
      <c r="S179" s="152">
        <f t="shared" si="14"/>
        <v>24256282452.599998</v>
      </c>
      <c r="T179" s="20" t="s">
        <v>6</v>
      </c>
      <c r="U179" s="81">
        <v>298540</v>
      </c>
      <c r="V179" s="81">
        <v>24256375000</v>
      </c>
      <c r="W179" s="81">
        <v>298540</v>
      </c>
      <c r="X179" s="81">
        <v>24256375000</v>
      </c>
      <c r="Y179" s="71">
        <v>0</v>
      </c>
      <c r="Z179" s="84">
        <v>0</v>
      </c>
    </row>
    <row r="180" spans="1:26" hidden="1">
      <c r="A180" s="19">
        <v>84450</v>
      </c>
      <c r="B180" s="19">
        <v>14021900128</v>
      </c>
      <c r="C180" s="20" t="s">
        <v>958</v>
      </c>
      <c r="D180" s="20" t="s">
        <v>72</v>
      </c>
      <c r="E180" s="20" t="s">
        <v>32</v>
      </c>
      <c r="F180" s="20">
        <v>19</v>
      </c>
      <c r="G180" s="20" t="s">
        <v>271</v>
      </c>
      <c r="H180" s="20">
        <v>4060</v>
      </c>
      <c r="I180" s="21" t="s">
        <v>322</v>
      </c>
      <c r="J180" s="20" t="s">
        <v>4</v>
      </c>
      <c r="K180" s="18">
        <v>74541</v>
      </c>
      <c r="L180" s="22">
        <v>150000</v>
      </c>
      <c r="M180" s="18">
        <v>145720</v>
      </c>
      <c r="N180" s="18">
        <f t="shared" si="12"/>
        <v>10862114520</v>
      </c>
      <c r="O180" s="18">
        <f t="shared" si="16"/>
        <v>977590306.79999995</v>
      </c>
      <c r="P180" s="30">
        <f t="shared" si="15"/>
        <v>11839704826.799999</v>
      </c>
      <c r="Q180" s="152">
        <v>65000</v>
      </c>
      <c r="R180" s="152">
        <f t="shared" si="13"/>
        <v>182149.30502769229</v>
      </c>
      <c r="S180" s="152">
        <f t="shared" si="14"/>
        <v>11839704826.799999</v>
      </c>
      <c r="T180" s="20" t="s">
        <v>6</v>
      </c>
      <c r="U180" s="81">
        <v>145720</v>
      </c>
      <c r="V180" s="81">
        <v>11839750000</v>
      </c>
      <c r="W180" s="81">
        <v>145720</v>
      </c>
      <c r="X180" s="81">
        <v>11839750000</v>
      </c>
      <c r="Y180" s="71">
        <v>0</v>
      </c>
      <c r="Z180" s="84">
        <v>0</v>
      </c>
    </row>
    <row r="181" spans="1:26" hidden="1">
      <c r="A181" s="19">
        <v>85057</v>
      </c>
      <c r="B181" s="19">
        <v>14021900129</v>
      </c>
      <c r="C181" s="20" t="s">
        <v>962</v>
      </c>
      <c r="D181" s="20" t="s">
        <v>267</v>
      </c>
      <c r="E181" s="20" t="s">
        <v>64</v>
      </c>
      <c r="F181" s="20">
        <v>19</v>
      </c>
      <c r="G181" s="20" t="s">
        <v>271</v>
      </c>
      <c r="H181" s="20">
        <v>12790</v>
      </c>
      <c r="I181" s="21" t="s">
        <v>960</v>
      </c>
      <c r="J181" s="20" t="s">
        <v>19</v>
      </c>
      <c r="K181" s="18">
        <v>74541</v>
      </c>
      <c r="L181" s="22">
        <v>300000</v>
      </c>
      <c r="M181" s="18">
        <v>299260</v>
      </c>
      <c r="N181" s="18">
        <f t="shared" si="12"/>
        <v>22307139660</v>
      </c>
      <c r="O181" s="18">
        <f t="shared" si="16"/>
        <v>2007642569.3999999</v>
      </c>
      <c r="P181" s="30">
        <f t="shared" si="15"/>
        <v>24314782229.400002</v>
      </c>
      <c r="Q181" s="152">
        <v>65000</v>
      </c>
      <c r="R181" s="152">
        <f t="shared" si="13"/>
        <v>374073.57276000001</v>
      </c>
      <c r="S181" s="152">
        <f t="shared" si="14"/>
        <v>24314782229.400002</v>
      </c>
      <c r="T181" s="20" t="s">
        <v>6</v>
      </c>
      <c r="U181" s="81">
        <v>299260</v>
      </c>
      <c r="V181" s="81">
        <v>24314875000</v>
      </c>
      <c r="W181" s="81">
        <v>299260</v>
      </c>
      <c r="X181" s="81">
        <v>24314875000</v>
      </c>
      <c r="Y181" s="71">
        <v>0</v>
      </c>
      <c r="Z181" s="84">
        <v>0</v>
      </c>
    </row>
    <row r="182" spans="1:26" hidden="1">
      <c r="A182" s="19">
        <v>84780</v>
      </c>
      <c r="B182" s="19">
        <v>14021900130</v>
      </c>
      <c r="C182" s="20" t="s">
        <v>964</v>
      </c>
      <c r="D182" s="20" t="s">
        <v>238</v>
      </c>
      <c r="E182" s="20" t="s">
        <v>37</v>
      </c>
      <c r="F182" s="20">
        <v>19</v>
      </c>
      <c r="G182" s="20" t="s">
        <v>270</v>
      </c>
      <c r="H182" s="20">
        <v>1728</v>
      </c>
      <c r="I182" s="21" t="s">
        <v>707</v>
      </c>
      <c r="J182" s="20" t="s">
        <v>19</v>
      </c>
      <c r="K182" s="18">
        <v>74541</v>
      </c>
      <c r="L182" s="22">
        <v>500000</v>
      </c>
      <c r="M182" s="18">
        <v>499850</v>
      </c>
      <c r="N182" s="18">
        <f t="shared" si="12"/>
        <v>37259318850</v>
      </c>
      <c r="O182" s="18">
        <f t="shared" si="16"/>
        <v>3353338696.5</v>
      </c>
      <c r="P182" s="30">
        <f t="shared" si="15"/>
        <v>40612657546.5</v>
      </c>
      <c r="Q182" s="152">
        <v>65000</v>
      </c>
      <c r="R182" s="152">
        <f t="shared" si="13"/>
        <v>624810.11609999998</v>
      </c>
      <c r="S182" s="152">
        <f t="shared" si="14"/>
        <v>40612657546.5</v>
      </c>
      <c r="T182" s="20" t="s">
        <v>6</v>
      </c>
      <c r="U182" s="81">
        <v>499850</v>
      </c>
      <c r="V182" s="81">
        <v>40612812500</v>
      </c>
      <c r="W182" s="81">
        <v>499850</v>
      </c>
      <c r="X182" s="81">
        <v>40612812500</v>
      </c>
      <c r="Y182" s="71">
        <v>0</v>
      </c>
      <c r="Z182" s="84">
        <v>0</v>
      </c>
    </row>
    <row r="183" spans="1:26" hidden="1">
      <c r="A183" s="19">
        <v>84296</v>
      </c>
      <c r="B183" s="19">
        <v>14021900131</v>
      </c>
      <c r="C183" s="20" t="s">
        <v>968</v>
      </c>
      <c r="D183" s="20" t="s">
        <v>72</v>
      </c>
      <c r="E183" s="20" t="s">
        <v>32</v>
      </c>
      <c r="F183" s="20">
        <v>19</v>
      </c>
      <c r="G183" s="20" t="s">
        <v>270</v>
      </c>
      <c r="H183" s="20">
        <v>11584</v>
      </c>
      <c r="I183" s="21" t="s">
        <v>966</v>
      </c>
      <c r="J183" s="20" t="s">
        <v>4</v>
      </c>
      <c r="K183" s="18">
        <v>74541</v>
      </c>
      <c r="L183" s="22">
        <v>25000</v>
      </c>
      <c r="M183" s="18">
        <v>24130</v>
      </c>
      <c r="N183" s="18">
        <f t="shared" si="12"/>
        <v>1798674330</v>
      </c>
      <c r="O183" s="18">
        <f t="shared" si="16"/>
        <v>161880689.69999999</v>
      </c>
      <c r="P183" s="30">
        <f t="shared" si="15"/>
        <v>1960555019.7</v>
      </c>
      <c r="Q183" s="152">
        <v>65000</v>
      </c>
      <c r="R183" s="152">
        <f t="shared" si="13"/>
        <v>30162.384918461539</v>
      </c>
      <c r="S183" s="152">
        <f t="shared" si="14"/>
        <v>1960555019.7</v>
      </c>
      <c r="T183" s="20" t="s">
        <v>6</v>
      </c>
      <c r="U183" s="81">
        <v>24130</v>
      </c>
      <c r="V183" s="81">
        <v>1960562500</v>
      </c>
      <c r="W183" s="81">
        <v>24130</v>
      </c>
      <c r="X183" s="81">
        <v>1960562500</v>
      </c>
      <c r="Y183" s="71">
        <v>0</v>
      </c>
      <c r="Z183" s="84">
        <v>0</v>
      </c>
    </row>
    <row r="184" spans="1:26" hidden="1">
      <c r="A184" s="19">
        <v>84903</v>
      </c>
      <c r="B184" s="19">
        <v>14021900132</v>
      </c>
      <c r="C184" s="20" t="s">
        <v>972</v>
      </c>
      <c r="D184" s="20" t="s">
        <v>251</v>
      </c>
      <c r="E184" s="20" t="s">
        <v>299</v>
      </c>
      <c r="F184" s="20">
        <v>19</v>
      </c>
      <c r="G184" s="20" t="s">
        <v>273</v>
      </c>
      <c r="H184" s="20">
        <v>12795</v>
      </c>
      <c r="I184" s="21" t="s">
        <v>970</v>
      </c>
      <c r="J184" s="20" t="s">
        <v>714</v>
      </c>
      <c r="K184" s="18">
        <v>74541</v>
      </c>
      <c r="L184" s="22">
        <v>110000</v>
      </c>
      <c r="M184" s="18">
        <v>109270</v>
      </c>
      <c r="N184" s="18">
        <f t="shared" si="12"/>
        <v>8145095070</v>
      </c>
      <c r="O184" s="18">
        <f t="shared" si="16"/>
        <v>733058556.29999995</v>
      </c>
      <c r="P184" s="30">
        <f t="shared" si="15"/>
        <v>8878153626.2999992</v>
      </c>
      <c r="Q184" s="152">
        <v>65000</v>
      </c>
      <c r="R184" s="152">
        <f t="shared" si="13"/>
        <v>136586.97886615383</v>
      </c>
      <c r="S184" s="152">
        <f t="shared" si="14"/>
        <v>8878153626.2999992</v>
      </c>
      <c r="T184" s="20" t="s">
        <v>6</v>
      </c>
      <c r="U184" s="81">
        <v>109270</v>
      </c>
      <c r="V184" s="81">
        <v>8878187500</v>
      </c>
      <c r="W184" s="81">
        <v>109270</v>
      </c>
      <c r="X184" s="81">
        <v>8878187500</v>
      </c>
      <c r="Y184" s="71">
        <v>0</v>
      </c>
      <c r="Z184" s="84">
        <v>0</v>
      </c>
    </row>
    <row r="185" spans="1:26" hidden="1">
      <c r="A185" s="19">
        <v>84038</v>
      </c>
      <c r="B185" s="19">
        <v>14021900134</v>
      </c>
      <c r="C185" s="20" t="s">
        <v>976</v>
      </c>
      <c r="D185" s="20" t="s">
        <v>251</v>
      </c>
      <c r="E185" s="20" t="s">
        <v>299</v>
      </c>
      <c r="F185" s="20">
        <v>19</v>
      </c>
      <c r="G185" s="20" t="s">
        <v>273</v>
      </c>
      <c r="H185" s="20">
        <v>12796</v>
      </c>
      <c r="I185" s="21" t="s">
        <v>974</v>
      </c>
      <c r="J185" s="20" t="s">
        <v>4</v>
      </c>
      <c r="K185" s="18">
        <v>74541</v>
      </c>
      <c r="L185" s="22">
        <v>120000</v>
      </c>
      <c r="M185" s="18">
        <v>119860</v>
      </c>
      <c r="N185" s="18">
        <f t="shared" si="12"/>
        <v>8934484260</v>
      </c>
      <c r="O185" s="18">
        <f t="shared" si="16"/>
        <v>804103583.39999998</v>
      </c>
      <c r="P185" s="30">
        <f t="shared" si="15"/>
        <v>9738587843.3999996</v>
      </c>
      <c r="Q185" s="152">
        <v>65000</v>
      </c>
      <c r="R185" s="152">
        <f t="shared" si="13"/>
        <v>149824.42835999999</v>
      </c>
      <c r="S185" s="152">
        <f t="shared" si="14"/>
        <v>9738587843.3999996</v>
      </c>
      <c r="T185" s="20" t="s">
        <v>6</v>
      </c>
      <c r="U185" s="81">
        <v>119860</v>
      </c>
      <c r="V185" s="81">
        <v>9738625000</v>
      </c>
      <c r="W185" s="81">
        <v>119860</v>
      </c>
      <c r="X185" s="81">
        <v>9738625000</v>
      </c>
      <c r="Y185" s="71">
        <v>0</v>
      </c>
      <c r="Z185" s="84">
        <v>0</v>
      </c>
    </row>
    <row r="186" spans="1:26" hidden="1">
      <c r="A186" s="19">
        <v>85244</v>
      </c>
      <c r="B186" s="19">
        <v>14021900141</v>
      </c>
      <c r="C186" s="20" t="s">
        <v>983</v>
      </c>
      <c r="D186" s="20" t="s">
        <v>273</v>
      </c>
      <c r="E186" s="20" t="s">
        <v>319</v>
      </c>
      <c r="F186" s="20">
        <v>19</v>
      </c>
      <c r="G186" s="20" t="s">
        <v>309</v>
      </c>
      <c r="H186" s="20">
        <v>12781</v>
      </c>
      <c r="I186" s="21" t="s">
        <v>920</v>
      </c>
      <c r="J186" s="20" t="s">
        <v>4</v>
      </c>
      <c r="K186" s="18">
        <v>74541</v>
      </c>
      <c r="L186" s="22">
        <v>220000</v>
      </c>
      <c r="M186" s="18">
        <v>216860</v>
      </c>
      <c r="N186" s="18">
        <f t="shared" si="12"/>
        <v>16164961260</v>
      </c>
      <c r="O186" s="18">
        <f t="shared" si="16"/>
        <v>1454846513.3999999</v>
      </c>
      <c r="P186" s="30">
        <f t="shared" si="15"/>
        <v>17619807773.400002</v>
      </c>
      <c r="Q186" s="152">
        <v>65000</v>
      </c>
      <c r="R186" s="152">
        <f t="shared" si="13"/>
        <v>271073.96574461542</v>
      </c>
      <c r="S186" s="152">
        <f t="shared" si="14"/>
        <v>17619807773.400002</v>
      </c>
      <c r="T186" s="20" t="s">
        <v>6</v>
      </c>
      <c r="U186" s="81">
        <v>216860</v>
      </c>
      <c r="V186" s="81">
        <v>17619875000</v>
      </c>
      <c r="W186" s="81">
        <v>216860</v>
      </c>
      <c r="X186" s="81">
        <v>17619875000</v>
      </c>
      <c r="Y186" s="71">
        <v>0</v>
      </c>
      <c r="Z186" s="84">
        <v>0</v>
      </c>
    </row>
    <row r="187" spans="1:26" hidden="1">
      <c r="A187" s="19">
        <v>84325</v>
      </c>
      <c r="B187" s="19">
        <v>14021900143</v>
      </c>
      <c r="C187" s="20" t="s">
        <v>987</v>
      </c>
      <c r="D187" s="20" t="s">
        <v>271</v>
      </c>
      <c r="E187" s="20" t="s">
        <v>32</v>
      </c>
      <c r="F187" s="20">
        <v>19</v>
      </c>
      <c r="G187" s="20" t="s">
        <v>292</v>
      </c>
      <c r="H187" s="20">
        <v>1641</v>
      </c>
      <c r="I187" s="21" t="s">
        <v>203</v>
      </c>
      <c r="J187" s="20" t="s">
        <v>4</v>
      </c>
      <c r="K187" s="18">
        <v>74541</v>
      </c>
      <c r="L187" s="22">
        <v>100000</v>
      </c>
      <c r="M187" s="18">
        <v>98660</v>
      </c>
      <c r="N187" s="18">
        <f t="shared" si="12"/>
        <v>7354215060</v>
      </c>
      <c r="O187" s="18">
        <f t="shared" si="16"/>
        <v>661879355.39999998</v>
      </c>
      <c r="P187" s="30">
        <f t="shared" si="15"/>
        <v>8016094415.3999996</v>
      </c>
      <c r="Q187" s="152">
        <v>65000</v>
      </c>
      <c r="R187" s="152">
        <f t="shared" si="13"/>
        <v>123324.52946769231</v>
      </c>
      <c r="S187" s="152">
        <f t="shared" si="14"/>
        <v>8016094415.3999996</v>
      </c>
      <c r="T187" s="20" t="s">
        <v>6</v>
      </c>
      <c r="U187" s="81">
        <v>98660</v>
      </c>
      <c r="V187" s="81">
        <v>8016125000</v>
      </c>
      <c r="W187" s="81">
        <v>98660</v>
      </c>
      <c r="X187" s="81">
        <v>8016125000</v>
      </c>
      <c r="Y187" s="71">
        <v>0</v>
      </c>
      <c r="Z187" s="84">
        <v>0</v>
      </c>
    </row>
    <row r="188" spans="1:26" hidden="1">
      <c r="A188" s="19">
        <v>85005</v>
      </c>
      <c r="B188" s="19">
        <v>14021900144</v>
      </c>
      <c r="C188" s="20" t="s">
        <v>988</v>
      </c>
      <c r="D188" s="20" t="s">
        <v>271</v>
      </c>
      <c r="E188" s="20" t="s">
        <v>299</v>
      </c>
      <c r="F188" s="20">
        <v>19</v>
      </c>
      <c r="G188" s="20" t="s">
        <v>257</v>
      </c>
      <c r="H188" s="20">
        <v>12780</v>
      </c>
      <c r="I188" s="21" t="s">
        <v>903</v>
      </c>
      <c r="J188" s="20" t="s">
        <v>714</v>
      </c>
      <c r="K188" s="18">
        <v>74541</v>
      </c>
      <c r="L188" s="22">
        <v>90000</v>
      </c>
      <c r="M188" s="18">
        <v>89120</v>
      </c>
      <c r="N188" s="18">
        <f t="shared" si="12"/>
        <v>6643093920</v>
      </c>
      <c r="O188" s="18">
        <f t="shared" si="16"/>
        <v>597878452.79999995</v>
      </c>
      <c r="P188" s="30">
        <f t="shared" si="15"/>
        <v>7240972372.8000002</v>
      </c>
      <c r="Q188" s="152">
        <v>65000</v>
      </c>
      <c r="R188" s="152">
        <f t="shared" si="13"/>
        <v>111399.57496615384</v>
      </c>
      <c r="S188" s="152">
        <f t="shared" si="14"/>
        <v>7240972372.8000002</v>
      </c>
      <c r="T188" s="20" t="s">
        <v>6</v>
      </c>
      <c r="U188" s="81">
        <v>89120</v>
      </c>
      <c r="V188" s="81">
        <v>7241000000</v>
      </c>
      <c r="W188" s="81">
        <v>89120</v>
      </c>
      <c r="X188" s="81">
        <v>7241000000</v>
      </c>
      <c r="Y188" s="71">
        <v>0</v>
      </c>
      <c r="Z188" s="84">
        <v>0</v>
      </c>
    </row>
    <row r="189" spans="1:26" hidden="1">
      <c r="A189" s="19">
        <v>85106</v>
      </c>
      <c r="B189" s="19">
        <v>14021900145</v>
      </c>
      <c r="C189" s="20" t="s">
        <v>989</v>
      </c>
      <c r="D189" s="20" t="s">
        <v>293</v>
      </c>
      <c r="E189" s="20" t="s">
        <v>318</v>
      </c>
      <c r="F189" s="20">
        <v>19</v>
      </c>
      <c r="G189" s="20" t="s">
        <v>257</v>
      </c>
      <c r="H189" s="20">
        <v>4013</v>
      </c>
      <c r="I189" s="21" t="s">
        <v>890</v>
      </c>
      <c r="J189" s="20" t="s">
        <v>4</v>
      </c>
      <c r="K189" s="18">
        <v>74541</v>
      </c>
      <c r="L189" s="22">
        <v>300000</v>
      </c>
      <c r="M189" s="18">
        <v>299470</v>
      </c>
      <c r="N189" s="18">
        <f t="shared" si="12"/>
        <v>22322793270</v>
      </c>
      <c r="O189" s="18">
        <f t="shared" si="16"/>
        <v>2009051394.3</v>
      </c>
      <c r="P189" s="30">
        <f t="shared" si="15"/>
        <v>24331844664.299999</v>
      </c>
      <c r="Q189" s="152">
        <v>65000</v>
      </c>
      <c r="R189" s="152">
        <f t="shared" si="13"/>
        <v>374336.07175846153</v>
      </c>
      <c r="S189" s="152">
        <f t="shared" si="14"/>
        <v>24331844664.299999</v>
      </c>
      <c r="T189" s="20" t="s">
        <v>6</v>
      </c>
      <c r="U189" s="81">
        <v>299470</v>
      </c>
      <c r="V189" s="81">
        <v>24331937500</v>
      </c>
      <c r="W189" s="81">
        <v>299470</v>
      </c>
      <c r="X189" s="81">
        <v>24331937500</v>
      </c>
      <c r="Y189" s="71">
        <v>0</v>
      </c>
      <c r="Z189" s="84">
        <v>0</v>
      </c>
    </row>
    <row r="190" spans="1:26" hidden="1">
      <c r="A190" s="19">
        <v>84877</v>
      </c>
      <c r="B190" s="19">
        <v>14021900146</v>
      </c>
      <c r="C190" s="20" t="s">
        <v>991</v>
      </c>
      <c r="D190" s="20" t="s">
        <v>292</v>
      </c>
      <c r="E190" s="20" t="s">
        <v>352</v>
      </c>
      <c r="F190" s="20">
        <v>19</v>
      </c>
      <c r="G190" s="20" t="s">
        <v>257</v>
      </c>
      <c r="H190" s="20">
        <v>12569</v>
      </c>
      <c r="I190" s="21" t="s">
        <v>778</v>
      </c>
      <c r="J190" s="20" t="s">
        <v>16</v>
      </c>
      <c r="K190" s="18">
        <v>74541</v>
      </c>
      <c r="L190" s="22">
        <v>380000</v>
      </c>
      <c r="M190" s="18">
        <v>378890</v>
      </c>
      <c r="N190" s="18">
        <f t="shared" si="12"/>
        <v>28242839490</v>
      </c>
      <c r="O190" s="18">
        <f t="shared" si="16"/>
        <v>2541855554.0999999</v>
      </c>
      <c r="P190" s="30">
        <f t="shared" si="15"/>
        <v>30784695044.099998</v>
      </c>
      <c r="Q190" s="152">
        <v>65000</v>
      </c>
      <c r="R190" s="152">
        <f t="shared" si="13"/>
        <v>473610.69298615382</v>
      </c>
      <c r="S190" s="152">
        <f t="shared" si="14"/>
        <v>30784695044.099998</v>
      </c>
      <c r="T190" s="20" t="s">
        <v>6</v>
      </c>
      <c r="U190" s="81">
        <v>378890</v>
      </c>
      <c r="V190" s="81">
        <v>30784812500</v>
      </c>
      <c r="W190" s="81">
        <v>378890</v>
      </c>
      <c r="X190" s="81">
        <v>30784812500</v>
      </c>
      <c r="Y190" s="71">
        <v>0</v>
      </c>
      <c r="Z190" s="84">
        <v>0</v>
      </c>
    </row>
    <row r="191" spans="1:26" hidden="1">
      <c r="A191" s="19">
        <v>84951</v>
      </c>
      <c r="B191" s="19">
        <v>14021900147</v>
      </c>
      <c r="C191" s="20" t="s">
        <v>995</v>
      </c>
      <c r="D191" s="20" t="s">
        <v>72</v>
      </c>
      <c r="E191" s="20" t="s">
        <v>299</v>
      </c>
      <c r="F191" s="20">
        <v>19</v>
      </c>
      <c r="G191" s="20" t="s">
        <v>257</v>
      </c>
      <c r="H191" s="20">
        <v>12513</v>
      </c>
      <c r="I191" s="21" t="s">
        <v>993</v>
      </c>
      <c r="J191" s="20" t="s">
        <v>714</v>
      </c>
      <c r="K191" s="18">
        <v>74541</v>
      </c>
      <c r="L191" s="22">
        <v>500000</v>
      </c>
      <c r="M191" s="18">
        <v>499310</v>
      </c>
      <c r="N191" s="18">
        <f t="shared" si="12"/>
        <v>37219066710</v>
      </c>
      <c r="O191" s="18">
        <f t="shared" si="16"/>
        <v>3349716003.9000001</v>
      </c>
      <c r="P191" s="30">
        <f t="shared" si="15"/>
        <v>40568782713.900002</v>
      </c>
      <c r="Q191" s="152">
        <v>65000</v>
      </c>
      <c r="R191" s="152">
        <f t="shared" si="13"/>
        <v>624135.11867538467</v>
      </c>
      <c r="S191" s="152">
        <f t="shared" si="14"/>
        <v>40568782713.900002</v>
      </c>
      <c r="T191" s="20" t="s">
        <v>6</v>
      </c>
      <c r="U191" s="81">
        <v>499310</v>
      </c>
      <c r="V191" s="81">
        <v>40568937500</v>
      </c>
      <c r="W191" s="81">
        <v>499310</v>
      </c>
      <c r="X191" s="81">
        <v>40568937500</v>
      </c>
      <c r="Y191" s="71">
        <v>0</v>
      </c>
      <c r="Z191" s="84">
        <v>0</v>
      </c>
    </row>
    <row r="192" spans="1:26" hidden="1">
      <c r="A192" s="19">
        <v>77719</v>
      </c>
      <c r="B192" s="19">
        <v>14021900148</v>
      </c>
      <c r="C192" s="20" t="s">
        <v>999</v>
      </c>
      <c r="D192" s="20" t="s">
        <v>293</v>
      </c>
      <c r="E192" s="20" t="s">
        <v>40</v>
      </c>
      <c r="F192" s="20">
        <v>19</v>
      </c>
      <c r="G192" s="20" t="s">
        <v>257</v>
      </c>
      <c r="H192" s="20">
        <v>12800</v>
      </c>
      <c r="I192" s="21" t="s">
        <v>997</v>
      </c>
      <c r="J192" s="20" t="s">
        <v>16</v>
      </c>
      <c r="K192" s="18">
        <v>74541</v>
      </c>
      <c r="L192" s="22">
        <v>43000</v>
      </c>
      <c r="M192" s="18">
        <v>42640</v>
      </c>
      <c r="N192" s="18">
        <f t="shared" si="12"/>
        <v>3178428240</v>
      </c>
      <c r="O192" s="18">
        <f t="shared" si="16"/>
        <v>286058541.59999996</v>
      </c>
      <c r="P192" s="30">
        <f t="shared" si="15"/>
        <v>3464486781.5999999</v>
      </c>
      <c r="Q192" s="152">
        <v>65000</v>
      </c>
      <c r="R192" s="152">
        <f t="shared" si="13"/>
        <v>53299.79664</v>
      </c>
      <c r="S192" s="152">
        <f t="shared" si="14"/>
        <v>3464486781.5999999</v>
      </c>
      <c r="T192" s="20" t="s">
        <v>6</v>
      </c>
      <c r="U192" s="81">
        <v>42640</v>
      </c>
      <c r="V192" s="81">
        <v>3464500000</v>
      </c>
      <c r="W192" s="81">
        <v>42640</v>
      </c>
      <c r="X192" s="81">
        <v>3464500000</v>
      </c>
      <c r="Y192" s="71">
        <v>0</v>
      </c>
      <c r="Z192" s="84">
        <v>0</v>
      </c>
    </row>
    <row r="193" spans="1:26" hidden="1">
      <c r="A193" s="19">
        <v>85282</v>
      </c>
      <c r="B193" s="19">
        <v>14021900149</v>
      </c>
      <c r="C193" s="20" t="s">
        <v>1003</v>
      </c>
      <c r="D193" s="20" t="s">
        <v>293</v>
      </c>
      <c r="E193" s="20" t="s">
        <v>319</v>
      </c>
      <c r="F193" s="20">
        <v>19</v>
      </c>
      <c r="G193" s="20" t="s">
        <v>257</v>
      </c>
      <c r="H193" s="20">
        <v>12801</v>
      </c>
      <c r="I193" s="21" t="s">
        <v>1001</v>
      </c>
      <c r="J193" s="20" t="s">
        <v>4</v>
      </c>
      <c r="K193" s="18">
        <v>74541</v>
      </c>
      <c r="L193" s="22">
        <v>200000</v>
      </c>
      <c r="M193" s="18">
        <v>192110</v>
      </c>
      <c r="N193" s="18">
        <f t="shared" si="12"/>
        <v>14320071510</v>
      </c>
      <c r="O193" s="18">
        <f t="shared" si="16"/>
        <v>1288806435.8999999</v>
      </c>
      <c r="P193" s="30">
        <f t="shared" si="15"/>
        <v>15608877945.9</v>
      </c>
      <c r="Q193" s="152">
        <v>65000</v>
      </c>
      <c r="R193" s="152">
        <f t="shared" si="13"/>
        <v>240136.58378307693</v>
      </c>
      <c r="S193" s="152">
        <f t="shared" si="14"/>
        <v>15608877945.9</v>
      </c>
      <c r="T193" s="20" t="s">
        <v>6</v>
      </c>
      <c r="U193" s="81">
        <v>192110</v>
      </c>
      <c r="V193" s="81">
        <v>15608937500</v>
      </c>
      <c r="W193" s="81">
        <v>192110</v>
      </c>
      <c r="X193" s="81">
        <v>15608937500</v>
      </c>
      <c r="Y193" s="71">
        <v>0</v>
      </c>
      <c r="Z193" s="84">
        <v>0</v>
      </c>
    </row>
    <row r="194" spans="1:26" hidden="1">
      <c r="A194" s="19">
        <v>85239</v>
      </c>
      <c r="B194" s="19">
        <v>14021900150</v>
      </c>
      <c r="C194" s="20" t="s">
        <v>1005</v>
      </c>
      <c r="D194" s="20" t="s">
        <v>293</v>
      </c>
      <c r="E194" s="20" t="s">
        <v>733</v>
      </c>
      <c r="F194" s="20">
        <v>19</v>
      </c>
      <c r="G194" s="20" t="s">
        <v>257</v>
      </c>
      <c r="H194" s="20">
        <v>10547</v>
      </c>
      <c r="I194" s="21" t="s">
        <v>858</v>
      </c>
      <c r="J194" s="20" t="s">
        <v>19</v>
      </c>
      <c r="K194" s="18">
        <v>74541</v>
      </c>
      <c r="L194" s="22">
        <v>500000</v>
      </c>
      <c r="M194" s="18">
        <v>497980</v>
      </c>
      <c r="N194" s="18">
        <f t="shared" ref="N194:N257" si="17">M194*K194</f>
        <v>37119927180</v>
      </c>
      <c r="O194" s="18">
        <f t="shared" si="16"/>
        <v>3340793446.1999998</v>
      </c>
      <c r="P194" s="30">
        <f t="shared" ref="P194:P257" si="18">O194+N194</f>
        <v>40460720626.199997</v>
      </c>
      <c r="Q194" s="152">
        <v>65000</v>
      </c>
      <c r="R194" s="152">
        <f t="shared" ref="R194:R257" si="19">P194/Q194</f>
        <v>622472.62501846149</v>
      </c>
      <c r="S194" s="152">
        <f t="shared" ref="S194:S257" si="20">Q194*R194</f>
        <v>40460720626.199997</v>
      </c>
      <c r="T194" s="20" t="s">
        <v>6</v>
      </c>
      <c r="U194" s="81">
        <v>497980</v>
      </c>
      <c r="V194" s="81">
        <v>40460875000</v>
      </c>
      <c r="W194" s="81">
        <v>497980</v>
      </c>
      <c r="X194" s="81">
        <v>40460875000</v>
      </c>
      <c r="Y194" s="71">
        <v>0</v>
      </c>
      <c r="Z194" s="84">
        <v>0</v>
      </c>
    </row>
    <row r="195" spans="1:26" hidden="1">
      <c r="A195" s="19">
        <v>84862</v>
      </c>
      <c r="B195" s="19">
        <v>14021900151</v>
      </c>
      <c r="C195" s="20" t="s">
        <v>1007</v>
      </c>
      <c r="D195" s="20" t="s">
        <v>257</v>
      </c>
      <c r="E195" s="20" t="s">
        <v>174</v>
      </c>
      <c r="F195" s="20">
        <v>19</v>
      </c>
      <c r="G195" s="20" t="s">
        <v>313</v>
      </c>
      <c r="H195" s="20">
        <v>11003</v>
      </c>
      <c r="I195" s="21" t="s">
        <v>823</v>
      </c>
      <c r="J195" s="20" t="s">
        <v>4</v>
      </c>
      <c r="K195" s="18">
        <v>74541</v>
      </c>
      <c r="L195" s="22">
        <v>350000</v>
      </c>
      <c r="M195" s="18">
        <v>341960</v>
      </c>
      <c r="N195" s="18">
        <f t="shared" si="17"/>
        <v>25490040360</v>
      </c>
      <c r="O195" s="18">
        <f t="shared" si="16"/>
        <v>2294103632.4000001</v>
      </c>
      <c r="P195" s="30">
        <f t="shared" si="18"/>
        <v>27784143992.400002</v>
      </c>
      <c r="Q195" s="152">
        <v>65000</v>
      </c>
      <c r="R195" s="152">
        <f t="shared" si="19"/>
        <v>427448.36911384616</v>
      </c>
      <c r="S195" s="152">
        <f t="shared" si="20"/>
        <v>27784143992.400002</v>
      </c>
      <c r="T195" s="20" t="s">
        <v>6</v>
      </c>
      <c r="U195" s="81">
        <v>341960</v>
      </c>
      <c r="V195" s="81">
        <v>27784250000</v>
      </c>
      <c r="W195" s="81">
        <v>341960</v>
      </c>
      <c r="X195" s="81">
        <v>27784250000</v>
      </c>
      <c r="Y195" s="71">
        <v>0</v>
      </c>
      <c r="Z195" s="84">
        <v>0</v>
      </c>
    </row>
    <row r="196" spans="1:26" hidden="1">
      <c r="A196" s="19">
        <v>85213</v>
      </c>
      <c r="B196" s="19">
        <v>14021900152</v>
      </c>
      <c r="C196" s="20" t="s">
        <v>1008</v>
      </c>
      <c r="D196" s="20" t="s">
        <v>293</v>
      </c>
      <c r="E196" s="20" t="s">
        <v>299</v>
      </c>
      <c r="F196" s="20">
        <v>19</v>
      </c>
      <c r="G196" s="20" t="s">
        <v>313</v>
      </c>
      <c r="H196" s="20">
        <v>12776</v>
      </c>
      <c r="I196" s="21" t="s">
        <v>896</v>
      </c>
      <c r="J196" s="20" t="s">
        <v>714</v>
      </c>
      <c r="K196" s="18">
        <v>74541</v>
      </c>
      <c r="L196" s="22">
        <v>60000</v>
      </c>
      <c r="M196" s="18">
        <v>59630</v>
      </c>
      <c r="N196" s="18">
        <f t="shared" si="17"/>
        <v>4444879830</v>
      </c>
      <c r="O196" s="18">
        <f t="shared" si="16"/>
        <v>400039184.69999999</v>
      </c>
      <c r="P196" s="30">
        <f t="shared" si="18"/>
        <v>4844919014.6999998</v>
      </c>
      <c r="Q196" s="152">
        <v>65000</v>
      </c>
      <c r="R196" s="152">
        <f t="shared" si="19"/>
        <v>74537.215610769228</v>
      </c>
      <c r="S196" s="152">
        <f t="shared" si="20"/>
        <v>4844919014.6999998</v>
      </c>
      <c r="T196" s="20" t="s">
        <v>6</v>
      </c>
      <c r="U196" s="81">
        <v>59630</v>
      </c>
      <c r="V196" s="81">
        <v>4844937500</v>
      </c>
      <c r="W196" s="81">
        <v>59630</v>
      </c>
      <c r="X196" s="81">
        <v>4844937500</v>
      </c>
      <c r="Y196" s="71">
        <v>0</v>
      </c>
      <c r="Z196" s="84">
        <v>0</v>
      </c>
    </row>
    <row r="197" spans="1:26" hidden="1">
      <c r="A197" s="19">
        <v>84018</v>
      </c>
      <c r="B197" s="19">
        <v>14021900154</v>
      </c>
      <c r="C197" s="20" t="s">
        <v>1012</v>
      </c>
      <c r="D197" s="20" t="s">
        <v>257</v>
      </c>
      <c r="E197" s="20" t="s">
        <v>40</v>
      </c>
      <c r="F197" s="20">
        <v>19</v>
      </c>
      <c r="G197" s="20" t="s">
        <v>70</v>
      </c>
      <c r="H197" s="20">
        <v>7002</v>
      </c>
      <c r="I197" s="21" t="s">
        <v>724</v>
      </c>
      <c r="J197" s="20" t="s">
        <v>16</v>
      </c>
      <c r="K197" s="18">
        <v>74541</v>
      </c>
      <c r="L197" s="22">
        <v>250000</v>
      </c>
      <c r="M197" s="18">
        <v>245520</v>
      </c>
      <c r="N197" s="18">
        <f t="shared" si="17"/>
        <v>18301306320</v>
      </c>
      <c r="O197" s="18">
        <f t="shared" si="16"/>
        <v>1647117568.8</v>
      </c>
      <c r="P197" s="30">
        <f t="shared" si="18"/>
        <v>19948423888.799999</v>
      </c>
      <c r="Q197" s="152">
        <v>65000</v>
      </c>
      <c r="R197" s="152">
        <f t="shared" si="19"/>
        <v>306898.82905846153</v>
      </c>
      <c r="S197" s="152">
        <f t="shared" si="20"/>
        <v>19948423888.799999</v>
      </c>
      <c r="T197" s="20" t="s">
        <v>6</v>
      </c>
      <c r="U197" s="81">
        <v>245520</v>
      </c>
      <c r="V197" s="81">
        <v>19948500000</v>
      </c>
      <c r="W197" s="81">
        <v>245520</v>
      </c>
      <c r="X197" s="81">
        <v>19948500000</v>
      </c>
      <c r="Y197" s="71">
        <v>0</v>
      </c>
      <c r="Z197" s="84">
        <v>0</v>
      </c>
    </row>
    <row r="198" spans="1:26" hidden="1">
      <c r="A198" s="19">
        <v>85192</v>
      </c>
      <c r="B198" s="19">
        <v>14021900155</v>
      </c>
      <c r="C198" s="20" t="s">
        <v>1013</v>
      </c>
      <c r="D198" s="20" t="s">
        <v>308</v>
      </c>
      <c r="E198" s="20" t="s">
        <v>352</v>
      </c>
      <c r="F198" s="20">
        <v>19</v>
      </c>
      <c r="G198" s="20" t="s">
        <v>70</v>
      </c>
      <c r="H198" s="20">
        <v>12441</v>
      </c>
      <c r="I198" s="21" t="s">
        <v>737</v>
      </c>
      <c r="J198" s="20" t="s">
        <v>16</v>
      </c>
      <c r="K198" s="18">
        <v>74541</v>
      </c>
      <c r="L198" s="22">
        <v>100000</v>
      </c>
      <c r="M198" s="18">
        <v>99220</v>
      </c>
      <c r="N198" s="18">
        <f t="shared" si="17"/>
        <v>7395958020</v>
      </c>
      <c r="O198" s="18">
        <f t="shared" si="16"/>
        <v>665636221.79999995</v>
      </c>
      <c r="P198" s="30">
        <f t="shared" si="18"/>
        <v>8061594241.8000002</v>
      </c>
      <c r="Q198" s="152">
        <v>65000</v>
      </c>
      <c r="R198" s="152">
        <f t="shared" si="19"/>
        <v>124024.52679692308</v>
      </c>
      <c r="S198" s="152">
        <f t="shared" si="20"/>
        <v>8061594241.8000002</v>
      </c>
      <c r="T198" s="20" t="s">
        <v>6</v>
      </c>
      <c r="U198" s="81">
        <v>99220</v>
      </c>
      <c r="V198" s="81">
        <v>8061625000</v>
      </c>
      <c r="W198" s="81">
        <v>99220</v>
      </c>
      <c r="X198" s="81">
        <v>8061625000</v>
      </c>
      <c r="Y198" s="71">
        <v>0</v>
      </c>
      <c r="Z198" s="84">
        <v>0</v>
      </c>
    </row>
    <row r="199" spans="1:26" hidden="1">
      <c r="A199" s="19">
        <v>85135</v>
      </c>
      <c r="B199" s="19">
        <v>14021900156</v>
      </c>
      <c r="C199" s="20" t="s">
        <v>1018</v>
      </c>
      <c r="D199" s="20" t="s">
        <v>308</v>
      </c>
      <c r="E199" s="20" t="s">
        <v>926</v>
      </c>
      <c r="F199" s="20">
        <v>19</v>
      </c>
      <c r="G199" s="20" t="s">
        <v>70</v>
      </c>
      <c r="H199" s="20">
        <v>10970</v>
      </c>
      <c r="I199" s="21" t="s">
        <v>1015</v>
      </c>
      <c r="J199" s="20" t="s">
        <v>12</v>
      </c>
      <c r="K199" s="18">
        <v>74541</v>
      </c>
      <c r="L199" s="22">
        <v>500000</v>
      </c>
      <c r="M199" s="18">
        <v>499830</v>
      </c>
      <c r="N199" s="18">
        <f t="shared" si="17"/>
        <v>37257828030</v>
      </c>
      <c r="O199" s="18">
        <f t="shared" si="16"/>
        <v>3353204522.6999998</v>
      </c>
      <c r="P199" s="30">
        <f t="shared" si="18"/>
        <v>40611032552.699997</v>
      </c>
      <c r="Q199" s="152">
        <v>65000</v>
      </c>
      <c r="R199" s="152">
        <f t="shared" si="19"/>
        <v>624785.11619538453</v>
      </c>
      <c r="S199" s="152">
        <f t="shared" si="20"/>
        <v>40611032552.699997</v>
      </c>
      <c r="T199" s="20" t="s">
        <v>6</v>
      </c>
      <c r="U199" s="81">
        <v>499830</v>
      </c>
      <c r="V199" s="81">
        <v>40611187500</v>
      </c>
      <c r="W199" s="81">
        <v>499830</v>
      </c>
      <c r="X199" s="81">
        <v>40611187500</v>
      </c>
      <c r="Y199" s="71">
        <v>0</v>
      </c>
      <c r="Z199" s="84">
        <v>0</v>
      </c>
    </row>
    <row r="200" spans="1:26" hidden="1">
      <c r="A200" s="19">
        <v>84864</v>
      </c>
      <c r="B200" s="19">
        <v>14021900157</v>
      </c>
      <c r="C200" s="20" t="s">
        <v>1022</v>
      </c>
      <c r="D200" s="20" t="s">
        <v>257</v>
      </c>
      <c r="E200" s="20" t="s">
        <v>174</v>
      </c>
      <c r="F200" s="20">
        <v>19</v>
      </c>
      <c r="G200" s="20" t="s">
        <v>70</v>
      </c>
      <c r="H200" s="20">
        <v>11072</v>
      </c>
      <c r="I200" s="21" t="s">
        <v>1020</v>
      </c>
      <c r="J200" s="20" t="s">
        <v>4</v>
      </c>
      <c r="K200" s="18">
        <v>74541</v>
      </c>
      <c r="L200" s="22">
        <v>500000</v>
      </c>
      <c r="M200" s="18">
        <v>499490</v>
      </c>
      <c r="N200" s="18">
        <f t="shared" si="17"/>
        <v>37232484090</v>
      </c>
      <c r="O200" s="18">
        <f t="shared" si="16"/>
        <v>3350923568.0999999</v>
      </c>
      <c r="P200" s="30">
        <f t="shared" si="18"/>
        <v>40583407658.099998</v>
      </c>
      <c r="Q200" s="152">
        <v>65000</v>
      </c>
      <c r="R200" s="152">
        <f t="shared" si="19"/>
        <v>624360.11781692307</v>
      </c>
      <c r="S200" s="152">
        <f t="shared" si="20"/>
        <v>40583407658.099998</v>
      </c>
      <c r="T200" s="20" t="s">
        <v>6</v>
      </c>
      <c r="U200" s="81">
        <v>499490</v>
      </c>
      <c r="V200" s="81">
        <v>40583562500</v>
      </c>
      <c r="W200" s="81">
        <v>499490</v>
      </c>
      <c r="X200" s="81">
        <v>40583562500</v>
      </c>
      <c r="Y200" s="71">
        <v>0</v>
      </c>
      <c r="Z200" s="84">
        <v>0</v>
      </c>
    </row>
    <row r="201" spans="1:26" hidden="1">
      <c r="A201" s="19">
        <v>85403</v>
      </c>
      <c r="B201" s="19">
        <v>14021900159</v>
      </c>
      <c r="C201" s="20" t="s">
        <v>1023</v>
      </c>
      <c r="D201" s="20" t="s">
        <v>75</v>
      </c>
      <c r="E201" s="20" t="s">
        <v>710</v>
      </c>
      <c r="F201" s="20">
        <v>19</v>
      </c>
      <c r="G201" s="20" t="s">
        <v>73</v>
      </c>
      <c r="H201" s="20">
        <v>10547</v>
      </c>
      <c r="I201" s="21" t="s">
        <v>858</v>
      </c>
      <c r="J201" s="20" t="s">
        <v>19</v>
      </c>
      <c r="K201" s="18">
        <v>74541</v>
      </c>
      <c r="L201" s="22">
        <v>200000</v>
      </c>
      <c r="M201" s="18">
        <v>198650</v>
      </c>
      <c r="N201" s="18">
        <f t="shared" si="17"/>
        <v>14807569650</v>
      </c>
      <c r="O201" s="18">
        <f t="shared" si="16"/>
        <v>1332681268.5</v>
      </c>
      <c r="P201" s="30">
        <f t="shared" si="18"/>
        <v>16140250918.5</v>
      </c>
      <c r="Q201" s="152">
        <v>65000</v>
      </c>
      <c r="R201" s="152">
        <f t="shared" si="19"/>
        <v>248311.55259230768</v>
      </c>
      <c r="S201" s="152">
        <f t="shared" si="20"/>
        <v>16140250918.5</v>
      </c>
      <c r="T201" s="20" t="s">
        <v>6</v>
      </c>
      <c r="U201" s="81">
        <v>198650</v>
      </c>
      <c r="V201" s="81">
        <v>16140312500</v>
      </c>
      <c r="W201" s="81">
        <v>198650</v>
      </c>
      <c r="X201" s="81">
        <v>16140312500</v>
      </c>
      <c r="Y201" s="71">
        <v>0</v>
      </c>
      <c r="Z201" s="84">
        <v>0</v>
      </c>
    </row>
    <row r="202" spans="1:26" hidden="1">
      <c r="A202" s="19">
        <v>85049</v>
      </c>
      <c r="B202" s="19">
        <v>14021900160</v>
      </c>
      <c r="C202" s="20" t="s">
        <v>1027</v>
      </c>
      <c r="D202" s="20" t="s">
        <v>267</v>
      </c>
      <c r="E202" s="20" t="s">
        <v>64</v>
      </c>
      <c r="F202" s="20">
        <v>19</v>
      </c>
      <c r="G202" s="20" t="s">
        <v>73</v>
      </c>
      <c r="H202" s="20">
        <v>12446</v>
      </c>
      <c r="I202" s="21" t="s">
        <v>1025</v>
      </c>
      <c r="J202" s="20" t="s">
        <v>19</v>
      </c>
      <c r="K202" s="18">
        <v>74541</v>
      </c>
      <c r="L202" s="22">
        <v>400000</v>
      </c>
      <c r="M202" s="18">
        <v>399500</v>
      </c>
      <c r="N202" s="18">
        <f t="shared" si="17"/>
        <v>29779129500</v>
      </c>
      <c r="O202" s="18">
        <f t="shared" si="16"/>
        <v>2680121655</v>
      </c>
      <c r="P202" s="30">
        <f t="shared" si="18"/>
        <v>32459251155</v>
      </c>
      <c r="Q202" s="152">
        <v>65000</v>
      </c>
      <c r="R202" s="152">
        <f t="shared" si="19"/>
        <v>499373.0946923077</v>
      </c>
      <c r="S202" s="152">
        <f t="shared" si="20"/>
        <v>32459251155</v>
      </c>
      <c r="T202" s="20" t="s">
        <v>6</v>
      </c>
      <c r="U202" s="81">
        <v>399500</v>
      </c>
      <c r="V202" s="81">
        <v>32459375000</v>
      </c>
      <c r="W202" s="81">
        <v>399500</v>
      </c>
      <c r="X202" s="81">
        <v>32459375000</v>
      </c>
      <c r="Y202" s="71">
        <v>0</v>
      </c>
      <c r="Z202" s="84">
        <v>0</v>
      </c>
    </row>
    <row r="203" spans="1:26" hidden="1">
      <c r="A203" s="19">
        <v>84250</v>
      </c>
      <c r="B203" s="19">
        <v>14021900161</v>
      </c>
      <c r="C203" s="20" t="s">
        <v>1031</v>
      </c>
      <c r="D203" s="20" t="s">
        <v>75</v>
      </c>
      <c r="E203" s="20" t="s">
        <v>14</v>
      </c>
      <c r="F203" s="20">
        <v>19</v>
      </c>
      <c r="G203" s="20" t="s">
        <v>73</v>
      </c>
      <c r="H203" s="20">
        <v>11147</v>
      </c>
      <c r="I203" s="21" t="s">
        <v>1029</v>
      </c>
      <c r="J203" s="20" t="s">
        <v>12</v>
      </c>
      <c r="K203" s="18">
        <v>74541</v>
      </c>
      <c r="L203" s="22">
        <v>80000</v>
      </c>
      <c r="M203" s="18">
        <v>78960</v>
      </c>
      <c r="N203" s="18">
        <f t="shared" si="17"/>
        <v>5885757360</v>
      </c>
      <c r="O203" s="18">
        <f t="shared" si="16"/>
        <v>529718162.39999998</v>
      </c>
      <c r="P203" s="30">
        <f t="shared" si="18"/>
        <v>6415475522.3999996</v>
      </c>
      <c r="Q203" s="152">
        <v>65000</v>
      </c>
      <c r="R203" s="152">
        <f t="shared" si="19"/>
        <v>98699.623421538461</v>
      </c>
      <c r="S203" s="152">
        <f t="shared" si="20"/>
        <v>6415475522.3999996</v>
      </c>
      <c r="T203" s="20" t="s">
        <v>6</v>
      </c>
      <c r="U203" s="81">
        <v>78960</v>
      </c>
      <c r="V203" s="81">
        <v>6415500000</v>
      </c>
      <c r="W203" s="81">
        <v>78960</v>
      </c>
      <c r="X203" s="81">
        <v>6415500000</v>
      </c>
      <c r="Y203" s="71">
        <v>0</v>
      </c>
      <c r="Z203" s="84">
        <v>0</v>
      </c>
    </row>
    <row r="204" spans="1:26" hidden="1">
      <c r="A204" s="19">
        <v>85271</v>
      </c>
      <c r="B204" s="19">
        <v>14021900163</v>
      </c>
      <c r="C204" s="20" t="s">
        <v>1035</v>
      </c>
      <c r="D204" s="20" t="s">
        <v>257</v>
      </c>
      <c r="E204" s="20" t="s">
        <v>299</v>
      </c>
      <c r="F204" s="20">
        <v>19</v>
      </c>
      <c r="G204" s="20" t="s">
        <v>73</v>
      </c>
      <c r="H204" s="20">
        <v>12805</v>
      </c>
      <c r="I204" s="21" t="s">
        <v>1033</v>
      </c>
      <c r="J204" s="20" t="s">
        <v>714</v>
      </c>
      <c r="K204" s="18">
        <v>74541</v>
      </c>
      <c r="L204" s="22">
        <v>35000</v>
      </c>
      <c r="M204" s="18">
        <v>33680</v>
      </c>
      <c r="N204" s="18">
        <f t="shared" si="17"/>
        <v>2510540880</v>
      </c>
      <c r="O204" s="18">
        <f t="shared" ref="O204:O267" si="21">N204*9%</f>
        <v>225948679.19999999</v>
      </c>
      <c r="P204" s="30">
        <f t="shared" si="18"/>
        <v>2736489559.1999998</v>
      </c>
      <c r="Q204" s="152">
        <v>65000</v>
      </c>
      <c r="R204" s="152">
        <f t="shared" si="19"/>
        <v>42099.839372307688</v>
      </c>
      <c r="S204" s="152">
        <f t="shared" si="20"/>
        <v>2736489559.1999998</v>
      </c>
      <c r="T204" s="20" t="s">
        <v>6</v>
      </c>
      <c r="U204" s="81">
        <v>33680</v>
      </c>
      <c r="V204" s="81">
        <v>2736500000</v>
      </c>
      <c r="W204" s="81">
        <v>33680</v>
      </c>
      <c r="X204" s="81">
        <v>2736500000</v>
      </c>
      <c r="Y204" s="71">
        <v>0</v>
      </c>
      <c r="Z204" s="84">
        <v>0</v>
      </c>
    </row>
    <row r="205" spans="1:26" hidden="1">
      <c r="A205" s="19">
        <v>85043</v>
      </c>
      <c r="B205" s="19">
        <v>14021900164</v>
      </c>
      <c r="C205" s="20" t="s">
        <v>1037</v>
      </c>
      <c r="D205" s="20" t="s">
        <v>75</v>
      </c>
      <c r="E205" s="20" t="s">
        <v>40</v>
      </c>
      <c r="F205" s="20">
        <v>19</v>
      </c>
      <c r="G205" s="20" t="s">
        <v>71</v>
      </c>
      <c r="H205" s="20">
        <v>12748</v>
      </c>
      <c r="I205" s="21" t="s">
        <v>815</v>
      </c>
      <c r="J205" s="20" t="s">
        <v>16</v>
      </c>
      <c r="K205" s="18">
        <v>74541</v>
      </c>
      <c r="L205" s="22">
        <v>194000</v>
      </c>
      <c r="M205" s="18">
        <v>192260</v>
      </c>
      <c r="N205" s="18">
        <f t="shared" si="17"/>
        <v>14331252660</v>
      </c>
      <c r="O205" s="18">
        <f t="shared" si="21"/>
        <v>1289812739.3999999</v>
      </c>
      <c r="P205" s="30">
        <f t="shared" si="18"/>
        <v>15621065399.4</v>
      </c>
      <c r="Q205" s="152">
        <v>65000</v>
      </c>
      <c r="R205" s="152">
        <f t="shared" si="19"/>
        <v>240324.08306769229</v>
      </c>
      <c r="S205" s="152">
        <f t="shared" si="20"/>
        <v>15621065399.4</v>
      </c>
      <c r="T205" s="20" t="s">
        <v>6</v>
      </c>
      <c r="U205" s="81">
        <v>192260</v>
      </c>
      <c r="V205" s="81">
        <v>15621125000</v>
      </c>
      <c r="W205" s="81">
        <v>192260</v>
      </c>
      <c r="X205" s="81">
        <v>15621125000</v>
      </c>
      <c r="Y205" s="71">
        <v>0</v>
      </c>
      <c r="Z205" s="84">
        <v>0</v>
      </c>
    </row>
    <row r="206" spans="1:26" hidden="1">
      <c r="A206" s="19">
        <v>85243</v>
      </c>
      <c r="B206" s="19">
        <v>14021900166</v>
      </c>
      <c r="C206" s="20" t="s">
        <v>1040</v>
      </c>
      <c r="D206" s="20" t="s">
        <v>75</v>
      </c>
      <c r="E206" s="20" t="s">
        <v>37</v>
      </c>
      <c r="F206" s="20">
        <v>19</v>
      </c>
      <c r="G206" s="20" t="s">
        <v>286</v>
      </c>
      <c r="H206" s="20">
        <v>9991</v>
      </c>
      <c r="I206" s="21" t="s">
        <v>852</v>
      </c>
      <c r="J206" s="20" t="s">
        <v>19</v>
      </c>
      <c r="K206" s="18">
        <v>74541</v>
      </c>
      <c r="L206" s="22">
        <v>300000</v>
      </c>
      <c r="M206" s="18">
        <v>299770</v>
      </c>
      <c r="N206" s="18">
        <f t="shared" si="17"/>
        <v>22345155570</v>
      </c>
      <c r="O206" s="18">
        <f t="shared" si="21"/>
        <v>2011064001.3</v>
      </c>
      <c r="P206" s="30">
        <f t="shared" si="18"/>
        <v>24356219571.299999</v>
      </c>
      <c r="Q206" s="152">
        <v>65000</v>
      </c>
      <c r="R206" s="152">
        <f t="shared" si="19"/>
        <v>374711.07032769232</v>
      </c>
      <c r="S206" s="152">
        <f t="shared" si="20"/>
        <v>24356219571.299999</v>
      </c>
      <c r="T206" s="20" t="s">
        <v>6</v>
      </c>
      <c r="U206" s="81">
        <v>299770</v>
      </c>
      <c r="V206" s="81">
        <v>24356312500</v>
      </c>
      <c r="W206" s="81">
        <v>299770</v>
      </c>
      <c r="X206" s="81">
        <v>24356312500</v>
      </c>
      <c r="Y206" s="71">
        <v>0</v>
      </c>
      <c r="Z206" s="84">
        <v>0</v>
      </c>
    </row>
    <row r="207" spans="1:26" hidden="1">
      <c r="A207" s="19">
        <v>85157</v>
      </c>
      <c r="B207" s="19">
        <v>14021900168</v>
      </c>
      <c r="C207" s="20" t="s">
        <v>1044</v>
      </c>
      <c r="D207" s="20" t="s">
        <v>75</v>
      </c>
      <c r="E207" s="20" t="s">
        <v>14</v>
      </c>
      <c r="F207" s="20">
        <v>19</v>
      </c>
      <c r="G207" s="20" t="s">
        <v>311</v>
      </c>
      <c r="H207" s="20">
        <v>11124</v>
      </c>
      <c r="I207" s="21" t="s">
        <v>1042</v>
      </c>
      <c r="J207" s="20" t="s">
        <v>16</v>
      </c>
      <c r="K207" s="18">
        <v>74541</v>
      </c>
      <c r="L207" s="22">
        <v>80000</v>
      </c>
      <c r="M207" s="18">
        <v>79520</v>
      </c>
      <c r="N207" s="18">
        <f t="shared" si="17"/>
        <v>5927500320</v>
      </c>
      <c r="O207" s="18">
        <f t="shared" si="21"/>
        <v>533475028.79999995</v>
      </c>
      <c r="P207" s="30">
        <f t="shared" si="18"/>
        <v>6460975348.8000002</v>
      </c>
      <c r="Q207" s="152">
        <v>65000</v>
      </c>
      <c r="R207" s="152">
        <f t="shared" si="19"/>
        <v>99399.620750769231</v>
      </c>
      <c r="S207" s="152">
        <f t="shared" si="20"/>
        <v>6460975348.8000002</v>
      </c>
      <c r="T207" s="20" t="s">
        <v>6</v>
      </c>
      <c r="U207" s="81">
        <v>79520</v>
      </c>
      <c r="V207" s="81">
        <v>6461000000</v>
      </c>
      <c r="W207" s="81">
        <v>79520</v>
      </c>
      <c r="X207" s="81">
        <v>6461000000</v>
      </c>
      <c r="Y207" s="71">
        <v>0</v>
      </c>
      <c r="Z207" s="84">
        <v>0</v>
      </c>
    </row>
    <row r="208" spans="1:26" hidden="1">
      <c r="A208" s="19">
        <v>85640</v>
      </c>
      <c r="B208" s="19">
        <v>14021900173</v>
      </c>
      <c r="C208" s="20" t="s">
        <v>1045</v>
      </c>
      <c r="D208" s="20" t="s">
        <v>71</v>
      </c>
      <c r="E208" s="20" t="s">
        <v>40</v>
      </c>
      <c r="F208" s="20">
        <v>19</v>
      </c>
      <c r="G208" s="20" t="s">
        <v>285</v>
      </c>
      <c r="H208" s="20">
        <v>12718</v>
      </c>
      <c r="I208" s="21" t="s">
        <v>729</v>
      </c>
      <c r="J208" s="20" t="s">
        <v>4</v>
      </c>
      <c r="K208" s="18">
        <v>74541</v>
      </c>
      <c r="L208" s="22">
        <v>500000</v>
      </c>
      <c r="M208" s="18">
        <v>496550</v>
      </c>
      <c r="N208" s="18">
        <f t="shared" si="17"/>
        <v>37013333550</v>
      </c>
      <c r="O208" s="18">
        <f t="shared" si="21"/>
        <v>3331200019.5</v>
      </c>
      <c r="P208" s="30">
        <f t="shared" si="18"/>
        <v>40344533569.5</v>
      </c>
      <c r="Q208" s="152">
        <v>65000</v>
      </c>
      <c r="R208" s="152">
        <f t="shared" si="19"/>
        <v>620685.1318384615</v>
      </c>
      <c r="S208" s="152">
        <f t="shared" si="20"/>
        <v>40344533569.5</v>
      </c>
      <c r="T208" s="20" t="s">
        <v>6</v>
      </c>
      <c r="U208" s="81">
        <v>496550</v>
      </c>
      <c r="V208" s="81">
        <v>40344687500</v>
      </c>
      <c r="W208" s="81">
        <v>496550</v>
      </c>
      <c r="X208" s="81">
        <v>40344687500</v>
      </c>
      <c r="Y208" s="71">
        <v>0</v>
      </c>
      <c r="Z208" s="84">
        <v>0</v>
      </c>
    </row>
    <row r="209" spans="1:26" hidden="1">
      <c r="A209" s="19">
        <v>77583</v>
      </c>
      <c r="B209" s="19">
        <v>14021900175</v>
      </c>
      <c r="C209" s="20" t="s">
        <v>1049</v>
      </c>
      <c r="D209" s="20" t="s">
        <v>71</v>
      </c>
      <c r="E209" s="20" t="s">
        <v>40</v>
      </c>
      <c r="F209" s="20">
        <v>19</v>
      </c>
      <c r="G209" s="20" t="s">
        <v>285</v>
      </c>
      <c r="H209" s="20">
        <v>10536</v>
      </c>
      <c r="I209" s="21" t="s">
        <v>1047</v>
      </c>
      <c r="J209" s="20" t="s">
        <v>12</v>
      </c>
      <c r="K209" s="18">
        <v>74541</v>
      </c>
      <c r="L209" s="22">
        <v>500000</v>
      </c>
      <c r="M209" s="18">
        <v>499300</v>
      </c>
      <c r="N209" s="18">
        <f t="shared" si="17"/>
        <v>37218321300</v>
      </c>
      <c r="O209" s="18">
        <f t="shared" si="21"/>
        <v>3349648917</v>
      </c>
      <c r="P209" s="30">
        <f t="shared" si="18"/>
        <v>40567970217</v>
      </c>
      <c r="Q209" s="152">
        <v>65000</v>
      </c>
      <c r="R209" s="152">
        <f t="shared" si="19"/>
        <v>624122.61872307688</v>
      </c>
      <c r="S209" s="152">
        <f t="shared" si="20"/>
        <v>40567970217</v>
      </c>
      <c r="T209" s="20" t="s">
        <v>6</v>
      </c>
      <c r="U209" s="81">
        <v>499300</v>
      </c>
      <c r="V209" s="81">
        <v>40568125000</v>
      </c>
      <c r="W209" s="81">
        <v>499300</v>
      </c>
      <c r="X209" s="81">
        <v>40568125000</v>
      </c>
      <c r="Y209" s="71">
        <v>0</v>
      </c>
      <c r="Z209" s="84">
        <v>0</v>
      </c>
    </row>
    <row r="210" spans="1:26" hidden="1">
      <c r="A210" s="19">
        <v>85655</v>
      </c>
      <c r="B210" s="19">
        <v>14021900176</v>
      </c>
      <c r="C210" s="20" t="s">
        <v>1051</v>
      </c>
      <c r="D210" s="20" t="s">
        <v>71</v>
      </c>
      <c r="E210" s="20" t="s">
        <v>40</v>
      </c>
      <c r="F210" s="20">
        <v>19</v>
      </c>
      <c r="G210" s="20" t="s">
        <v>285</v>
      </c>
      <c r="H210" s="20">
        <v>10451</v>
      </c>
      <c r="I210" s="21" t="s">
        <v>739</v>
      </c>
      <c r="J210" s="20" t="s">
        <v>4</v>
      </c>
      <c r="K210" s="18">
        <v>74541</v>
      </c>
      <c r="L210" s="22">
        <v>400000</v>
      </c>
      <c r="M210" s="18">
        <v>399140</v>
      </c>
      <c r="N210" s="18">
        <f t="shared" si="17"/>
        <v>29752294740</v>
      </c>
      <c r="O210" s="18">
        <f t="shared" si="21"/>
        <v>2677706526.5999999</v>
      </c>
      <c r="P210" s="30">
        <f t="shared" si="18"/>
        <v>32430001266.599998</v>
      </c>
      <c r="Q210" s="152">
        <v>65000</v>
      </c>
      <c r="R210" s="152">
        <f t="shared" si="19"/>
        <v>498923.09640923073</v>
      </c>
      <c r="S210" s="152">
        <f t="shared" si="20"/>
        <v>32430001266.599998</v>
      </c>
      <c r="T210" s="20" t="s">
        <v>6</v>
      </c>
      <c r="U210" s="81">
        <v>399140</v>
      </c>
      <c r="V210" s="81">
        <v>32430125000</v>
      </c>
      <c r="W210" s="81">
        <v>399140</v>
      </c>
      <c r="X210" s="81">
        <v>32430125000</v>
      </c>
      <c r="Y210" s="71">
        <v>0</v>
      </c>
      <c r="Z210" s="84">
        <v>0</v>
      </c>
    </row>
    <row r="211" spans="1:26" hidden="1">
      <c r="A211" s="19">
        <v>84988</v>
      </c>
      <c r="B211" s="19">
        <v>14021900178</v>
      </c>
      <c r="C211" s="20" t="s">
        <v>1055</v>
      </c>
      <c r="D211" s="20" t="s">
        <v>71</v>
      </c>
      <c r="E211" s="20" t="s">
        <v>37</v>
      </c>
      <c r="F211" s="20">
        <v>19</v>
      </c>
      <c r="G211" s="20" t="s">
        <v>285</v>
      </c>
      <c r="H211" s="20">
        <v>10225</v>
      </c>
      <c r="I211" s="21" t="s">
        <v>1053</v>
      </c>
      <c r="J211" s="20" t="s">
        <v>19</v>
      </c>
      <c r="K211" s="18">
        <v>74541</v>
      </c>
      <c r="L211" s="22">
        <v>300000</v>
      </c>
      <c r="M211" s="18">
        <v>290760</v>
      </c>
      <c r="N211" s="18">
        <f t="shared" si="17"/>
        <v>21673541160</v>
      </c>
      <c r="O211" s="18">
        <f t="shared" si="21"/>
        <v>1950618704.3999999</v>
      </c>
      <c r="P211" s="30">
        <f t="shared" si="18"/>
        <v>23624159864.400002</v>
      </c>
      <c r="Q211" s="152">
        <v>65000</v>
      </c>
      <c r="R211" s="152">
        <f t="shared" si="19"/>
        <v>363448.61329846154</v>
      </c>
      <c r="S211" s="152">
        <f t="shared" si="20"/>
        <v>23624159864.400002</v>
      </c>
      <c r="T211" s="20" t="s">
        <v>6</v>
      </c>
      <c r="U211" s="81">
        <v>290760</v>
      </c>
      <c r="V211" s="81">
        <v>23624250000</v>
      </c>
      <c r="W211" s="81">
        <v>290760</v>
      </c>
      <c r="X211" s="81">
        <v>23624250000</v>
      </c>
      <c r="Y211" s="71">
        <v>0</v>
      </c>
      <c r="Z211" s="84">
        <v>0</v>
      </c>
    </row>
    <row r="212" spans="1:26" hidden="1">
      <c r="A212" s="19">
        <v>85401</v>
      </c>
      <c r="B212" s="19">
        <v>14021900181</v>
      </c>
      <c r="C212" s="20" t="s">
        <v>1059</v>
      </c>
      <c r="D212" s="20" t="s">
        <v>286</v>
      </c>
      <c r="E212" s="20" t="s">
        <v>64</v>
      </c>
      <c r="F212" s="20">
        <v>19</v>
      </c>
      <c r="G212" s="20" t="s">
        <v>312</v>
      </c>
      <c r="H212" s="20">
        <v>11070</v>
      </c>
      <c r="I212" s="21" t="s">
        <v>1057</v>
      </c>
      <c r="J212" s="20" t="s">
        <v>19</v>
      </c>
      <c r="K212" s="18">
        <v>74541</v>
      </c>
      <c r="L212" s="22">
        <v>200000</v>
      </c>
      <c r="M212" s="18">
        <v>198840</v>
      </c>
      <c r="N212" s="18">
        <f t="shared" si="17"/>
        <v>14821732440</v>
      </c>
      <c r="O212" s="18">
        <f t="shared" si="21"/>
        <v>1333955919.5999999</v>
      </c>
      <c r="P212" s="30">
        <f t="shared" si="18"/>
        <v>16155688359.6</v>
      </c>
      <c r="Q212" s="152">
        <v>65000</v>
      </c>
      <c r="R212" s="152">
        <f t="shared" si="19"/>
        <v>248549.05168615386</v>
      </c>
      <c r="S212" s="152">
        <f t="shared" si="20"/>
        <v>16155688359.6</v>
      </c>
      <c r="T212" s="20" t="s">
        <v>6</v>
      </c>
      <c r="U212" s="81">
        <v>198840</v>
      </c>
      <c r="V212" s="81">
        <v>16155750000</v>
      </c>
      <c r="W212" s="81">
        <v>198840</v>
      </c>
      <c r="X212" s="81">
        <v>16155750000</v>
      </c>
      <c r="Y212" s="71">
        <v>0</v>
      </c>
      <c r="Z212" s="84">
        <v>0</v>
      </c>
    </row>
    <row r="213" spans="1:26" hidden="1">
      <c r="A213" s="19">
        <v>85343</v>
      </c>
      <c r="B213" s="19">
        <v>14021900182</v>
      </c>
      <c r="C213" s="20" t="s">
        <v>1061</v>
      </c>
      <c r="D213" s="20" t="s">
        <v>285</v>
      </c>
      <c r="E213" s="20" t="s">
        <v>64</v>
      </c>
      <c r="F213" s="20">
        <v>19</v>
      </c>
      <c r="G213" s="20" t="s">
        <v>333</v>
      </c>
      <c r="H213" s="20">
        <v>12790</v>
      </c>
      <c r="I213" s="21" t="s">
        <v>960</v>
      </c>
      <c r="J213" s="20" t="s">
        <v>19</v>
      </c>
      <c r="K213" s="18">
        <v>74541</v>
      </c>
      <c r="L213" s="22">
        <v>300000</v>
      </c>
      <c r="M213" s="18">
        <v>299310</v>
      </c>
      <c r="N213" s="18">
        <f t="shared" si="17"/>
        <v>22310866710</v>
      </c>
      <c r="O213" s="18">
        <f t="shared" si="21"/>
        <v>2007978003.8999999</v>
      </c>
      <c r="P213" s="30">
        <f t="shared" si="18"/>
        <v>24318844713.900002</v>
      </c>
      <c r="Q213" s="152">
        <v>65000</v>
      </c>
      <c r="R213" s="152">
        <f t="shared" si="19"/>
        <v>374136.07252153847</v>
      </c>
      <c r="S213" s="152">
        <f t="shared" si="20"/>
        <v>24318844713.900002</v>
      </c>
      <c r="T213" s="20" t="s">
        <v>6</v>
      </c>
      <c r="U213" s="81">
        <v>299310</v>
      </c>
      <c r="V213" s="81">
        <v>24318937500</v>
      </c>
      <c r="W213" s="81">
        <v>299310</v>
      </c>
      <c r="X213" s="81">
        <v>24318937500</v>
      </c>
      <c r="Y213" s="71">
        <v>0</v>
      </c>
      <c r="Z213" s="84">
        <v>0</v>
      </c>
    </row>
    <row r="214" spans="1:26" hidden="1">
      <c r="A214" s="19">
        <v>85672</v>
      </c>
      <c r="B214" s="19">
        <v>14021900183</v>
      </c>
      <c r="C214" s="20" t="s">
        <v>1065</v>
      </c>
      <c r="D214" s="20" t="s">
        <v>285</v>
      </c>
      <c r="E214" s="20" t="s">
        <v>40</v>
      </c>
      <c r="F214" s="20">
        <v>19</v>
      </c>
      <c r="G214" s="20" t="s">
        <v>333</v>
      </c>
      <c r="H214" s="20">
        <v>10497</v>
      </c>
      <c r="I214" s="21" t="s">
        <v>1063</v>
      </c>
      <c r="J214" s="20" t="s">
        <v>4</v>
      </c>
      <c r="K214" s="18">
        <v>74541</v>
      </c>
      <c r="L214" s="22">
        <v>500000</v>
      </c>
      <c r="M214" s="18">
        <v>499260</v>
      </c>
      <c r="N214" s="18">
        <f t="shared" si="17"/>
        <v>37215339660</v>
      </c>
      <c r="O214" s="18">
        <f t="shared" si="21"/>
        <v>3349380569.4000001</v>
      </c>
      <c r="P214" s="30">
        <f t="shared" si="18"/>
        <v>40564720229.400002</v>
      </c>
      <c r="Q214" s="152">
        <v>65000</v>
      </c>
      <c r="R214" s="152">
        <f t="shared" si="19"/>
        <v>624072.61891384621</v>
      </c>
      <c r="S214" s="152">
        <f t="shared" si="20"/>
        <v>40564720229.400002</v>
      </c>
      <c r="T214" s="20" t="s">
        <v>6</v>
      </c>
      <c r="U214" s="81">
        <v>499260</v>
      </c>
      <c r="V214" s="81">
        <v>40564875000</v>
      </c>
      <c r="W214" s="81">
        <v>499260</v>
      </c>
      <c r="X214" s="81">
        <v>40564875000</v>
      </c>
      <c r="Y214" s="71">
        <v>0</v>
      </c>
      <c r="Z214" s="84">
        <v>0</v>
      </c>
    </row>
    <row r="215" spans="1:26" hidden="1">
      <c r="A215" s="19">
        <v>85242</v>
      </c>
      <c r="B215" s="19">
        <v>14021900186</v>
      </c>
      <c r="C215" s="20" t="s">
        <v>1072</v>
      </c>
      <c r="D215" s="20" t="s">
        <v>71</v>
      </c>
      <c r="E215" s="20" t="s">
        <v>37</v>
      </c>
      <c r="F215" s="20">
        <v>19</v>
      </c>
      <c r="G215" s="20" t="s">
        <v>333</v>
      </c>
      <c r="H215" s="20">
        <v>12715</v>
      </c>
      <c r="I215" s="21" t="s">
        <v>1070</v>
      </c>
      <c r="J215" s="20" t="s">
        <v>4</v>
      </c>
      <c r="K215" s="18">
        <v>74541</v>
      </c>
      <c r="L215" s="22">
        <v>125000</v>
      </c>
      <c r="M215" s="18">
        <v>122970</v>
      </c>
      <c r="N215" s="18">
        <f t="shared" si="17"/>
        <v>9166306770</v>
      </c>
      <c r="O215" s="18">
        <f t="shared" si="21"/>
        <v>824967609.29999995</v>
      </c>
      <c r="P215" s="30">
        <f t="shared" si="18"/>
        <v>9991274379.2999992</v>
      </c>
      <c r="Q215" s="152">
        <v>65000</v>
      </c>
      <c r="R215" s="152">
        <f t="shared" si="19"/>
        <v>153711.91352769229</v>
      </c>
      <c r="S215" s="152">
        <f t="shared" si="20"/>
        <v>9991274379.2999992</v>
      </c>
      <c r="T215" s="20" t="s">
        <v>6</v>
      </c>
      <c r="U215" s="81">
        <v>122970</v>
      </c>
      <c r="V215" s="81">
        <v>9991312500</v>
      </c>
      <c r="W215" s="81">
        <v>122970</v>
      </c>
      <c r="X215" s="81">
        <v>9991312500</v>
      </c>
      <c r="Y215" s="71">
        <v>0</v>
      </c>
      <c r="Z215" s="84">
        <v>0</v>
      </c>
    </row>
    <row r="216" spans="1:26" hidden="1">
      <c r="A216" s="19">
        <v>85820</v>
      </c>
      <c r="B216" s="19">
        <v>14021900188</v>
      </c>
      <c r="C216" s="20" t="s">
        <v>1073</v>
      </c>
      <c r="D216" s="20" t="s">
        <v>285</v>
      </c>
      <c r="E216" s="20" t="s">
        <v>14</v>
      </c>
      <c r="F216" s="20">
        <v>19</v>
      </c>
      <c r="G216" s="20" t="s">
        <v>334</v>
      </c>
      <c r="H216" s="20">
        <v>12216</v>
      </c>
      <c r="I216" s="21" t="s">
        <v>839</v>
      </c>
      <c r="J216" s="20" t="s">
        <v>12</v>
      </c>
      <c r="K216" s="18">
        <v>74541</v>
      </c>
      <c r="L216" s="22">
        <v>250000</v>
      </c>
      <c r="M216" s="18">
        <v>249370</v>
      </c>
      <c r="N216" s="18">
        <f t="shared" si="17"/>
        <v>18588289170</v>
      </c>
      <c r="O216" s="18">
        <f t="shared" si="21"/>
        <v>1672946025.3</v>
      </c>
      <c r="P216" s="30">
        <f t="shared" si="18"/>
        <v>20261235195.299999</v>
      </c>
      <c r="Q216" s="152">
        <v>65000</v>
      </c>
      <c r="R216" s="152">
        <f t="shared" si="19"/>
        <v>311711.31069692306</v>
      </c>
      <c r="S216" s="152">
        <f t="shared" si="20"/>
        <v>20261235195.299999</v>
      </c>
      <c r="T216" s="20" t="s">
        <v>6</v>
      </c>
      <c r="U216" s="81">
        <v>249370</v>
      </c>
      <c r="V216" s="81">
        <v>20261312500</v>
      </c>
      <c r="W216" s="81">
        <v>249370</v>
      </c>
      <c r="X216" s="81">
        <v>20261312500</v>
      </c>
      <c r="Y216" s="71">
        <v>0</v>
      </c>
      <c r="Z216" s="84">
        <v>0</v>
      </c>
    </row>
    <row r="217" spans="1:26" hidden="1">
      <c r="A217" s="19">
        <v>85496</v>
      </c>
      <c r="B217" s="19">
        <v>14021900189</v>
      </c>
      <c r="C217" s="20" t="s">
        <v>1077</v>
      </c>
      <c r="D217" s="20" t="s">
        <v>285</v>
      </c>
      <c r="E217" s="20" t="s">
        <v>9</v>
      </c>
      <c r="F217" s="20">
        <v>19</v>
      </c>
      <c r="G217" s="20" t="s">
        <v>334</v>
      </c>
      <c r="H217" s="20">
        <v>11545</v>
      </c>
      <c r="I217" s="21" t="s">
        <v>1075</v>
      </c>
      <c r="J217" s="20" t="s">
        <v>16</v>
      </c>
      <c r="K217" s="18">
        <v>74541</v>
      </c>
      <c r="L217" s="22">
        <v>125000</v>
      </c>
      <c r="M217" s="18">
        <v>121200</v>
      </c>
      <c r="N217" s="18">
        <f t="shared" si="17"/>
        <v>9034369200</v>
      </c>
      <c r="O217" s="18">
        <f t="shared" si="21"/>
        <v>813093228</v>
      </c>
      <c r="P217" s="30">
        <f t="shared" si="18"/>
        <v>9847462428</v>
      </c>
      <c r="Q217" s="152">
        <v>65000</v>
      </c>
      <c r="R217" s="152">
        <f t="shared" si="19"/>
        <v>151499.42196923078</v>
      </c>
      <c r="S217" s="152">
        <f t="shared" si="20"/>
        <v>9847462428</v>
      </c>
      <c r="T217" s="20" t="s">
        <v>6</v>
      </c>
      <c r="U217" s="81">
        <v>121200</v>
      </c>
      <c r="V217" s="81">
        <v>9847500000</v>
      </c>
      <c r="W217" s="81">
        <v>121200</v>
      </c>
      <c r="X217" s="81">
        <v>9847500000</v>
      </c>
      <c r="Y217" s="71">
        <v>0</v>
      </c>
      <c r="Z217" s="84">
        <v>0</v>
      </c>
    </row>
    <row r="218" spans="1:26" hidden="1">
      <c r="A218" s="19">
        <v>85260</v>
      </c>
      <c r="B218" s="19">
        <v>14021900190</v>
      </c>
      <c r="C218" s="20" t="s">
        <v>1079</v>
      </c>
      <c r="D218" s="20" t="s">
        <v>334</v>
      </c>
      <c r="E218" s="20" t="s">
        <v>40</v>
      </c>
      <c r="F218" s="20">
        <v>19</v>
      </c>
      <c r="G218" s="20" t="s">
        <v>335</v>
      </c>
      <c r="H218" s="20">
        <v>1376</v>
      </c>
      <c r="I218" s="21" t="s">
        <v>770</v>
      </c>
      <c r="J218" s="20" t="s">
        <v>4</v>
      </c>
      <c r="K218" s="18">
        <v>74541</v>
      </c>
      <c r="L218" s="22">
        <v>458000</v>
      </c>
      <c r="M218" s="18">
        <v>456490</v>
      </c>
      <c r="N218" s="18">
        <f t="shared" si="17"/>
        <v>34027221090</v>
      </c>
      <c r="O218" s="18">
        <f t="shared" si="21"/>
        <v>3062449898.0999999</v>
      </c>
      <c r="P218" s="30">
        <f t="shared" si="18"/>
        <v>37089670988.099998</v>
      </c>
      <c r="Q218" s="152">
        <v>65000</v>
      </c>
      <c r="R218" s="152">
        <f t="shared" si="19"/>
        <v>570610.32289384608</v>
      </c>
      <c r="S218" s="152">
        <f t="shared" si="20"/>
        <v>37089670988.099998</v>
      </c>
      <c r="T218" s="20" t="s">
        <v>6</v>
      </c>
      <c r="U218" s="81">
        <v>456490</v>
      </c>
      <c r="V218" s="81">
        <v>37089812500</v>
      </c>
      <c r="W218" s="81">
        <v>456490</v>
      </c>
      <c r="X218" s="81">
        <v>37089812500</v>
      </c>
      <c r="Y218" s="71">
        <v>0</v>
      </c>
      <c r="Z218" s="84">
        <v>0</v>
      </c>
    </row>
    <row r="219" spans="1:26" hidden="1">
      <c r="A219" s="19">
        <v>85272</v>
      </c>
      <c r="B219" s="19">
        <v>14021900194</v>
      </c>
      <c r="C219" s="20" t="s">
        <v>1085</v>
      </c>
      <c r="D219" s="20" t="s">
        <v>335</v>
      </c>
      <c r="E219" s="20" t="s">
        <v>32</v>
      </c>
      <c r="F219" s="20">
        <v>19</v>
      </c>
      <c r="G219" s="20" t="s">
        <v>324</v>
      </c>
      <c r="H219" s="20">
        <v>11633</v>
      </c>
      <c r="I219" s="21" t="s">
        <v>1083</v>
      </c>
      <c r="J219" s="20" t="s">
        <v>4</v>
      </c>
      <c r="K219" s="18">
        <v>74541</v>
      </c>
      <c r="L219" s="22">
        <v>300000</v>
      </c>
      <c r="M219" s="18">
        <v>299110</v>
      </c>
      <c r="N219" s="18">
        <f t="shared" si="17"/>
        <v>22295958510</v>
      </c>
      <c r="O219" s="18">
        <f t="shared" si="21"/>
        <v>2006636265.8999999</v>
      </c>
      <c r="P219" s="30">
        <f t="shared" si="18"/>
        <v>24302594775.900002</v>
      </c>
      <c r="Q219" s="152">
        <v>65000</v>
      </c>
      <c r="R219" s="152">
        <f t="shared" si="19"/>
        <v>373886.07347538462</v>
      </c>
      <c r="S219" s="152">
        <f t="shared" si="20"/>
        <v>24302594775.900002</v>
      </c>
      <c r="T219" s="20" t="s">
        <v>6</v>
      </c>
      <c r="U219" s="81">
        <v>299110</v>
      </c>
      <c r="V219" s="81">
        <v>24302687500</v>
      </c>
      <c r="W219" s="81">
        <v>299110</v>
      </c>
      <c r="X219" s="81">
        <v>24302687500</v>
      </c>
      <c r="Y219" s="71">
        <v>0</v>
      </c>
      <c r="Z219" s="84">
        <v>0</v>
      </c>
    </row>
    <row r="220" spans="1:26" hidden="1">
      <c r="A220" s="19">
        <v>85311</v>
      </c>
      <c r="B220" s="19">
        <v>14021900195</v>
      </c>
      <c r="C220" s="20" t="s">
        <v>1089</v>
      </c>
      <c r="D220" s="20" t="s">
        <v>335</v>
      </c>
      <c r="E220" s="20" t="s">
        <v>32</v>
      </c>
      <c r="F220" s="20">
        <v>19</v>
      </c>
      <c r="G220" s="20" t="s">
        <v>324</v>
      </c>
      <c r="H220" s="20">
        <v>12706</v>
      </c>
      <c r="I220" s="21" t="s">
        <v>1087</v>
      </c>
      <c r="J220" s="20" t="s">
        <v>4</v>
      </c>
      <c r="K220" s="18">
        <v>74541</v>
      </c>
      <c r="L220" s="22">
        <v>400000</v>
      </c>
      <c r="M220" s="18">
        <v>398570</v>
      </c>
      <c r="N220" s="18">
        <f t="shared" si="17"/>
        <v>29709806370</v>
      </c>
      <c r="O220" s="18">
        <f t="shared" si="21"/>
        <v>2673882573.2999997</v>
      </c>
      <c r="P220" s="30">
        <f t="shared" si="18"/>
        <v>32383688943.299999</v>
      </c>
      <c r="Q220" s="152">
        <v>65000</v>
      </c>
      <c r="R220" s="152">
        <f t="shared" si="19"/>
        <v>498210.59912769229</v>
      </c>
      <c r="S220" s="152">
        <f t="shared" si="20"/>
        <v>32383688943.299999</v>
      </c>
      <c r="T220" s="20" t="s">
        <v>6</v>
      </c>
      <c r="U220" s="81">
        <v>398570</v>
      </c>
      <c r="V220" s="81">
        <v>32383812500</v>
      </c>
      <c r="W220" s="81">
        <v>398570</v>
      </c>
      <c r="X220" s="81">
        <v>32383812500</v>
      </c>
      <c r="Y220" s="71">
        <v>0</v>
      </c>
      <c r="Z220" s="84">
        <v>0</v>
      </c>
    </row>
    <row r="221" spans="1:26" hidden="1">
      <c r="A221" s="19">
        <v>85363</v>
      </c>
      <c r="B221" s="19">
        <v>14021900196</v>
      </c>
      <c r="C221" s="20" t="s">
        <v>1093</v>
      </c>
      <c r="D221" s="20" t="s">
        <v>335</v>
      </c>
      <c r="E221" s="20" t="s">
        <v>32</v>
      </c>
      <c r="F221" s="20">
        <v>19</v>
      </c>
      <c r="G221" s="20" t="s">
        <v>324</v>
      </c>
      <c r="H221" s="20">
        <v>12814</v>
      </c>
      <c r="I221" s="21" t="s">
        <v>1091</v>
      </c>
      <c r="J221" s="20" t="s">
        <v>4</v>
      </c>
      <c r="K221" s="18">
        <v>74541</v>
      </c>
      <c r="L221" s="22">
        <v>100000</v>
      </c>
      <c r="M221" s="18">
        <v>99970</v>
      </c>
      <c r="N221" s="18">
        <f t="shared" si="17"/>
        <v>7451863770</v>
      </c>
      <c r="O221" s="18">
        <f t="shared" si="21"/>
        <v>670667739.29999995</v>
      </c>
      <c r="P221" s="30">
        <f t="shared" si="18"/>
        <v>8122531509.3000002</v>
      </c>
      <c r="Q221" s="152">
        <v>65000</v>
      </c>
      <c r="R221" s="152">
        <f t="shared" si="19"/>
        <v>124962.02322</v>
      </c>
      <c r="S221" s="152">
        <f t="shared" si="20"/>
        <v>8122531509.3000002</v>
      </c>
      <c r="T221" s="20" t="s">
        <v>6</v>
      </c>
      <c r="U221" s="81">
        <v>99970</v>
      </c>
      <c r="V221" s="81">
        <v>8122562500</v>
      </c>
      <c r="W221" s="81">
        <v>99970</v>
      </c>
      <c r="X221" s="81">
        <v>8122562500</v>
      </c>
      <c r="Y221" s="71">
        <v>0</v>
      </c>
      <c r="Z221" s="84">
        <v>0</v>
      </c>
    </row>
    <row r="222" spans="1:26" hidden="1">
      <c r="A222" s="19">
        <v>85269</v>
      </c>
      <c r="B222" s="19">
        <v>14021900197</v>
      </c>
      <c r="C222" s="20" t="s">
        <v>1098</v>
      </c>
      <c r="D222" s="20" t="s">
        <v>334</v>
      </c>
      <c r="E222" s="20" t="s">
        <v>9</v>
      </c>
      <c r="F222" s="20">
        <v>19</v>
      </c>
      <c r="G222" s="20" t="s">
        <v>324</v>
      </c>
      <c r="H222" s="20">
        <v>12479</v>
      </c>
      <c r="I222" s="21" t="s">
        <v>1095</v>
      </c>
      <c r="J222" s="20" t="s">
        <v>16</v>
      </c>
      <c r="K222" s="18">
        <v>74541</v>
      </c>
      <c r="L222" s="22">
        <v>350000</v>
      </c>
      <c r="M222" s="18">
        <v>348890</v>
      </c>
      <c r="N222" s="18">
        <f t="shared" si="17"/>
        <v>26006609490</v>
      </c>
      <c r="O222" s="18">
        <f t="shared" si="21"/>
        <v>2340594854.0999999</v>
      </c>
      <c r="P222" s="30">
        <f t="shared" si="18"/>
        <v>28347204344.099998</v>
      </c>
      <c r="Q222" s="152">
        <v>65000</v>
      </c>
      <c r="R222" s="152">
        <f t="shared" si="19"/>
        <v>436110.83606307692</v>
      </c>
      <c r="S222" s="152">
        <f t="shared" si="20"/>
        <v>28347204344.099998</v>
      </c>
      <c r="T222" s="20" t="s">
        <v>6</v>
      </c>
      <c r="U222" s="81">
        <v>348890</v>
      </c>
      <c r="V222" s="81">
        <v>28347312500</v>
      </c>
      <c r="W222" s="81">
        <v>348890</v>
      </c>
      <c r="X222" s="81">
        <v>28347312500</v>
      </c>
      <c r="Y222" s="71">
        <v>0</v>
      </c>
      <c r="Z222" s="84">
        <v>0</v>
      </c>
    </row>
    <row r="223" spans="1:26" hidden="1">
      <c r="A223" s="19">
        <v>86486</v>
      </c>
      <c r="B223" s="19">
        <v>14021900200</v>
      </c>
      <c r="C223" s="20" t="s">
        <v>1103</v>
      </c>
      <c r="D223" s="20" t="s">
        <v>1102</v>
      </c>
      <c r="E223" s="20" t="s">
        <v>352</v>
      </c>
      <c r="F223" s="20">
        <v>19</v>
      </c>
      <c r="G223" s="20" t="s">
        <v>882</v>
      </c>
      <c r="H223" s="20">
        <v>12289</v>
      </c>
      <c r="I223" s="21" t="s">
        <v>704</v>
      </c>
      <c r="J223" s="20" t="s">
        <v>16</v>
      </c>
      <c r="K223" s="18">
        <v>74541</v>
      </c>
      <c r="L223" s="22">
        <v>500000</v>
      </c>
      <c r="M223" s="18">
        <v>499210</v>
      </c>
      <c r="N223" s="18">
        <f t="shared" si="17"/>
        <v>37211612610</v>
      </c>
      <c r="O223" s="18">
        <f t="shared" si="21"/>
        <v>3349045134.9000001</v>
      </c>
      <c r="P223" s="30">
        <f t="shared" si="18"/>
        <v>40560657744.900002</v>
      </c>
      <c r="Q223" s="152">
        <v>65000</v>
      </c>
      <c r="R223" s="152">
        <f t="shared" si="19"/>
        <v>624010.11915230774</v>
      </c>
      <c r="S223" s="152">
        <f t="shared" si="20"/>
        <v>40560657744.900002</v>
      </c>
      <c r="T223" s="20" t="s">
        <v>6</v>
      </c>
      <c r="U223" s="81">
        <v>499210</v>
      </c>
      <c r="V223" s="81">
        <v>40560812500</v>
      </c>
      <c r="W223" s="81">
        <v>499210</v>
      </c>
      <c r="X223" s="81">
        <v>40560812500</v>
      </c>
      <c r="Y223" s="71">
        <v>0</v>
      </c>
      <c r="Z223" s="84">
        <v>0</v>
      </c>
    </row>
    <row r="224" spans="1:26" hidden="1">
      <c r="A224" s="19">
        <v>85421</v>
      </c>
      <c r="B224" s="19">
        <v>14021900204</v>
      </c>
      <c r="C224" s="20" t="s">
        <v>1111</v>
      </c>
      <c r="D224" s="20" t="s">
        <v>1102</v>
      </c>
      <c r="E224" s="20" t="s">
        <v>32</v>
      </c>
      <c r="F224" s="20">
        <v>19</v>
      </c>
      <c r="G224" s="20" t="s">
        <v>1038</v>
      </c>
      <c r="H224" s="20">
        <v>11917</v>
      </c>
      <c r="I224" s="21" t="s">
        <v>1109</v>
      </c>
      <c r="J224" s="20" t="s">
        <v>4</v>
      </c>
      <c r="K224" s="18">
        <v>74541</v>
      </c>
      <c r="L224" s="22">
        <v>180000</v>
      </c>
      <c r="M224" s="18">
        <v>178900</v>
      </c>
      <c r="N224" s="18">
        <f t="shared" si="17"/>
        <v>13335384900</v>
      </c>
      <c r="O224" s="18">
        <f t="shared" si="21"/>
        <v>1200184641</v>
      </c>
      <c r="P224" s="30">
        <f t="shared" si="18"/>
        <v>14535569541</v>
      </c>
      <c r="Q224" s="152">
        <v>65000</v>
      </c>
      <c r="R224" s="152">
        <f t="shared" si="19"/>
        <v>223624.14678461538</v>
      </c>
      <c r="S224" s="152">
        <f t="shared" si="20"/>
        <v>14535569541</v>
      </c>
      <c r="T224" s="20" t="s">
        <v>6</v>
      </c>
      <c r="U224" s="81">
        <v>178900</v>
      </c>
      <c r="V224" s="81">
        <v>14535625000</v>
      </c>
      <c r="W224" s="81">
        <v>178900</v>
      </c>
      <c r="X224" s="81">
        <v>14535625000</v>
      </c>
      <c r="Y224" s="71">
        <v>0</v>
      </c>
      <c r="Z224" s="84">
        <v>0</v>
      </c>
    </row>
    <row r="225" spans="1:26" hidden="1">
      <c r="A225" s="19">
        <v>85788</v>
      </c>
      <c r="B225" s="19">
        <v>14021900205</v>
      </c>
      <c r="C225" s="20" t="s">
        <v>1114</v>
      </c>
      <c r="D225" s="20" t="s">
        <v>1102</v>
      </c>
      <c r="E225" s="20" t="s">
        <v>352</v>
      </c>
      <c r="F225" s="20">
        <v>19</v>
      </c>
      <c r="G225" s="20" t="s">
        <v>1038</v>
      </c>
      <c r="H225" s="20">
        <v>12686</v>
      </c>
      <c r="I225" s="21" t="s">
        <v>1100</v>
      </c>
      <c r="J225" s="20" t="s">
        <v>16</v>
      </c>
      <c r="K225" s="18">
        <v>74541</v>
      </c>
      <c r="L225" s="22">
        <v>300000</v>
      </c>
      <c r="M225" s="18">
        <v>299610</v>
      </c>
      <c r="N225" s="18">
        <f t="shared" si="17"/>
        <v>22333229010</v>
      </c>
      <c r="O225" s="18">
        <f t="shared" si="21"/>
        <v>2009990610.8999999</v>
      </c>
      <c r="P225" s="30">
        <f t="shared" si="18"/>
        <v>24343219620.900002</v>
      </c>
      <c r="Q225" s="152">
        <v>65000</v>
      </c>
      <c r="R225" s="152">
        <f t="shared" si="19"/>
        <v>374511.07109076926</v>
      </c>
      <c r="S225" s="152">
        <f t="shared" si="20"/>
        <v>24343219620.900002</v>
      </c>
      <c r="T225" s="20" t="s">
        <v>6</v>
      </c>
      <c r="U225" s="81">
        <v>299610</v>
      </c>
      <c r="V225" s="81">
        <v>24343312500</v>
      </c>
      <c r="W225" s="81">
        <v>299610</v>
      </c>
      <c r="X225" s="81">
        <v>24343312500</v>
      </c>
      <c r="Y225" s="71">
        <v>0</v>
      </c>
      <c r="Z225" s="84">
        <v>0</v>
      </c>
    </row>
    <row r="226" spans="1:26" hidden="1">
      <c r="A226" s="19">
        <v>85643</v>
      </c>
      <c r="B226" s="19">
        <v>14021900206</v>
      </c>
      <c r="C226" s="20" t="s">
        <v>1115</v>
      </c>
      <c r="D226" s="20" t="s">
        <v>1102</v>
      </c>
      <c r="E226" s="20" t="s">
        <v>40</v>
      </c>
      <c r="F226" s="20">
        <v>19</v>
      </c>
      <c r="G226" s="20" t="s">
        <v>1038</v>
      </c>
      <c r="H226" s="20">
        <v>7227</v>
      </c>
      <c r="I226" s="21" t="s">
        <v>772</v>
      </c>
      <c r="J226" s="20" t="s">
        <v>4</v>
      </c>
      <c r="K226" s="18">
        <v>74541</v>
      </c>
      <c r="L226" s="22">
        <v>500000</v>
      </c>
      <c r="M226" s="18">
        <v>499960</v>
      </c>
      <c r="N226" s="18">
        <f t="shared" si="17"/>
        <v>37267518360</v>
      </c>
      <c r="O226" s="18">
        <f t="shared" si="21"/>
        <v>3354076652.4000001</v>
      </c>
      <c r="P226" s="30">
        <f t="shared" si="18"/>
        <v>40621595012.400002</v>
      </c>
      <c r="Q226" s="152">
        <v>65000</v>
      </c>
      <c r="R226" s="152">
        <f t="shared" si="19"/>
        <v>624947.61557538458</v>
      </c>
      <c r="S226" s="152">
        <f t="shared" si="20"/>
        <v>40621595012.400002</v>
      </c>
      <c r="T226" s="20" t="s">
        <v>6</v>
      </c>
      <c r="U226" s="81">
        <v>499960</v>
      </c>
      <c r="V226" s="81">
        <v>40621750000</v>
      </c>
      <c r="W226" s="81">
        <v>499960</v>
      </c>
      <c r="X226" s="81">
        <v>40621750000</v>
      </c>
      <c r="Y226" s="71">
        <v>0</v>
      </c>
      <c r="Z226" s="84">
        <v>0</v>
      </c>
    </row>
    <row r="227" spans="1:26" hidden="1">
      <c r="A227" s="19">
        <v>86181</v>
      </c>
      <c r="B227" s="19">
        <v>14021900207</v>
      </c>
      <c r="C227" s="20" t="s">
        <v>1120</v>
      </c>
      <c r="D227" s="20" t="s">
        <v>1119</v>
      </c>
      <c r="E227" s="20" t="s">
        <v>64</v>
      </c>
      <c r="F227" s="20">
        <v>19</v>
      </c>
      <c r="G227" s="20" t="s">
        <v>1038</v>
      </c>
      <c r="H227" s="20">
        <v>12457</v>
      </c>
      <c r="I227" s="21" t="s">
        <v>1117</v>
      </c>
      <c r="J227" s="20" t="s">
        <v>19</v>
      </c>
      <c r="K227" s="18">
        <v>74541</v>
      </c>
      <c r="L227" s="22">
        <v>306000</v>
      </c>
      <c r="M227" s="18">
        <v>304730</v>
      </c>
      <c r="N227" s="18">
        <f t="shared" si="17"/>
        <v>22714878930</v>
      </c>
      <c r="O227" s="18">
        <f t="shared" si="21"/>
        <v>2044339103.6999998</v>
      </c>
      <c r="P227" s="30">
        <f t="shared" si="18"/>
        <v>24759218033.700001</v>
      </c>
      <c r="Q227" s="152">
        <v>65000</v>
      </c>
      <c r="R227" s="152">
        <f t="shared" si="19"/>
        <v>380911.04667230771</v>
      </c>
      <c r="S227" s="152">
        <f t="shared" si="20"/>
        <v>24759218033.700001</v>
      </c>
      <c r="T227" s="20" t="s">
        <v>6</v>
      </c>
      <c r="U227" s="81">
        <v>304730</v>
      </c>
      <c r="V227" s="81">
        <v>24759312500</v>
      </c>
      <c r="W227" s="81">
        <v>304730</v>
      </c>
      <c r="X227" s="81">
        <v>24759312500</v>
      </c>
      <c r="Y227" s="71">
        <v>0</v>
      </c>
      <c r="Z227" s="84">
        <v>0</v>
      </c>
    </row>
    <row r="228" spans="1:26" hidden="1">
      <c r="A228" s="19">
        <v>85799</v>
      </c>
      <c r="B228" s="19">
        <v>14021900208</v>
      </c>
      <c r="C228" s="20" t="s">
        <v>1121</v>
      </c>
      <c r="D228" s="20" t="s">
        <v>1119</v>
      </c>
      <c r="E228" s="20" t="s">
        <v>14</v>
      </c>
      <c r="F228" s="20">
        <v>19</v>
      </c>
      <c r="G228" s="20" t="s">
        <v>1038</v>
      </c>
      <c r="H228" s="20">
        <v>9777</v>
      </c>
      <c r="I228" s="21" t="s">
        <v>803</v>
      </c>
      <c r="J228" s="20" t="s">
        <v>12</v>
      </c>
      <c r="K228" s="18">
        <v>74541</v>
      </c>
      <c r="L228" s="22">
        <v>159000</v>
      </c>
      <c r="M228" s="18">
        <v>157850</v>
      </c>
      <c r="N228" s="18">
        <f t="shared" si="17"/>
        <v>11766296850</v>
      </c>
      <c r="O228" s="18">
        <f t="shared" si="21"/>
        <v>1058966716.5</v>
      </c>
      <c r="P228" s="30">
        <f t="shared" si="18"/>
        <v>12825263566.5</v>
      </c>
      <c r="Q228" s="152">
        <v>65000</v>
      </c>
      <c r="R228" s="152">
        <f t="shared" si="19"/>
        <v>197311.74717692309</v>
      </c>
      <c r="S228" s="152">
        <f t="shared" si="20"/>
        <v>12825263566.5</v>
      </c>
      <c r="T228" s="20" t="s">
        <v>6</v>
      </c>
      <c r="U228" s="81">
        <v>157850</v>
      </c>
      <c r="V228" s="81">
        <v>12825312500</v>
      </c>
      <c r="W228" s="81">
        <v>157850</v>
      </c>
      <c r="X228" s="81">
        <v>12825312500</v>
      </c>
      <c r="Y228" s="71">
        <v>0</v>
      </c>
      <c r="Z228" s="84">
        <v>0</v>
      </c>
    </row>
    <row r="229" spans="1:26" hidden="1">
      <c r="A229" s="19">
        <v>85641</v>
      </c>
      <c r="B229" s="19">
        <v>14021900209</v>
      </c>
      <c r="C229" s="20" t="s">
        <v>1125</v>
      </c>
      <c r="D229" s="20" t="s">
        <v>285</v>
      </c>
      <c r="E229" s="20" t="s">
        <v>64</v>
      </c>
      <c r="F229" s="20">
        <v>19</v>
      </c>
      <c r="G229" s="20" t="s">
        <v>1096</v>
      </c>
      <c r="H229" s="20">
        <v>12826</v>
      </c>
      <c r="I229" s="21" t="s">
        <v>1123</v>
      </c>
      <c r="J229" s="20" t="s">
        <v>19</v>
      </c>
      <c r="K229" s="18">
        <v>74541</v>
      </c>
      <c r="L229" s="22">
        <v>500000</v>
      </c>
      <c r="M229" s="18">
        <v>499550</v>
      </c>
      <c r="N229" s="18">
        <f t="shared" si="17"/>
        <v>37236956550</v>
      </c>
      <c r="O229" s="18">
        <f t="shared" si="21"/>
        <v>3351326089.5</v>
      </c>
      <c r="P229" s="30">
        <f t="shared" si="18"/>
        <v>40588282639.5</v>
      </c>
      <c r="Q229" s="152">
        <v>65000</v>
      </c>
      <c r="R229" s="152">
        <f t="shared" si="19"/>
        <v>624435.1175307692</v>
      </c>
      <c r="S229" s="152">
        <f t="shared" si="20"/>
        <v>40588282639.5</v>
      </c>
      <c r="T229" s="20" t="s">
        <v>6</v>
      </c>
      <c r="U229" s="81">
        <v>499550</v>
      </c>
      <c r="V229" s="81">
        <v>40588437500</v>
      </c>
      <c r="W229" s="81">
        <v>499550</v>
      </c>
      <c r="X229" s="81">
        <v>40588437500</v>
      </c>
      <c r="Y229" s="71">
        <v>0</v>
      </c>
      <c r="Z229" s="84">
        <v>0</v>
      </c>
    </row>
    <row r="230" spans="1:26" hidden="1">
      <c r="A230" s="19">
        <v>86296</v>
      </c>
      <c r="B230" s="19">
        <v>14021900210</v>
      </c>
      <c r="C230" s="20" t="s">
        <v>1129</v>
      </c>
      <c r="D230" s="20" t="s">
        <v>1080</v>
      </c>
      <c r="E230" s="20" t="s">
        <v>429</v>
      </c>
      <c r="F230" s="20">
        <v>19</v>
      </c>
      <c r="G230" s="20" t="s">
        <v>1096</v>
      </c>
      <c r="H230" s="20">
        <v>12837</v>
      </c>
      <c r="I230" s="21" t="s">
        <v>1127</v>
      </c>
      <c r="J230" s="20" t="s">
        <v>4</v>
      </c>
      <c r="K230" s="18">
        <v>74541</v>
      </c>
      <c r="L230" s="22">
        <v>200000</v>
      </c>
      <c r="M230" s="18">
        <v>196390</v>
      </c>
      <c r="N230" s="18">
        <f t="shared" si="17"/>
        <v>14639106990</v>
      </c>
      <c r="O230" s="18">
        <f t="shared" si="21"/>
        <v>1317519629.0999999</v>
      </c>
      <c r="P230" s="30">
        <f t="shared" si="18"/>
        <v>15956626619.1</v>
      </c>
      <c r="Q230" s="152">
        <v>65000</v>
      </c>
      <c r="R230" s="152">
        <f t="shared" si="19"/>
        <v>245486.56337076923</v>
      </c>
      <c r="S230" s="152">
        <f t="shared" si="20"/>
        <v>15956626619.1</v>
      </c>
      <c r="T230" s="20" t="s">
        <v>6</v>
      </c>
      <c r="U230" s="81">
        <v>196390</v>
      </c>
      <c r="V230" s="81">
        <v>15956687500</v>
      </c>
      <c r="W230" s="81">
        <v>196390</v>
      </c>
      <c r="X230" s="81">
        <v>15956687500</v>
      </c>
      <c r="Y230" s="71">
        <v>0</v>
      </c>
      <c r="Z230" s="84">
        <v>0</v>
      </c>
    </row>
    <row r="231" spans="1:26" hidden="1">
      <c r="A231" s="19">
        <v>84023</v>
      </c>
      <c r="B231" s="19">
        <v>14021900211</v>
      </c>
      <c r="C231" s="20" t="s">
        <v>1134</v>
      </c>
      <c r="D231" s="20" t="s">
        <v>225</v>
      </c>
      <c r="E231" s="20" t="s">
        <v>64</v>
      </c>
      <c r="F231" s="20">
        <v>19</v>
      </c>
      <c r="G231" s="20" t="s">
        <v>1096</v>
      </c>
      <c r="H231" s="20">
        <v>12838</v>
      </c>
      <c r="I231" s="21" t="s">
        <v>1132</v>
      </c>
      <c r="J231" s="20" t="s">
        <v>19</v>
      </c>
      <c r="K231" s="18">
        <v>74541</v>
      </c>
      <c r="L231" s="22">
        <v>300000</v>
      </c>
      <c r="M231" s="18">
        <v>299660</v>
      </c>
      <c r="N231" s="18">
        <f t="shared" si="17"/>
        <v>22336956060</v>
      </c>
      <c r="O231" s="18">
        <f t="shared" si="21"/>
        <v>2010326045.3999999</v>
      </c>
      <c r="P231" s="30">
        <f t="shared" si="18"/>
        <v>24347282105.400002</v>
      </c>
      <c r="Q231" s="152">
        <v>65000</v>
      </c>
      <c r="R231" s="152">
        <f t="shared" si="19"/>
        <v>374573.57085230772</v>
      </c>
      <c r="S231" s="152">
        <f t="shared" si="20"/>
        <v>24347282105.400002</v>
      </c>
      <c r="T231" s="20" t="s">
        <v>6</v>
      </c>
      <c r="U231" s="81">
        <v>299660</v>
      </c>
      <c r="V231" s="81">
        <v>24347375000</v>
      </c>
      <c r="W231" s="81">
        <v>299660</v>
      </c>
      <c r="X231" s="81">
        <v>24347375000</v>
      </c>
      <c r="Y231" s="71">
        <v>0</v>
      </c>
      <c r="Z231" s="84">
        <v>0</v>
      </c>
    </row>
    <row r="232" spans="1:26" hidden="1">
      <c r="A232" s="19">
        <v>85938</v>
      </c>
      <c r="B232" s="19">
        <v>14021900212</v>
      </c>
      <c r="C232" s="20" t="s">
        <v>1138</v>
      </c>
      <c r="D232" s="20" t="s">
        <v>1102</v>
      </c>
      <c r="E232" s="20" t="s">
        <v>64</v>
      </c>
      <c r="F232" s="20">
        <v>19</v>
      </c>
      <c r="G232" s="20" t="s">
        <v>1105</v>
      </c>
      <c r="H232" s="20">
        <v>11221</v>
      </c>
      <c r="I232" s="21" t="s">
        <v>1136</v>
      </c>
      <c r="J232" s="20" t="s">
        <v>19</v>
      </c>
      <c r="K232" s="18">
        <v>74541</v>
      </c>
      <c r="L232" s="22">
        <v>200000</v>
      </c>
      <c r="M232" s="18">
        <v>199880</v>
      </c>
      <c r="N232" s="18">
        <f t="shared" si="17"/>
        <v>14899255080</v>
      </c>
      <c r="O232" s="18">
        <f t="shared" si="21"/>
        <v>1340932957.2</v>
      </c>
      <c r="P232" s="30">
        <f t="shared" si="18"/>
        <v>16240188037.200001</v>
      </c>
      <c r="Q232" s="152">
        <v>65000</v>
      </c>
      <c r="R232" s="152">
        <f t="shared" si="19"/>
        <v>249849.04672615387</v>
      </c>
      <c r="S232" s="152">
        <f t="shared" si="20"/>
        <v>16240188037.200001</v>
      </c>
      <c r="T232" s="20" t="s">
        <v>6</v>
      </c>
      <c r="U232" s="81">
        <v>199880</v>
      </c>
      <c r="V232" s="81">
        <v>16240250000</v>
      </c>
      <c r="W232" s="81">
        <v>199880</v>
      </c>
      <c r="X232" s="81">
        <v>16240250000</v>
      </c>
      <c r="Y232" s="71">
        <v>0</v>
      </c>
      <c r="Z232" s="84">
        <v>0</v>
      </c>
    </row>
    <row r="233" spans="1:26" hidden="1">
      <c r="A233" s="19">
        <v>86427</v>
      </c>
      <c r="B233" s="19">
        <v>14021900213</v>
      </c>
      <c r="C233" s="20" t="s">
        <v>1139</v>
      </c>
      <c r="D233" s="20" t="s">
        <v>1104</v>
      </c>
      <c r="E233" s="20" t="s">
        <v>40</v>
      </c>
      <c r="F233" s="20">
        <v>19</v>
      </c>
      <c r="G233" s="20" t="s">
        <v>1105</v>
      </c>
      <c r="H233" s="20">
        <v>11929</v>
      </c>
      <c r="I233" s="21" t="s">
        <v>712</v>
      </c>
      <c r="J233" s="20" t="s">
        <v>19</v>
      </c>
      <c r="K233" s="18">
        <v>74541</v>
      </c>
      <c r="L233" s="22">
        <v>180000</v>
      </c>
      <c r="M233" s="18">
        <v>179300</v>
      </c>
      <c r="N233" s="18">
        <f t="shared" si="17"/>
        <v>13365201300</v>
      </c>
      <c r="O233" s="18">
        <f t="shared" si="21"/>
        <v>1202868117</v>
      </c>
      <c r="P233" s="30">
        <f t="shared" si="18"/>
        <v>14568069417</v>
      </c>
      <c r="Q233" s="152">
        <v>65000</v>
      </c>
      <c r="R233" s="152">
        <f t="shared" si="19"/>
        <v>224124.14487692306</v>
      </c>
      <c r="S233" s="152">
        <f t="shared" si="20"/>
        <v>14568069417</v>
      </c>
      <c r="T233" s="20" t="s">
        <v>6</v>
      </c>
      <c r="U233" s="81">
        <v>179300</v>
      </c>
      <c r="V233" s="81">
        <v>14568125000</v>
      </c>
      <c r="W233" s="81">
        <v>179300</v>
      </c>
      <c r="X233" s="81">
        <v>14568125000</v>
      </c>
      <c r="Y233" s="71">
        <v>0</v>
      </c>
      <c r="Z233" s="84">
        <v>0</v>
      </c>
    </row>
    <row r="234" spans="1:26" hidden="1">
      <c r="A234" s="19">
        <v>86639</v>
      </c>
      <c r="B234" s="19">
        <v>14021900214</v>
      </c>
      <c r="C234" s="20" t="s">
        <v>1142</v>
      </c>
      <c r="D234" s="20" t="s">
        <v>1104</v>
      </c>
      <c r="E234" s="20" t="s">
        <v>352</v>
      </c>
      <c r="F234" s="20">
        <v>19</v>
      </c>
      <c r="G234" s="20" t="s">
        <v>1105</v>
      </c>
      <c r="H234" s="20">
        <v>10438</v>
      </c>
      <c r="I234" s="21" t="s">
        <v>280</v>
      </c>
      <c r="J234" s="20" t="s">
        <v>16</v>
      </c>
      <c r="K234" s="18">
        <v>74541</v>
      </c>
      <c r="L234" s="22">
        <v>300000</v>
      </c>
      <c r="M234" s="18">
        <v>298570</v>
      </c>
      <c r="N234" s="18">
        <f t="shared" si="17"/>
        <v>22255706370</v>
      </c>
      <c r="O234" s="18">
        <f t="shared" si="21"/>
        <v>2003013573.3</v>
      </c>
      <c r="P234" s="30">
        <f t="shared" si="18"/>
        <v>24258719943.299999</v>
      </c>
      <c r="Q234" s="152">
        <v>65000</v>
      </c>
      <c r="R234" s="152">
        <f t="shared" si="19"/>
        <v>373211.07605076925</v>
      </c>
      <c r="S234" s="152">
        <f t="shared" si="20"/>
        <v>24258719943.299999</v>
      </c>
      <c r="T234" s="20" t="s">
        <v>6</v>
      </c>
      <c r="U234" s="81">
        <v>298570</v>
      </c>
      <c r="V234" s="81">
        <v>24258812500</v>
      </c>
      <c r="W234" s="81">
        <v>298570</v>
      </c>
      <c r="X234" s="81">
        <v>24258812500</v>
      </c>
      <c r="Y234" s="71">
        <v>0</v>
      </c>
      <c r="Z234" s="84">
        <v>0</v>
      </c>
    </row>
    <row r="235" spans="1:26" hidden="1">
      <c r="A235" s="19">
        <v>86305</v>
      </c>
      <c r="B235" s="19">
        <v>14021900215</v>
      </c>
      <c r="C235" s="20" t="s">
        <v>1143</v>
      </c>
      <c r="D235" s="20" t="s">
        <v>1104</v>
      </c>
      <c r="E235" s="20" t="s">
        <v>319</v>
      </c>
      <c r="F235" s="20">
        <v>19</v>
      </c>
      <c r="G235" s="20" t="s">
        <v>1105</v>
      </c>
      <c r="H235" s="20">
        <v>12781</v>
      </c>
      <c r="I235" s="21" t="s">
        <v>920</v>
      </c>
      <c r="J235" s="20" t="s">
        <v>4</v>
      </c>
      <c r="K235" s="18">
        <v>74541</v>
      </c>
      <c r="L235" s="22">
        <v>130000</v>
      </c>
      <c r="M235" s="18">
        <v>129700</v>
      </c>
      <c r="N235" s="18">
        <f t="shared" si="17"/>
        <v>9667967700</v>
      </c>
      <c r="O235" s="18">
        <f t="shared" si="21"/>
        <v>870117093</v>
      </c>
      <c r="P235" s="30">
        <f t="shared" si="18"/>
        <v>10538084793</v>
      </c>
      <c r="Q235" s="152">
        <v>65000</v>
      </c>
      <c r="R235" s="152">
        <f t="shared" si="19"/>
        <v>162124.38143076922</v>
      </c>
      <c r="S235" s="152">
        <f t="shared" si="20"/>
        <v>10538084793</v>
      </c>
      <c r="T235" s="20" t="s">
        <v>6</v>
      </c>
      <c r="U235" s="81">
        <v>129699.99999999999</v>
      </c>
      <c r="V235" s="81">
        <v>10538125000</v>
      </c>
      <c r="W235" s="81">
        <v>129699.99999999999</v>
      </c>
      <c r="X235" s="81">
        <v>10538125000</v>
      </c>
      <c r="Y235" s="71">
        <v>0</v>
      </c>
      <c r="Z235" s="84">
        <v>0</v>
      </c>
    </row>
    <row r="236" spans="1:26" hidden="1">
      <c r="A236" s="19">
        <v>85662</v>
      </c>
      <c r="B236" s="19">
        <v>14021900216</v>
      </c>
      <c r="C236" s="20" t="s">
        <v>1144</v>
      </c>
      <c r="D236" s="20" t="s">
        <v>1104</v>
      </c>
      <c r="E236" s="20" t="s">
        <v>9</v>
      </c>
      <c r="F236" s="20">
        <v>19</v>
      </c>
      <c r="G236" s="20" t="s">
        <v>1105</v>
      </c>
      <c r="H236" s="20">
        <v>10625</v>
      </c>
      <c r="I236" s="21" t="s">
        <v>744</v>
      </c>
      <c r="J236" s="20" t="s">
        <v>16</v>
      </c>
      <c r="K236" s="18">
        <v>74541</v>
      </c>
      <c r="L236" s="22">
        <v>200000</v>
      </c>
      <c r="M236" s="18">
        <v>199630</v>
      </c>
      <c r="N236" s="18">
        <f t="shared" si="17"/>
        <v>14880619830</v>
      </c>
      <c r="O236" s="18">
        <f t="shared" si="21"/>
        <v>1339255784.7</v>
      </c>
      <c r="P236" s="30">
        <f t="shared" si="18"/>
        <v>16219875614.700001</v>
      </c>
      <c r="Q236" s="152">
        <v>65000</v>
      </c>
      <c r="R236" s="152">
        <f t="shared" si="19"/>
        <v>249536.54791846155</v>
      </c>
      <c r="S236" s="152">
        <f t="shared" si="20"/>
        <v>16219875614.700001</v>
      </c>
      <c r="T236" s="20" t="s">
        <v>6</v>
      </c>
      <c r="U236" s="81">
        <v>199630</v>
      </c>
      <c r="V236" s="81">
        <v>16219937500</v>
      </c>
      <c r="W236" s="81">
        <v>199630</v>
      </c>
      <c r="X236" s="81">
        <v>16219937500</v>
      </c>
      <c r="Y236" s="71">
        <v>0</v>
      </c>
      <c r="Z236" s="84">
        <v>0</v>
      </c>
    </row>
    <row r="237" spans="1:26" hidden="1">
      <c r="A237" s="19">
        <v>85413</v>
      </c>
      <c r="B237" s="19">
        <v>14021900217</v>
      </c>
      <c r="C237" s="20" t="s">
        <v>1146</v>
      </c>
      <c r="D237" s="20" t="s">
        <v>1104</v>
      </c>
      <c r="E237" s="20" t="s">
        <v>9</v>
      </c>
      <c r="F237" s="20">
        <v>19</v>
      </c>
      <c r="G237" s="20" t="s">
        <v>1105</v>
      </c>
      <c r="H237" s="20">
        <v>12744</v>
      </c>
      <c r="I237" s="21" t="s">
        <v>797</v>
      </c>
      <c r="J237" s="20" t="s">
        <v>16</v>
      </c>
      <c r="K237" s="18">
        <v>74541</v>
      </c>
      <c r="L237" s="22">
        <v>250000</v>
      </c>
      <c r="M237" s="18">
        <v>248460</v>
      </c>
      <c r="N237" s="18">
        <f t="shared" si="17"/>
        <v>18520456860</v>
      </c>
      <c r="O237" s="18">
        <f t="shared" si="21"/>
        <v>1666841117.3999999</v>
      </c>
      <c r="P237" s="30">
        <f t="shared" si="18"/>
        <v>20187297977.400002</v>
      </c>
      <c r="Q237" s="152">
        <v>65000</v>
      </c>
      <c r="R237" s="152">
        <f t="shared" si="19"/>
        <v>310573.8150369231</v>
      </c>
      <c r="S237" s="152">
        <f t="shared" si="20"/>
        <v>20187297977.400002</v>
      </c>
      <c r="T237" s="20" t="s">
        <v>6</v>
      </c>
      <c r="U237" s="81">
        <v>248460</v>
      </c>
      <c r="V237" s="81">
        <v>20187375000</v>
      </c>
      <c r="W237" s="81">
        <v>248460</v>
      </c>
      <c r="X237" s="81">
        <v>20187375000</v>
      </c>
      <c r="Y237" s="71">
        <v>0</v>
      </c>
      <c r="Z237" s="84">
        <v>0</v>
      </c>
    </row>
    <row r="238" spans="1:26" hidden="1">
      <c r="A238" s="19">
        <v>86347</v>
      </c>
      <c r="B238" s="19">
        <v>14021900218</v>
      </c>
      <c r="C238" s="20" t="s">
        <v>1150</v>
      </c>
      <c r="D238" s="20" t="s">
        <v>1104</v>
      </c>
      <c r="E238" s="20" t="s">
        <v>319</v>
      </c>
      <c r="F238" s="20">
        <v>19</v>
      </c>
      <c r="G238" s="20" t="s">
        <v>1105</v>
      </c>
      <c r="H238" s="20">
        <v>8390</v>
      </c>
      <c r="I238" s="21" t="s">
        <v>1148</v>
      </c>
      <c r="J238" s="20" t="s">
        <v>4</v>
      </c>
      <c r="K238" s="18">
        <v>74541</v>
      </c>
      <c r="L238" s="22">
        <v>285000</v>
      </c>
      <c r="M238" s="18">
        <v>280080</v>
      </c>
      <c r="N238" s="18">
        <f t="shared" si="17"/>
        <v>20877443280</v>
      </c>
      <c r="O238" s="18">
        <f t="shared" si="21"/>
        <v>1878969895.2</v>
      </c>
      <c r="P238" s="30">
        <f t="shared" si="18"/>
        <v>22756413175.200001</v>
      </c>
      <c r="Q238" s="152">
        <v>65000</v>
      </c>
      <c r="R238" s="152">
        <f t="shared" si="19"/>
        <v>350098.66423384618</v>
      </c>
      <c r="S238" s="152">
        <f t="shared" si="20"/>
        <v>22756413175.200001</v>
      </c>
      <c r="T238" s="20" t="s">
        <v>6</v>
      </c>
      <c r="U238" s="81">
        <v>280080</v>
      </c>
      <c r="V238" s="81">
        <v>22756500000</v>
      </c>
      <c r="W238" s="81">
        <v>280080</v>
      </c>
      <c r="X238" s="81">
        <v>22756500000</v>
      </c>
      <c r="Y238" s="71">
        <v>0</v>
      </c>
      <c r="Z238" s="84">
        <v>0</v>
      </c>
    </row>
    <row r="239" spans="1:26" hidden="1">
      <c r="A239" s="19">
        <v>86748</v>
      </c>
      <c r="B239" s="19">
        <v>14021900219</v>
      </c>
      <c r="C239" s="20" t="s">
        <v>1154</v>
      </c>
      <c r="D239" s="20" t="s">
        <v>1104</v>
      </c>
      <c r="E239" s="20" t="s">
        <v>299</v>
      </c>
      <c r="F239" s="20">
        <v>19</v>
      </c>
      <c r="G239" s="20" t="s">
        <v>1105</v>
      </c>
      <c r="H239" s="20">
        <v>10599</v>
      </c>
      <c r="I239" s="21" t="s">
        <v>1152</v>
      </c>
      <c r="J239" s="20" t="s">
        <v>4</v>
      </c>
      <c r="K239" s="18">
        <v>74541</v>
      </c>
      <c r="L239" s="22">
        <v>300000</v>
      </c>
      <c r="M239" s="18">
        <v>298520</v>
      </c>
      <c r="N239" s="18">
        <f t="shared" si="17"/>
        <v>22251979320</v>
      </c>
      <c r="O239" s="18">
        <f t="shared" si="21"/>
        <v>2002678138.8</v>
      </c>
      <c r="P239" s="30">
        <f t="shared" si="18"/>
        <v>24254657458.799999</v>
      </c>
      <c r="Q239" s="152">
        <v>65000</v>
      </c>
      <c r="R239" s="152">
        <f t="shared" si="19"/>
        <v>373148.57628923078</v>
      </c>
      <c r="S239" s="152">
        <f t="shared" si="20"/>
        <v>24254657458.799999</v>
      </c>
      <c r="T239" s="20" t="s">
        <v>6</v>
      </c>
      <c r="U239" s="81">
        <v>298520</v>
      </c>
      <c r="V239" s="81">
        <v>24254750000</v>
      </c>
      <c r="W239" s="81">
        <v>298520</v>
      </c>
      <c r="X239" s="81">
        <v>24254750000</v>
      </c>
      <c r="Y239" s="71">
        <v>0</v>
      </c>
      <c r="Z239" s="84">
        <v>0</v>
      </c>
    </row>
    <row r="240" spans="1:26" hidden="1">
      <c r="A240" s="19">
        <v>86569</v>
      </c>
      <c r="B240" s="19">
        <v>14021900220</v>
      </c>
      <c r="C240" s="20" t="s">
        <v>1155</v>
      </c>
      <c r="D240" s="20" t="s">
        <v>1104</v>
      </c>
      <c r="E240" s="20" t="s">
        <v>40</v>
      </c>
      <c r="F240" s="20">
        <v>19</v>
      </c>
      <c r="G240" s="20" t="s">
        <v>1105</v>
      </c>
      <c r="H240" s="20">
        <v>12718</v>
      </c>
      <c r="I240" s="21" t="s">
        <v>729</v>
      </c>
      <c r="J240" s="20" t="s">
        <v>4</v>
      </c>
      <c r="K240" s="18">
        <v>74541</v>
      </c>
      <c r="L240" s="22">
        <v>200000</v>
      </c>
      <c r="M240" s="18">
        <v>198400</v>
      </c>
      <c r="N240" s="18">
        <f t="shared" si="17"/>
        <v>14788934400</v>
      </c>
      <c r="O240" s="18">
        <f t="shared" si="21"/>
        <v>1331004096</v>
      </c>
      <c r="P240" s="30">
        <f t="shared" si="18"/>
        <v>16119938496</v>
      </c>
      <c r="Q240" s="152">
        <v>65000</v>
      </c>
      <c r="R240" s="152">
        <f t="shared" si="19"/>
        <v>247999.05378461539</v>
      </c>
      <c r="S240" s="152">
        <f t="shared" si="20"/>
        <v>16119938496</v>
      </c>
      <c r="T240" s="20" t="s">
        <v>6</v>
      </c>
      <c r="U240" s="81">
        <v>198400</v>
      </c>
      <c r="V240" s="81">
        <v>16120000000</v>
      </c>
      <c r="W240" s="81">
        <v>198400</v>
      </c>
      <c r="X240" s="81">
        <v>16120000000</v>
      </c>
      <c r="Y240" s="71">
        <v>0</v>
      </c>
      <c r="Z240" s="84">
        <v>0</v>
      </c>
    </row>
    <row r="241" spans="1:26" hidden="1">
      <c r="A241" s="19">
        <v>86520</v>
      </c>
      <c r="B241" s="19">
        <v>14021900221</v>
      </c>
      <c r="C241" s="20" t="s">
        <v>1159</v>
      </c>
      <c r="D241" s="20" t="s">
        <v>1104</v>
      </c>
      <c r="E241" s="20" t="s">
        <v>319</v>
      </c>
      <c r="F241" s="20">
        <v>19</v>
      </c>
      <c r="G241" s="20" t="s">
        <v>1106</v>
      </c>
      <c r="H241" s="20">
        <v>8147</v>
      </c>
      <c r="I241" s="21" t="s">
        <v>1157</v>
      </c>
      <c r="J241" s="20" t="s">
        <v>4</v>
      </c>
      <c r="K241" s="18">
        <v>74541</v>
      </c>
      <c r="L241" s="22">
        <v>100000</v>
      </c>
      <c r="M241" s="18">
        <v>98880</v>
      </c>
      <c r="N241" s="18">
        <f t="shared" si="17"/>
        <v>7370614080</v>
      </c>
      <c r="O241" s="18">
        <f t="shared" si="21"/>
        <v>663355267.19999993</v>
      </c>
      <c r="P241" s="30">
        <f t="shared" si="18"/>
        <v>8033969347.1999998</v>
      </c>
      <c r="Q241" s="152">
        <v>65000</v>
      </c>
      <c r="R241" s="152">
        <f t="shared" si="19"/>
        <v>123599.52841846153</v>
      </c>
      <c r="S241" s="152">
        <f t="shared" si="20"/>
        <v>8033969347.1999998</v>
      </c>
      <c r="T241" s="20" t="s">
        <v>6</v>
      </c>
      <c r="U241" s="81">
        <v>98880</v>
      </c>
      <c r="V241" s="81">
        <v>8034000000</v>
      </c>
      <c r="W241" s="81">
        <v>98880</v>
      </c>
      <c r="X241" s="81">
        <v>8034000000</v>
      </c>
      <c r="Y241" s="71">
        <v>0</v>
      </c>
      <c r="Z241" s="84">
        <v>0</v>
      </c>
    </row>
    <row r="242" spans="1:26" hidden="1">
      <c r="A242" s="19">
        <v>85920</v>
      </c>
      <c r="B242" s="19">
        <v>14021900222</v>
      </c>
      <c r="C242" s="20" t="s">
        <v>1160</v>
      </c>
      <c r="D242" s="20" t="s">
        <v>1104</v>
      </c>
      <c r="E242" s="20" t="s">
        <v>40</v>
      </c>
      <c r="F242" s="20">
        <v>19</v>
      </c>
      <c r="G242" s="20" t="s">
        <v>1106</v>
      </c>
      <c r="H242" s="20">
        <v>12726</v>
      </c>
      <c r="I242" s="21" t="s">
        <v>774</v>
      </c>
      <c r="J242" s="20" t="s">
        <v>12</v>
      </c>
      <c r="K242" s="18">
        <v>74541</v>
      </c>
      <c r="L242" s="22">
        <v>112000</v>
      </c>
      <c r="M242" s="18">
        <v>111320</v>
      </c>
      <c r="N242" s="18">
        <f t="shared" si="17"/>
        <v>8297904120</v>
      </c>
      <c r="O242" s="18">
        <f t="shared" si="21"/>
        <v>746811370.79999995</v>
      </c>
      <c r="P242" s="30">
        <f t="shared" si="18"/>
        <v>9044715490.7999992</v>
      </c>
      <c r="Q242" s="152">
        <v>65000</v>
      </c>
      <c r="R242" s="152">
        <f t="shared" si="19"/>
        <v>139149.46908923076</v>
      </c>
      <c r="S242" s="152">
        <f t="shared" si="20"/>
        <v>9044715490.7999992</v>
      </c>
      <c r="T242" s="20" t="s">
        <v>6</v>
      </c>
      <c r="U242" s="81">
        <v>111320</v>
      </c>
      <c r="V242" s="81">
        <v>9044750000</v>
      </c>
      <c r="W242" s="81">
        <v>111320</v>
      </c>
      <c r="X242" s="81">
        <v>9044750000</v>
      </c>
      <c r="Y242" s="71">
        <v>0</v>
      </c>
      <c r="Z242" s="84">
        <v>0</v>
      </c>
    </row>
    <row r="243" spans="1:26" hidden="1">
      <c r="A243" s="19">
        <v>85877</v>
      </c>
      <c r="B243" s="19">
        <v>14021900223</v>
      </c>
      <c r="C243" s="20" t="s">
        <v>1161</v>
      </c>
      <c r="D243" s="20" t="s">
        <v>1104</v>
      </c>
      <c r="E243" s="20" t="s">
        <v>197</v>
      </c>
      <c r="F243" s="20">
        <v>19</v>
      </c>
      <c r="G243" s="20" t="s">
        <v>1106</v>
      </c>
      <c r="H243" s="20">
        <v>12771</v>
      </c>
      <c r="I243" s="21" t="s">
        <v>887</v>
      </c>
      <c r="J243" s="20" t="s">
        <v>4</v>
      </c>
      <c r="K243" s="18">
        <v>74541</v>
      </c>
      <c r="L243" s="22">
        <v>200000</v>
      </c>
      <c r="M243" s="18">
        <v>199030</v>
      </c>
      <c r="N243" s="18">
        <f t="shared" si="17"/>
        <v>14835895230</v>
      </c>
      <c r="O243" s="18">
        <f t="shared" si="21"/>
        <v>1335230570.7</v>
      </c>
      <c r="P243" s="30">
        <f t="shared" si="18"/>
        <v>16171125800.700001</v>
      </c>
      <c r="Q243" s="152">
        <v>65000</v>
      </c>
      <c r="R243" s="152">
        <f t="shared" si="19"/>
        <v>248786.55078000002</v>
      </c>
      <c r="S243" s="152">
        <f t="shared" si="20"/>
        <v>16171125800.700001</v>
      </c>
      <c r="T243" s="20" t="s">
        <v>6</v>
      </c>
      <c r="U243" s="81">
        <v>199030</v>
      </c>
      <c r="V243" s="81">
        <v>16171187500</v>
      </c>
      <c r="W243" s="81">
        <v>199030</v>
      </c>
      <c r="X243" s="81">
        <v>16171187500</v>
      </c>
      <c r="Y243" s="71">
        <v>0</v>
      </c>
      <c r="Z243" s="84">
        <v>0</v>
      </c>
    </row>
    <row r="244" spans="1:26" hidden="1">
      <c r="A244" s="19">
        <v>86294</v>
      </c>
      <c r="B244" s="19">
        <v>14021900224</v>
      </c>
      <c r="C244" s="20" t="s">
        <v>1162</v>
      </c>
      <c r="D244" s="20" t="s">
        <v>1104</v>
      </c>
      <c r="E244" s="20" t="s">
        <v>64</v>
      </c>
      <c r="F244" s="20">
        <v>19</v>
      </c>
      <c r="G244" s="20" t="s">
        <v>1106</v>
      </c>
      <c r="H244" s="20">
        <v>11061</v>
      </c>
      <c r="I244" s="21" t="s">
        <v>720</v>
      </c>
      <c r="J244" s="20" t="s">
        <v>19</v>
      </c>
      <c r="K244" s="18">
        <v>74541</v>
      </c>
      <c r="L244" s="22">
        <v>200000</v>
      </c>
      <c r="M244" s="18">
        <v>197620</v>
      </c>
      <c r="N244" s="18">
        <f t="shared" si="17"/>
        <v>14730792420</v>
      </c>
      <c r="O244" s="18">
        <f t="shared" si="21"/>
        <v>1325771317.8</v>
      </c>
      <c r="P244" s="30">
        <f t="shared" si="18"/>
        <v>16056563737.799999</v>
      </c>
      <c r="Q244" s="152">
        <v>65000</v>
      </c>
      <c r="R244" s="152">
        <f t="shared" si="19"/>
        <v>247024.05750461537</v>
      </c>
      <c r="S244" s="152">
        <f t="shared" si="20"/>
        <v>16056563737.799999</v>
      </c>
      <c r="T244" s="20" t="s">
        <v>6</v>
      </c>
      <c r="U244" s="81">
        <v>197620</v>
      </c>
      <c r="V244" s="81">
        <v>16056625000</v>
      </c>
      <c r="W244" s="81">
        <v>197620</v>
      </c>
      <c r="X244" s="81">
        <v>16056625000</v>
      </c>
      <c r="Y244" s="71">
        <v>0</v>
      </c>
      <c r="Z244" s="84">
        <v>0</v>
      </c>
    </row>
    <row r="245" spans="1:26" hidden="1">
      <c r="A245" s="19">
        <v>86471</v>
      </c>
      <c r="B245" s="19">
        <v>14021900225</v>
      </c>
      <c r="C245" s="20" t="s">
        <v>1166</v>
      </c>
      <c r="D245" s="20" t="s">
        <v>1104</v>
      </c>
      <c r="E245" s="20" t="s">
        <v>32</v>
      </c>
      <c r="F245" s="20">
        <v>19</v>
      </c>
      <c r="G245" s="20" t="s">
        <v>1106</v>
      </c>
      <c r="H245" s="20">
        <v>12115</v>
      </c>
      <c r="I245" s="21" t="s">
        <v>1164</v>
      </c>
      <c r="J245" s="20" t="s">
        <v>4</v>
      </c>
      <c r="K245" s="18">
        <v>74541</v>
      </c>
      <c r="L245" s="22">
        <v>100000</v>
      </c>
      <c r="M245" s="18">
        <v>97300</v>
      </c>
      <c r="N245" s="18">
        <f t="shared" si="17"/>
        <v>7252839300</v>
      </c>
      <c r="O245" s="18">
        <f t="shared" si="21"/>
        <v>652755537</v>
      </c>
      <c r="P245" s="30">
        <f t="shared" si="18"/>
        <v>7905594837</v>
      </c>
      <c r="Q245" s="152">
        <v>65000</v>
      </c>
      <c r="R245" s="152">
        <f t="shared" si="19"/>
        <v>121624.53595384615</v>
      </c>
      <c r="S245" s="152">
        <f t="shared" si="20"/>
        <v>7905594837</v>
      </c>
      <c r="T245" s="20" t="s">
        <v>6</v>
      </c>
      <c r="U245" s="81">
        <v>97300</v>
      </c>
      <c r="V245" s="81">
        <v>7905625000</v>
      </c>
      <c r="W245" s="81">
        <v>97300</v>
      </c>
      <c r="X245" s="81">
        <v>7905625000</v>
      </c>
      <c r="Y245" s="71">
        <v>0</v>
      </c>
      <c r="Z245" s="84">
        <v>0</v>
      </c>
    </row>
    <row r="246" spans="1:26" hidden="1">
      <c r="A246" s="19">
        <v>85958</v>
      </c>
      <c r="B246" s="19">
        <v>14021900226</v>
      </c>
      <c r="C246" s="20" t="s">
        <v>1170</v>
      </c>
      <c r="D246" s="20" t="s">
        <v>1104</v>
      </c>
      <c r="E246" s="20" t="s">
        <v>197</v>
      </c>
      <c r="F246" s="20">
        <v>19</v>
      </c>
      <c r="G246" s="20" t="s">
        <v>1106</v>
      </c>
      <c r="H246" s="20">
        <v>7311</v>
      </c>
      <c r="I246" s="21" t="s">
        <v>1168</v>
      </c>
      <c r="J246" s="20" t="s">
        <v>4</v>
      </c>
      <c r="K246" s="18">
        <v>74541</v>
      </c>
      <c r="L246" s="22">
        <v>150000</v>
      </c>
      <c r="M246" s="18">
        <v>149500</v>
      </c>
      <c r="N246" s="18">
        <f t="shared" si="17"/>
        <v>11143879500</v>
      </c>
      <c r="O246" s="18">
        <f t="shared" si="21"/>
        <v>1002949155</v>
      </c>
      <c r="P246" s="30">
        <f t="shared" si="18"/>
        <v>12146828655</v>
      </c>
      <c r="Q246" s="152">
        <v>65000</v>
      </c>
      <c r="R246" s="152">
        <f t="shared" si="19"/>
        <v>186874.28700000001</v>
      </c>
      <c r="S246" s="152">
        <f t="shared" si="20"/>
        <v>12146828655</v>
      </c>
      <c r="T246" s="20" t="s">
        <v>6</v>
      </c>
      <c r="U246" s="81">
        <v>149500</v>
      </c>
      <c r="V246" s="81">
        <v>12146875000</v>
      </c>
      <c r="W246" s="81">
        <v>149500</v>
      </c>
      <c r="X246" s="81">
        <v>12146875000</v>
      </c>
      <c r="Y246" s="71">
        <v>0</v>
      </c>
      <c r="Z246" s="84">
        <v>0</v>
      </c>
    </row>
    <row r="247" spans="1:26" hidden="1">
      <c r="A247" s="19">
        <v>86312</v>
      </c>
      <c r="B247" s="19">
        <v>14021900227</v>
      </c>
      <c r="C247" s="20" t="s">
        <v>1177</v>
      </c>
      <c r="D247" s="20" t="s">
        <v>1104</v>
      </c>
      <c r="E247" s="20" t="s">
        <v>1176</v>
      </c>
      <c r="F247" s="20">
        <v>19</v>
      </c>
      <c r="G247" s="20" t="s">
        <v>1107</v>
      </c>
      <c r="H247" s="20">
        <v>9441</v>
      </c>
      <c r="I247" s="21" t="s">
        <v>1172</v>
      </c>
      <c r="J247" s="20" t="s">
        <v>1173</v>
      </c>
      <c r="K247" s="18">
        <v>74541</v>
      </c>
      <c r="L247" s="22">
        <v>200000</v>
      </c>
      <c r="M247" s="18">
        <v>199810</v>
      </c>
      <c r="N247" s="18">
        <f t="shared" si="17"/>
        <v>14894037210</v>
      </c>
      <c r="O247" s="18">
        <f t="shared" si="21"/>
        <v>1340463348.8999999</v>
      </c>
      <c r="P247" s="30">
        <f t="shared" si="18"/>
        <v>16234500558.9</v>
      </c>
      <c r="Q247" s="152">
        <v>65000</v>
      </c>
      <c r="R247" s="152">
        <f t="shared" si="19"/>
        <v>249761.54705999998</v>
      </c>
      <c r="S247" s="152">
        <f t="shared" si="20"/>
        <v>16234500558.9</v>
      </c>
      <c r="T247" s="20" t="s">
        <v>6</v>
      </c>
      <c r="U247" s="81">
        <v>199810</v>
      </c>
      <c r="V247" s="81">
        <v>16234562500</v>
      </c>
      <c r="W247" s="81">
        <v>199810</v>
      </c>
      <c r="X247" s="81">
        <v>16234562500</v>
      </c>
      <c r="Y247" s="71">
        <v>0</v>
      </c>
      <c r="Z247" s="84">
        <v>0</v>
      </c>
    </row>
    <row r="248" spans="1:26" hidden="1">
      <c r="A248" s="19">
        <v>85950</v>
      </c>
      <c r="B248" s="19">
        <v>14021900228</v>
      </c>
      <c r="C248" s="20" t="s">
        <v>1179</v>
      </c>
      <c r="D248" s="20" t="s">
        <v>1104</v>
      </c>
      <c r="E248" s="20" t="s">
        <v>716</v>
      </c>
      <c r="F248" s="20">
        <v>19</v>
      </c>
      <c r="G248" s="20" t="s">
        <v>1107</v>
      </c>
      <c r="H248" s="20">
        <v>12289</v>
      </c>
      <c r="I248" s="21" t="s">
        <v>704</v>
      </c>
      <c r="J248" s="20" t="s">
        <v>19</v>
      </c>
      <c r="K248" s="18">
        <v>74541</v>
      </c>
      <c r="L248" s="22">
        <v>300000</v>
      </c>
      <c r="M248" s="18">
        <v>299680</v>
      </c>
      <c r="N248" s="18">
        <f t="shared" si="17"/>
        <v>22338446880</v>
      </c>
      <c r="O248" s="18">
        <f t="shared" si="21"/>
        <v>2010460219.1999998</v>
      </c>
      <c r="P248" s="30">
        <f t="shared" si="18"/>
        <v>24348907099.200001</v>
      </c>
      <c r="Q248" s="152">
        <v>65000</v>
      </c>
      <c r="R248" s="152">
        <f t="shared" si="19"/>
        <v>374598.57075692312</v>
      </c>
      <c r="S248" s="152">
        <f t="shared" si="20"/>
        <v>24348907099.200001</v>
      </c>
      <c r="T248" s="20" t="s">
        <v>6</v>
      </c>
      <c r="U248" s="81">
        <v>299680</v>
      </c>
      <c r="V248" s="81">
        <v>24349000000</v>
      </c>
      <c r="W248" s="81">
        <v>299680</v>
      </c>
      <c r="X248" s="81">
        <v>24349000000</v>
      </c>
      <c r="Y248" s="71">
        <v>0</v>
      </c>
      <c r="Z248" s="84">
        <v>0</v>
      </c>
    </row>
    <row r="249" spans="1:26" hidden="1">
      <c r="A249" s="19">
        <v>86444</v>
      </c>
      <c r="B249" s="19">
        <v>14021900229</v>
      </c>
      <c r="C249" s="20" t="s">
        <v>1183</v>
      </c>
      <c r="D249" s="20" t="s">
        <v>1104</v>
      </c>
      <c r="E249" s="20" t="s">
        <v>51</v>
      </c>
      <c r="F249" s="20">
        <v>19</v>
      </c>
      <c r="G249" s="20" t="s">
        <v>1107</v>
      </c>
      <c r="H249" s="20">
        <v>11970</v>
      </c>
      <c r="I249" s="21" t="s">
        <v>1181</v>
      </c>
      <c r="J249" s="20" t="s">
        <v>4</v>
      </c>
      <c r="K249" s="18">
        <v>74541</v>
      </c>
      <c r="L249" s="22">
        <v>200000</v>
      </c>
      <c r="M249" s="18">
        <v>199030</v>
      </c>
      <c r="N249" s="18">
        <f t="shared" si="17"/>
        <v>14835895230</v>
      </c>
      <c r="O249" s="18">
        <f t="shared" si="21"/>
        <v>1335230570.7</v>
      </c>
      <c r="P249" s="30">
        <f t="shared" si="18"/>
        <v>16171125800.700001</v>
      </c>
      <c r="Q249" s="152">
        <v>65000</v>
      </c>
      <c r="R249" s="152">
        <f t="shared" si="19"/>
        <v>248786.55078000002</v>
      </c>
      <c r="S249" s="152">
        <f t="shared" si="20"/>
        <v>16171125800.700001</v>
      </c>
      <c r="T249" s="20" t="s">
        <v>6</v>
      </c>
      <c r="U249" s="81">
        <v>199030</v>
      </c>
      <c r="V249" s="81">
        <v>16171187500</v>
      </c>
      <c r="W249" s="81">
        <v>199030</v>
      </c>
      <c r="X249" s="81">
        <v>16171187500</v>
      </c>
      <c r="Y249" s="71">
        <v>0</v>
      </c>
      <c r="Z249" s="84">
        <v>0</v>
      </c>
    </row>
    <row r="250" spans="1:26" hidden="1">
      <c r="A250" s="19">
        <v>85819</v>
      </c>
      <c r="B250" s="19">
        <v>14021900230</v>
      </c>
      <c r="C250" s="20" t="s">
        <v>1188</v>
      </c>
      <c r="D250" s="20" t="s">
        <v>1104</v>
      </c>
      <c r="E250" s="20" t="s">
        <v>702</v>
      </c>
      <c r="F250" s="20">
        <v>19</v>
      </c>
      <c r="G250" s="20" t="s">
        <v>1107</v>
      </c>
      <c r="H250" s="20">
        <v>9643</v>
      </c>
      <c r="I250" s="21" t="s">
        <v>1185</v>
      </c>
      <c r="J250" s="20" t="s">
        <v>19</v>
      </c>
      <c r="K250" s="18">
        <v>74541</v>
      </c>
      <c r="L250" s="22">
        <v>108000</v>
      </c>
      <c r="M250" s="18">
        <v>107830</v>
      </c>
      <c r="N250" s="18">
        <f t="shared" si="17"/>
        <v>8037756030</v>
      </c>
      <c r="O250" s="18">
        <f t="shared" si="21"/>
        <v>723398042.69999993</v>
      </c>
      <c r="P250" s="30">
        <f t="shared" si="18"/>
        <v>8761154072.7000008</v>
      </c>
      <c r="Q250" s="152">
        <v>65000</v>
      </c>
      <c r="R250" s="152">
        <f t="shared" si="19"/>
        <v>134786.98573384617</v>
      </c>
      <c r="S250" s="152">
        <f t="shared" si="20"/>
        <v>8761154072.7000008</v>
      </c>
      <c r="T250" s="20" t="s">
        <v>6</v>
      </c>
      <c r="U250" s="81">
        <v>107830</v>
      </c>
      <c r="V250" s="81">
        <v>8761187500</v>
      </c>
      <c r="W250" s="81">
        <v>107830</v>
      </c>
      <c r="X250" s="81">
        <v>8761187500</v>
      </c>
      <c r="Y250" s="71">
        <v>0</v>
      </c>
      <c r="Z250" s="84">
        <v>0</v>
      </c>
    </row>
    <row r="251" spans="1:26" hidden="1">
      <c r="A251" s="19">
        <v>86236</v>
      </c>
      <c r="B251" s="19">
        <v>14021900231</v>
      </c>
      <c r="C251" s="20" t="s">
        <v>1193</v>
      </c>
      <c r="D251" s="20" t="s">
        <v>1104</v>
      </c>
      <c r="E251" s="20" t="s">
        <v>183</v>
      </c>
      <c r="F251" s="20">
        <v>19</v>
      </c>
      <c r="G251" s="20" t="s">
        <v>1107</v>
      </c>
      <c r="H251" s="20">
        <v>12848</v>
      </c>
      <c r="I251" s="21" t="s">
        <v>1191</v>
      </c>
      <c r="J251" s="20" t="s">
        <v>4</v>
      </c>
      <c r="K251" s="18">
        <v>74541</v>
      </c>
      <c r="L251" s="22">
        <v>300000</v>
      </c>
      <c r="M251" s="18">
        <v>299120</v>
      </c>
      <c r="N251" s="18">
        <f t="shared" si="17"/>
        <v>22296703920</v>
      </c>
      <c r="O251" s="18">
        <f t="shared" si="21"/>
        <v>2006703352.8</v>
      </c>
      <c r="P251" s="30">
        <f t="shared" si="18"/>
        <v>24303407272.799999</v>
      </c>
      <c r="Q251" s="152">
        <v>65000</v>
      </c>
      <c r="R251" s="152">
        <f t="shared" si="19"/>
        <v>373898.57342769229</v>
      </c>
      <c r="S251" s="152">
        <f t="shared" si="20"/>
        <v>24303407272.799999</v>
      </c>
      <c r="T251" s="20" t="s">
        <v>6</v>
      </c>
      <c r="U251" s="81">
        <v>299120</v>
      </c>
      <c r="V251" s="81">
        <v>24303500000</v>
      </c>
      <c r="W251" s="81">
        <v>299120</v>
      </c>
      <c r="X251" s="81">
        <v>24303500000</v>
      </c>
      <c r="Y251" s="71">
        <v>0</v>
      </c>
      <c r="Z251" s="84">
        <v>0</v>
      </c>
    </row>
    <row r="252" spans="1:26" hidden="1">
      <c r="A252" s="19">
        <v>86655</v>
      </c>
      <c r="B252" s="19">
        <v>14021900232</v>
      </c>
      <c r="C252" s="20" t="s">
        <v>1198</v>
      </c>
      <c r="D252" s="20" t="s">
        <v>1104</v>
      </c>
      <c r="E252" s="20" t="s">
        <v>1176</v>
      </c>
      <c r="F252" s="20">
        <v>19</v>
      </c>
      <c r="G252" s="20" t="s">
        <v>1107</v>
      </c>
      <c r="H252" s="20">
        <v>12849</v>
      </c>
      <c r="I252" s="21" t="s">
        <v>1195</v>
      </c>
      <c r="J252" s="20" t="s">
        <v>1173</v>
      </c>
      <c r="K252" s="18">
        <v>74541</v>
      </c>
      <c r="L252" s="22">
        <v>200000</v>
      </c>
      <c r="M252" s="18">
        <v>199110</v>
      </c>
      <c r="N252" s="18">
        <f t="shared" si="17"/>
        <v>14841858510</v>
      </c>
      <c r="O252" s="18">
        <f t="shared" si="21"/>
        <v>1335767265.8999999</v>
      </c>
      <c r="P252" s="30">
        <f t="shared" si="18"/>
        <v>16177625775.9</v>
      </c>
      <c r="Q252" s="152">
        <v>65000</v>
      </c>
      <c r="R252" s="152">
        <f t="shared" si="19"/>
        <v>248886.55039846152</v>
      </c>
      <c r="S252" s="152">
        <f t="shared" si="20"/>
        <v>16177625775.9</v>
      </c>
      <c r="T252" s="20" t="s">
        <v>6</v>
      </c>
      <c r="U252" s="81">
        <v>199110</v>
      </c>
      <c r="V252" s="81">
        <v>16177687500</v>
      </c>
      <c r="W252" s="81">
        <v>199110</v>
      </c>
      <c r="X252" s="81">
        <v>16177687500</v>
      </c>
      <c r="Y252" s="71">
        <v>0</v>
      </c>
      <c r="Z252" s="84">
        <v>0</v>
      </c>
    </row>
    <row r="253" spans="1:26" hidden="1">
      <c r="A253" s="19">
        <v>85826</v>
      </c>
      <c r="B253" s="19">
        <v>14021900233</v>
      </c>
      <c r="C253" s="20" t="s">
        <v>1203</v>
      </c>
      <c r="D253" s="20" t="s">
        <v>1104</v>
      </c>
      <c r="E253" s="20" t="s">
        <v>51</v>
      </c>
      <c r="F253" s="20">
        <v>19</v>
      </c>
      <c r="G253" s="20" t="s">
        <v>1130</v>
      </c>
      <c r="H253" s="20">
        <v>12850</v>
      </c>
      <c r="I253" s="21" t="s">
        <v>1200</v>
      </c>
      <c r="J253" s="20" t="s">
        <v>4</v>
      </c>
      <c r="K253" s="18">
        <v>74541</v>
      </c>
      <c r="L253" s="22">
        <v>200000</v>
      </c>
      <c r="M253" s="18">
        <v>199980</v>
      </c>
      <c r="N253" s="18">
        <f t="shared" si="17"/>
        <v>14906709180</v>
      </c>
      <c r="O253" s="18">
        <f t="shared" si="21"/>
        <v>1341603826.2</v>
      </c>
      <c r="P253" s="30">
        <f t="shared" si="18"/>
        <v>16248313006.200001</v>
      </c>
      <c r="Q253" s="152">
        <v>65000</v>
      </c>
      <c r="R253" s="152">
        <f t="shared" si="19"/>
        <v>249974.04624923077</v>
      </c>
      <c r="S253" s="152">
        <f t="shared" si="20"/>
        <v>16248313006.200001</v>
      </c>
      <c r="T253" s="20" t="s">
        <v>6</v>
      </c>
      <c r="U253" s="81">
        <v>199980</v>
      </c>
      <c r="V253" s="81">
        <v>16248375000</v>
      </c>
      <c r="W253" s="81">
        <v>199980</v>
      </c>
      <c r="X253" s="81">
        <v>16248375000</v>
      </c>
      <c r="Y253" s="71">
        <v>0</v>
      </c>
      <c r="Z253" s="84">
        <v>0</v>
      </c>
    </row>
    <row r="254" spans="1:26" hidden="1">
      <c r="A254" s="19">
        <v>85774</v>
      </c>
      <c r="B254" s="19">
        <v>14021900234</v>
      </c>
      <c r="C254" s="20" t="s">
        <v>1208</v>
      </c>
      <c r="D254" s="20" t="s">
        <v>1104</v>
      </c>
      <c r="E254" s="20" t="s">
        <v>352</v>
      </c>
      <c r="F254" s="20">
        <v>19</v>
      </c>
      <c r="G254" s="20" t="s">
        <v>1130</v>
      </c>
      <c r="H254" s="20">
        <v>12851</v>
      </c>
      <c r="I254" s="21" t="s">
        <v>1206</v>
      </c>
      <c r="J254" s="20" t="s">
        <v>16</v>
      </c>
      <c r="K254" s="18">
        <v>74541</v>
      </c>
      <c r="L254" s="22">
        <v>130000</v>
      </c>
      <c r="M254" s="18">
        <v>129920</v>
      </c>
      <c r="N254" s="18">
        <f t="shared" si="17"/>
        <v>9684366720</v>
      </c>
      <c r="O254" s="18">
        <f t="shared" si="21"/>
        <v>871593004.79999995</v>
      </c>
      <c r="P254" s="30">
        <f t="shared" si="18"/>
        <v>10555959724.799999</v>
      </c>
      <c r="Q254" s="152">
        <v>65000</v>
      </c>
      <c r="R254" s="152">
        <f t="shared" si="19"/>
        <v>162399.38038153845</v>
      </c>
      <c r="S254" s="152">
        <f t="shared" si="20"/>
        <v>10555959724.799999</v>
      </c>
      <c r="T254" s="20" t="s">
        <v>6</v>
      </c>
      <c r="U254" s="81">
        <v>129919.99999999999</v>
      </c>
      <c r="V254" s="81">
        <v>10556000000</v>
      </c>
      <c r="W254" s="81">
        <v>129919.99999999999</v>
      </c>
      <c r="X254" s="81">
        <v>10556000000</v>
      </c>
      <c r="Y254" s="71">
        <v>0</v>
      </c>
      <c r="Z254" s="84">
        <v>0</v>
      </c>
    </row>
    <row r="255" spans="1:26" hidden="1">
      <c r="A255" s="19">
        <v>86823</v>
      </c>
      <c r="B255" s="19">
        <v>14021900235</v>
      </c>
      <c r="C255" s="20" t="s">
        <v>1212</v>
      </c>
      <c r="D255" s="20" t="s">
        <v>1104</v>
      </c>
      <c r="E255" s="20" t="s">
        <v>701</v>
      </c>
      <c r="F255" s="20">
        <v>19</v>
      </c>
      <c r="G255" s="20" t="s">
        <v>1130</v>
      </c>
      <c r="H255" s="20">
        <v>12269</v>
      </c>
      <c r="I255" s="21" t="s">
        <v>1210</v>
      </c>
      <c r="J255" s="20" t="s">
        <v>700</v>
      </c>
      <c r="K255" s="18">
        <v>74541</v>
      </c>
      <c r="L255" s="22">
        <v>200000</v>
      </c>
      <c r="M255" s="18">
        <v>198440</v>
      </c>
      <c r="N255" s="18">
        <f t="shared" si="17"/>
        <v>14791916040</v>
      </c>
      <c r="O255" s="18">
        <f t="shared" si="21"/>
        <v>1331272443.5999999</v>
      </c>
      <c r="P255" s="30">
        <f t="shared" si="18"/>
        <v>16123188483.6</v>
      </c>
      <c r="Q255" s="152">
        <v>65000</v>
      </c>
      <c r="R255" s="152">
        <f t="shared" si="19"/>
        <v>248049.05359384615</v>
      </c>
      <c r="S255" s="152">
        <f t="shared" si="20"/>
        <v>16123188483.6</v>
      </c>
      <c r="T255" s="20" t="s">
        <v>6</v>
      </c>
      <c r="U255" s="81">
        <v>198440</v>
      </c>
      <c r="V255" s="81">
        <v>16123250000</v>
      </c>
      <c r="W255" s="81">
        <v>198440</v>
      </c>
      <c r="X255" s="81">
        <v>16123250000</v>
      </c>
      <c r="Y255" s="71">
        <v>0</v>
      </c>
      <c r="Z255" s="84">
        <v>0</v>
      </c>
    </row>
    <row r="256" spans="1:26" hidden="1">
      <c r="A256" s="19">
        <v>86831</v>
      </c>
      <c r="B256" s="19">
        <v>14021900236</v>
      </c>
      <c r="C256" s="20" t="s">
        <v>1216</v>
      </c>
      <c r="D256" s="20" t="s">
        <v>1106</v>
      </c>
      <c r="E256" s="20" t="s">
        <v>216</v>
      </c>
      <c r="F256" s="20">
        <v>19</v>
      </c>
      <c r="G256" s="20" t="s">
        <v>1130</v>
      </c>
      <c r="H256" s="20">
        <v>12476</v>
      </c>
      <c r="I256" s="21" t="s">
        <v>1214</v>
      </c>
      <c r="J256" s="20" t="s">
        <v>16</v>
      </c>
      <c r="K256" s="18">
        <v>74541</v>
      </c>
      <c r="L256" s="22">
        <v>200000</v>
      </c>
      <c r="M256" s="18">
        <v>199370</v>
      </c>
      <c r="N256" s="18">
        <f t="shared" si="17"/>
        <v>14861239170</v>
      </c>
      <c r="O256" s="18">
        <f t="shared" si="21"/>
        <v>1337511525.3</v>
      </c>
      <c r="P256" s="30">
        <f t="shared" si="18"/>
        <v>16198750695.299999</v>
      </c>
      <c r="Q256" s="152">
        <v>65000</v>
      </c>
      <c r="R256" s="152">
        <f t="shared" si="19"/>
        <v>249211.54915846154</v>
      </c>
      <c r="S256" s="152">
        <f t="shared" si="20"/>
        <v>16198750695.299999</v>
      </c>
      <c r="T256" s="20" t="s">
        <v>6</v>
      </c>
      <c r="U256" s="81">
        <v>199370</v>
      </c>
      <c r="V256" s="81">
        <v>16198812500</v>
      </c>
      <c r="W256" s="81">
        <v>199370</v>
      </c>
      <c r="X256" s="81">
        <v>16198812500</v>
      </c>
      <c r="Y256" s="71">
        <v>0</v>
      </c>
      <c r="Z256" s="84">
        <v>0</v>
      </c>
    </row>
    <row r="257" spans="1:26" hidden="1">
      <c r="A257" s="19">
        <v>86787</v>
      </c>
      <c r="B257" s="19">
        <v>14021900237</v>
      </c>
      <c r="C257" s="20" t="s">
        <v>1221</v>
      </c>
      <c r="D257" s="20" t="s">
        <v>1106</v>
      </c>
      <c r="E257" s="20" t="s">
        <v>183</v>
      </c>
      <c r="F257" s="20">
        <v>19</v>
      </c>
      <c r="G257" s="20" t="s">
        <v>1130</v>
      </c>
      <c r="H257" s="20">
        <v>8054</v>
      </c>
      <c r="I257" s="21" t="s">
        <v>1218</v>
      </c>
      <c r="J257" s="20" t="s">
        <v>4</v>
      </c>
      <c r="K257" s="18">
        <v>74541</v>
      </c>
      <c r="L257" s="22">
        <v>150000</v>
      </c>
      <c r="M257" s="18">
        <v>148780</v>
      </c>
      <c r="N257" s="18">
        <f t="shared" si="17"/>
        <v>11090209980</v>
      </c>
      <c r="O257" s="18">
        <f t="shared" si="21"/>
        <v>998118898.19999993</v>
      </c>
      <c r="P257" s="30">
        <f t="shared" si="18"/>
        <v>12088328878.200001</v>
      </c>
      <c r="Q257" s="152">
        <v>65000</v>
      </c>
      <c r="R257" s="152">
        <f t="shared" si="19"/>
        <v>185974.29043384615</v>
      </c>
      <c r="S257" s="152">
        <f t="shared" si="20"/>
        <v>12088328878.200001</v>
      </c>
      <c r="T257" s="20" t="s">
        <v>6</v>
      </c>
      <c r="U257" s="81">
        <v>148780</v>
      </c>
      <c r="V257" s="81">
        <v>12088375000</v>
      </c>
      <c r="W257" s="81">
        <v>148780</v>
      </c>
      <c r="X257" s="81">
        <v>12088375000</v>
      </c>
      <c r="Y257" s="71">
        <v>0</v>
      </c>
      <c r="Z257" s="84">
        <v>0</v>
      </c>
    </row>
    <row r="258" spans="1:26" hidden="1">
      <c r="A258" s="19">
        <v>86611</v>
      </c>
      <c r="B258" s="19">
        <v>14021900238</v>
      </c>
      <c r="C258" s="20" t="s">
        <v>1222</v>
      </c>
      <c r="D258" s="20" t="s">
        <v>1106</v>
      </c>
      <c r="E258" s="20" t="s">
        <v>319</v>
      </c>
      <c r="F258" s="20">
        <v>19</v>
      </c>
      <c r="G258" s="20" t="s">
        <v>1112</v>
      </c>
      <c r="H258" s="20">
        <v>12801</v>
      </c>
      <c r="I258" s="21" t="s">
        <v>1001</v>
      </c>
      <c r="J258" s="20" t="s">
        <v>4</v>
      </c>
      <c r="K258" s="18">
        <v>74541</v>
      </c>
      <c r="L258" s="22">
        <v>100000</v>
      </c>
      <c r="M258" s="18">
        <v>94690</v>
      </c>
      <c r="N258" s="18">
        <f t="shared" ref="N258:N321" si="22">M258*K258</f>
        <v>7058287290</v>
      </c>
      <c r="O258" s="18">
        <f t="shared" si="21"/>
        <v>635245856.10000002</v>
      </c>
      <c r="P258" s="30">
        <f t="shared" ref="P258:P320" si="23">O258+N258</f>
        <v>7693533146.1000004</v>
      </c>
      <c r="Q258" s="152">
        <v>65000</v>
      </c>
      <c r="R258" s="152">
        <f t="shared" ref="R258:R321" si="24">P258/Q258</f>
        <v>118362.04840153847</v>
      </c>
      <c r="S258" s="152">
        <f t="shared" ref="S258:S321" si="25">Q258*R258</f>
        <v>7693533146.1000004</v>
      </c>
      <c r="T258" s="20" t="s">
        <v>6</v>
      </c>
      <c r="U258" s="81">
        <v>94690</v>
      </c>
      <c r="V258" s="81">
        <v>7693562500</v>
      </c>
      <c r="W258" s="81">
        <v>94690</v>
      </c>
      <c r="X258" s="81">
        <v>7693562500</v>
      </c>
      <c r="Y258" s="71">
        <v>0</v>
      </c>
      <c r="Z258" s="84">
        <v>0</v>
      </c>
    </row>
    <row r="259" spans="1:26" hidden="1">
      <c r="A259" s="19">
        <v>85666</v>
      </c>
      <c r="B259" s="19">
        <v>14021900239</v>
      </c>
      <c r="C259" s="20" t="s">
        <v>1226</v>
      </c>
      <c r="D259" s="20" t="s">
        <v>1104</v>
      </c>
      <c r="E259" s="20" t="s">
        <v>702</v>
      </c>
      <c r="F259" s="20">
        <v>19</v>
      </c>
      <c r="G259" s="20" t="s">
        <v>1112</v>
      </c>
      <c r="H259" s="20">
        <v>12852</v>
      </c>
      <c r="I259" s="21" t="s">
        <v>1224</v>
      </c>
      <c r="J259" s="20" t="s">
        <v>19</v>
      </c>
      <c r="K259" s="18">
        <v>74541</v>
      </c>
      <c r="L259" s="22">
        <v>139000</v>
      </c>
      <c r="M259" s="18">
        <v>138060</v>
      </c>
      <c r="N259" s="18">
        <f t="shared" si="22"/>
        <v>10291130460</v>
      </c>
      <c r="O259" s="18">
        <f t="shared" si="21"/>
        <v>926201741.39999998</v>
      </c>
      <c r="P259" s="30">
        <f t="shared" si="23"/>
        <v>11217332201.4</v>
      </c>
      <c r="Q259" s="152">
        <v>65000</v>
      </c>
      <c r="R259" s="152">
        <f t="shared" si="24"/>
        <v>172574.34156</v>
      </c>
      <c r="S259" s="152">
        <f t="shared" si="25"/>
        <v>11217332201.4</v>
      </c>
      <c r="T259" s="20" t="s">
        <v>6</v>
      </c>
      <c r="U259" s="81">
        <v>138060</v>
      </c>
      <c r="V259" s="81">
        <v>11217375000</v>
      </c>
      <c r="W259" s="81">
        <v>138060</v>
      </c>
      <c r="X259" s="81">
        <v>11217375000</v>
      </c>
      <c r="Y259" s="71">
        <v>0</v>
      </c>
      <c r="Z259" s="84">
        <v>0</v>
      </c>
    </row>
    <row r="260" spans="1:26" hidden="1">
      <c r="A260" s="19">
        <v>85613</v>
      </c>
      <c r="B260" s="19">
        <v>14021900240</v>
      </c>
      <c r="C260" s="20" t="s">
        <v>1230</v>
      </c>
      <c r="D260" s="20" t="s">
        <v>1104</v>
      </c>
      <c r="E260" s="20" t="s">
        <v>352</v>
      </c>
      <c r="F260" s="20">
        <v>19</v>
      </c>
      <c r="G260" s="20" t="s">
        <v>277</v>
      </c>
      <c r="H260" s="20">
        <v>12853</v>
      </c>
      <c r="I260" s="21" t="s">
        <v>1228</v>
      </c>
      <c r="J260" s="20" t="s">
        <v>16</v>
      </c>
      <c r="K260" s="18">
        <v>74541</v>
      </c>
      <c r="L260" s="22">
        <v>40000</v>
      </c>
      <c r="M260" s="18">
        <v>39240</v>
      </c>
      <c r="N260" s="18">
        <f t="shared" si="22"/>
        <v>2924988840</v>
      </c>
      <c r="O260" s="18">
        <f t="shared" si="21"/>
        <v>263248995.59999999</v>
      </c>
      <c r="P260" s="30">
        <f t="shared" si="23"/>
        <v>3188237835.5999999</v>
      </c>
      <c r="Q260" s="152">
        <v>65000</v>
      </c>
      <c r="R260" s="152">
        <f t="shared" si="24"/>
        <v>49049.812855384611</v>
      </c>
      <c r="S260" s="152">
        <f t="shared" si="25"/>
        <v>3188237835.5999999</v>
      </c>
      <c r="T260" s="20" t="s">
        <v>6</v>
      </c>
      <c r="U260" s="81">
        <v>39240</v>
      </c>
      <c r="V260" s="81">
        <v>3188250000</v>
      </c>
      <c r="W260" s="81">
        <v>39240</v>
      </c>
      <c r="X260" s="81">
        <v>3188250000</v>
      </c>
      <c r="Y260" s="71">
        <v>0</v>
      </c>
      <c r="Z260" s="84">
        <v>0</v>
      </c>
    </row>
    <row r="261" spans="1:26" hidden="1">
      <c r="A261" s="19">
        <v>86741</v>
      </c>
      <c r="B261" s="19">
        <v>14021900241</v>
      </c>
      <c r="C261" s="20" t="s">
        <v>1234</v>
      </c>
      <c r="D261" s="20" t="s">
        <v>1104</v>
      </c>
      <c r="E261" s="20" t="s">
        <v>183</v>
      </c>
      <c r="F261" s="20">
        <v>19</v>
      </c>
      <c r="G261" s="20" t="s">
        <v>275</v>
      </c>
      <c r="H261" s="20">
        <v>8495</v>
      </c>
      <c r="I261" s="21" t="s">
        <v>1232</v>
      </c>
      <c r="J261" s="20" t="s">
        <v>4</v>
      </c>
      <c r="K261" s="18">
        <v>74541</v>
      </c>
      <c r="L261" s="22">
        <v>150000</v>
      </c>
      <c r="M261" s="18">
        <v>149020</v>
      </c>
      <c r="N261" s="18">
        <f t="shared" si="22"/>
        <v>11108099820</v>
      </c>
      <c r="O261" s="18">
        <f t="shared" si="21"/>
        <v>999728983.79999995</v>
      </c>
      <c r="P261" s="30">
        <f t="shared" si="23"/>
        <v>12107828803.799999</v>
      </c>
      <c r="Q261" s="152">
        <v>65000</v>
      </c>
      <c r="R261" s="152">
        <f t="shared" si="24"/>
        <v>186274.28928923077</v>
      </c>
      <c r="S261" s="152">
        <f t="shared" si="25"/>
        <v>12107828803.799999</v>
      </c>
      <c r="T261" s="20" t="s">
        <v>6</v>
      </c>
      <c r="U261" s="81">
        <v>149020</v>
      </c>
      <c r="V261" s="81">
        <v>12107875000</v>
      </c>
      <c r="W261" s="81">
        <v>149020</v>
      </c>
      <c r="X261" s="81">
        <v>12107875000</v>
      </c>
      <c r="Y261" s="71">
        <v>0</v>
      </c>
      <c r="Z261" s="84">
        <v>0</v>
      </c>
    </row>
    <row r="262" spans="1:26" hidden="1">
      <c r="A262" s="19">
        <v>86833</v>
      </c>
      <c r="B262" s="19">
        <v>14021900242</v>
      </c>
      <c r="C262" s="20" t="s">
        <v>1239</v>
      </c>
      <c r="D262" s="20" t="s">
        <v>275</v>
      </c>
      <c r="E262" s="20" t="s">
        <v>352</v>
      </c>
      <c r="F262" s="20">
        <v>19</v>
      </c>
      <c r="G262" s="20" t="s">
        <v>345</v>
      </c>
      <c r="H262" s="20">
        <v>12854</v>
      </c>
      <c r="I262" s="21" t="s">
        <v>1236</v>
      </c>
      <c r="J262" s="20" t="s">
        <v>16</v>
      </c>
      <c r="K262" s="18">
        <v>74541</v>
      </c>
      <c r="L262" s="22">
        <v>180000</v>
      </c>
      <c r="M262" s="18">
        <v>177330</v>
      </c>
      <c r="N262" s="18">
        <f t="shared" si="22"/>
        <v>13218355530</v>
      </c>
      <c r="O262" s="18">
        <f t="shared" si="21"/>
        <v>1189651997.7</v>
      </c>
      <c r="P262" s="30">
        <f t="shared" si="23"/>
        <v>14408007527.700001</v>
      </c>
      <c r="Q262" s="152">
        <v>65000</v>
      </c>
      <c r="R262" s="152">
        <f t="shared" si="24"/>
        <v>221661.6542723077</v>
      </c>
      <c r="S262" s="152">
        <f t="shared" si="25"/>
        <v>14408007527.700001</v>
      </c>
      <c r="T262" s="20" t="s">
        <v>6</v>
      </c>
      <c r="U262" s="81">
        <v>177330</v>
      </c>
      <c r="V262" s="81">
        <v>14408062500</v>
      </c>
      <c r="W262" s="81">
        <v>177330</v>
      </c>
      <c r="X262" s="81">
        <v>14408062500</v>
      </c>
      <c r="Y262" s="71">
        <v>0</v>
      </c>
      <c r="Z262" s="84">
        <v>0</v>
      </c>
    </row>
    <row r="263" spans="1:26" hidden="1">
      <c r="A263" s="19">
        <v>85399</v>
      </c>
      <c r="B263" s="19">
        <v>14021900243</v>
      </c>
      <c r="C263" s="20" t="s">
        <v>1240</v>
      </c>
      <c r="D263" s="20" t="s">
        <v>345</v>
      </c>
      <c r="E263" s="20" t="s">
        <v>174</v>
      </c>
      <c r="F263" s="20">
        <v>19</v>
      </c>
      <c r="G263" s="20" t="s">
        <v>366</v>
      </c>
      <c r="H263" s="20">
        <v>8120</v>
      </c>
      <c r="I263" s="21" t="s">
        <v>761</v>
      </c>
      <c r="J263" s="20" t="s">
        <v>4</v>
      </c>
      <c r="K263" s="18">
        <v>74541</v>
      </c>
      <c r="L263" s="22">
        <v>250000</v>
      </c>
      <c r="M263" s="18">
        <v>249780</v>
      </c>
      <c r="N263" s="18">
        <f t="shared" si="22"/>
        <v>18618850980</v>
      </c>
      <c r="O263" s="18">
        <f t="shared" si="21"/>
        <v>1675696588.2</v>
      </c>
      <c r="P263" s="30">
        <f t="shared" si="23"/>
        <v>20294547568.200001</v>
      </c>
      <c r="Q263" s="152">
        <v>65000</v>
      </c>
      <c r="R263" s="152">
        <f t="shared" si="24"/>
        <v>312223.80874153849</v>
      </c>
      <c r="S263" s="152">
        <f t="shared" si="25"/>
        <v>20294547568.200001</v>
      </c>
      <c r="T263" s="20" t="s">
        <v>6</v>
      </c>
      <c r="U263" s="81">
        <v>249780</v>
      </c>
      <c r="V263" s="81">
        <v>20294625000</v>
      </c>
      <c r="W263" s="81">
        <v>249780</v>
      </c>
      <c r="X263" s="81">
        <v>20294625000</v>
      </c>
      <c r="Y263" s="71">
        <v>0</v>
      </c>
      <c r="Z263" s="84">
        <v>0</v>
      </c>
    </row>
    <row r="264" spans="1:26" hidden="1">
      <c r="A264" s="19">
        <v>86662</v>
      </c>
      <c r="B264" s="19">
        <v>14021900244</v>
      </c>
      <c r="C264" s="20" t="s">
        <v>1244</v>
      </c>
      <c r="D264" s="20" t="s">
        <v>366</v>
      </c>
      <c r="E264" s="20" t="s">
        <v>319</v>
      </c>
      <c r="F264" s="20">
        <v>19</v>
      </c>
      <c r="G264" s="20" t="s">
        <v>371</v>
      </c>
      <c r="H264" s="20">
        <v>10513</v>
      </c>
      <c r="I264" s="21" t="s">
        <v>1242</v>
      </c>
      <c r="J264" s="20" t="s">
        <v>4</v>
      </c>
      <c r="K264" s="18">
        <v>74541</v>
      </c>
      <c r="L264" s="22">
        <v>470000</v>
      </c>
      <c r="M264" s="18">
        <v>466780</v>
      </c>
      <c r="N264" s="18">
        <f t="shared" si="22"/>
        <v>34794247980</v>
      </c>
      <c r="O264" s="18">
        <f t="shared" si="21"/>
        <v>3131482318.1999998</v>
      </c>
      <c r="P264" s="30">
        <f t="shared" si="23"/>
        <v>37925730298.199997</v>
      </c>
      <c r="Q264" s="152">
        <v>65000</v>
      </c>
      <c r="R264" s="152">
        <f t="shared" si="24"/>
        <v>583472.77381846146</v>
      </c>
      <c r="S264" s="152">
        <f t="shared" si="25"/>
        <v>37925730298.199997</v>
      </c>
      <c r="T264" s="20" t="s">
        <v>6</v>
      </c>
      <c r="U264" s="81">
        <v>466780</v>
      </c>
      <c r="V264" s="81">
        <v>37925875000</v>
      </c>
      <c r="W264" s="81">
        <v>466780</v>
      </c>
      <c r="X264" s="81">
        <v>37925875000</v>
      </c>
      <c r="Y264" s="71">
        <v>0</v>
      </c>
      <c r="Z264" s="84">
        <v>0</v>
      </c>
    </row>
    <row r="265" spans="1:26" hidden="1">
      <c r="A265" s="19">
        <v>85955</v>
      </c>
      <c r="B265" s="19">
        <v>14021900245</v>
      </c>
      <c r="C265" s="20" t="s">
        <v>1248</v>
      </c>
      <c r="D265" s="20" t="s">
        <v>335</v>
      </c>
      <c r="E265" s="20" t="s">
        <v>174</v>
      </c>
      <c r="F265" s="20">
        <v>19</v>
      </c>
      <c r="G265" s="20" t="s">
        <v>371</v>
      </c>
      <c r="H265" s="20">
        <v>12867</v>
      </c>
      <c r="I265" s="21" t="s">
        <v>1246</v>
      </c>
      <c r="J265" s="20" t="s">
        <v>4</v>
      </c>
      <c r="K265" s="18">
        <v>74541</v>
      </c>
      <c r="L265" s="22">
        <v>250000</v>
      </c>
      <c r="M265" s="18">
        <v>249640</v>
      </c>
      <c r="N265" s="18">
        <f t="shared" si="22"/>
        <v>18608415240</v>
      </c>
      <c r="O265" s="18">
        <f t="shared" si="21"/>
        <v>1674757371.5999999</v>
      </c>
      <c r="P265" s="30">
        <f t="shared" si="23"/>
        <v>20283172611.599998</v>
      </c>
      <c r="Q265" s="152">
        <v>65000</v>
      </c>
      <c r="R265" s="152">
        <f t="shared" si="24"/>
        <v>312048.80940923077</v>
      </c>
      <c r="S265" s="152">
        <f t="shared" si="25"/>
        <v>20283172611.599998</v>
      </c>
      <c r="T265" s="20" t="s">
        <v>6</v>
      </c>
      <c r="U265" s="81">
        <v>249640</v>
      </c>
      <c r="V265" s="81">
        <v>20283250000</v>
      </c>
      <c r="W265" s="81">
        <v>249640</v>
      </c>
      <c r="X265" s="81">
        <v>20283250000</v>
      </c>
      <c r="Y265" s="71">
        <v>0</v>
      </c>
      <c r="Z265" s="84">
        <v>0</v>
      </c>
    </row>
    <row r="266" spans="1:26" hidden="1">
      <c r="A266" s="19">
        <v>85912</v>
      </c>
      <c r="B266" s="19">
        <v>14021900246</v>
      </c>
      <c r="C266" s="20" t="s">
        <v>1251</v>
      </c>
      <c r="D266" s="20" t="s">
        <v>285</v>
      </c>
      <c r="E266" s="20" t="s">
        <v>64</v>
      </c>
      <c r="F266" s="20">
        <v>19</v>
      </c>
      <c r="G266" s="20" t="s">
        <v>364</v>
      </c>
      <c r="H266" s="20">
        <v>12689</v>
      </c>
      <c r="I266" s="21" t="s">
        <v>751</v>
      </c>
      <c r="J266" s="20" t="s">
        <v>19</v>
      </c>
      <c r="K266" s="18">
        <v>74541</v>
      </c>
      <c r="L266" s="22">
        <v>400000</v>
      </c>
      <c r="M266" s="18">
        <v>398850</v>
      </c>
      <c r="N266" s="18">
        <f t="shared" si="22"/>
        <v>29730677850</v>
      </c>
      <c r="O266" s="18">
        <f t="shared" si="21"/>
        <v>2675761006.5</v>
      </c>
      <c r="P266" s="30">
        <f t="shared" si="23"/>
        <v>32406438856.5</v>
      </c>
      <c r="Q266" s="152">
        <v>65000</v>
      </c>
      <c r="R266" s="152">
        <f t="shared" si="24"/>
        <v>498560.59779230767</v>
      </c>
      <c r="S266" s="152">
        <f t="shared" si="25"/>
        <v>32406438856.5</v>
      </c>
      <c r="T266" s="20" t="s">
        <v>6</v>
      </c>
      <c r="U266" s="81">
        <v>398850</v>
      </c>
      <c r="V266" s="81">
        <v>32406562500</v>
      </c>
      <c r="W266" s="81">
        <v>398850</v>
      </c>
      <c r="X266" s="81">
        <v>32406562500</v>
      </c>
      <c r="Y266" s="71">
        <v>0</v>
      </c>
      <c r="Z266" s="84">
        <v>0</v>
      </c>
    </row>
    <row r="267" spans="1:26" hidden="1">
      <c r="A267" s="19">
        <v>85362</v>
      </c>
      <c r="B267" s="19">
        <v>14021900247</v>
      </c>
      <c r="C267" s="20" t="s">
        <v>1255</v>
      </c>
      <c r="D267" s="20" t="s">
        <v>335</v>
      </c>
      <c r="E267" s="20" t="s">
        <v>32</v>
      </c>
      <c r="F267" s="20">
        <v>19</v>
      </c>
      <c r="G267" s="20" t="s">
        <v>374</v>
      </c>
      <c r="H267" s="20">
        <v>12870</v>
      </c>
      <c r="I267" s="21" t="s">
        <v>1253</v>
      </c>
      <c r="J267" s="20" t="s">
        <v>4</v>
      </c>
      <c r="K267" s="18">
        <v>74541</v>
      </c>
      <c r="L267" s="22">
        <v>200000</v>
      </c>
      <c r="M267" s="18">
        <v>194700</v>
      </c>
      <c r="N267" s="18">
        <f t="shared" si="22"/>
        <v>14513132700</v>
      </c>
      <c r="O267" s="18">
        <f t="shared" si="21"/>
        <v>1306181943</v>
      </c>
      <c r="P267" s="30">
        <f t="shared" si="23"/>
        <v>15819314643</v>
      </c>
      <c r="Q267" s="152">
        <v>65000</v>
      </c>
      <c r="R267" s="152">
        <f t="shared" si="24"/>
        <v>243374.07143076923</v>
      </c>
      <c r="S267" s="152">
        <f t="shared" si="25"/>
        <v>15819314643</v>
      </c>
      <c r="T267" s="20" t="s">
        <v>6</v>
      </c>
      <c r="U267" s="81">
        <v>194700</v>
      </c>
      <c r="V267" s="81">
        <v>15819375000</v>
      </c>
      <c r="W267" s="81">
        <v>194700</v>
      </c>
      <c r="X267" s="81">
        <v>15819375000</v>
      </c>
      <c r="Y267" s="71">
        <v>0</v>
      </c>
      <c r="Z267" s="84">
        <v>0</v>
      </c>
    </row>
    <row r="268" spans="1:26" hidden="1">
      <c r="A268" s="19">
        <v>86859</v>
      </c>
      <c r="B268" s="19">
        <v>14021900248</v>
      </c>
      <c r="C268" s="20" t="s">
        <v>1256</v>
      </c>
      <c r="D268" s="20" t="s">
        <v>364</v>
      </c>
      <c r="E268" s="20" t="s">
        <v>40</v>
      </c>
      <c r="F268" s="20">
        <v>19</v>
      </c>
      <c r="G268" s="20" t="s">
        <v>380</v>
      </c>
      <c r="H268" s="20">
        <v>12134</v>
      </c>
      <c r="I268" s="21" t="s">
        <v>792</v>
      </c>
      <c r="J268" s="20" t="s">
        <v>16</v>
      </c>
      <c r="K268" s="18">
        <v>74541</v>
      </c>
      <c r="L268" s="22">
        <v>145000</v>
      </c>
      <c r="M268" s="18">
        <v>143960</v>
      </c>
      <c r="N268" s="18">
        <f t="shared" si="22"/>
        <v>10730922360</v>
      </c>
      <c r="O268" s="18">
        <f t="shared" ref="O268:O331" si="26">N268*9%</f>
        <v>965783012.39999998</v>
      </c>
      <c r="P268" s="30">
        <f t="shared" si="23"/>
        <v>11696705372.4</v>
      </c>
      <c r="Q268" s="152">
        <v>65000</v>
      </c>
      <c r="R268" s="152">
        <f t="shared" si="24"/>
        <v>179949.31342153845</v>
      </c>
      <c r="S268" s="152">
        <f t="shared" si="25"/>
        <v>11696705372.4</v>
      </c>
      <c r="T268" s="20" t="s">
        <v>6</v>
      </c>
      <c r="U268" s="81">
        <v>143960</v>
      </c>
      <c r="V268" s="81">
        <v>11696750000</v>
      </c>
      <c r="W268" s="81">
        <v>143960</v>
      </c>
      <c r="X268" s="81">
        <v>11696750000</v>
      </c>
      <c r="Y268" s="71">
        <v>0</v>
      </c>
      <c r="Z268" s="84">
        <v>0</v>
      </c>
    </row>
    <row r="269" spans="1:26" hidden="1">
      <c r="A269" s="19">
        <v>85303</v>
      </c>
      <c r="B269" s="19">
        <v>14021900249</v>
      </c>
      <c r="C269" s="20" t="s">
        <v>1257</v>
      </c>
      <c r="D269" s="20" t="s">
        <v>364</v>
      </c>
      <c r="E269" s="20" t="s">
        <v>40</v>
      </c>
      <c r="F269" s="20">
        <v>19</v>
      </c>
      <c r="G269" s="20" t="s">
        <v>380</v>
      </c>
      <c r="H269" s="20">
        <v>11147</v>
      </c>
      <c r="I269" s="21" t="s">
        <v>1029</v>
      </c>
      <c r="J269" s="20" t="s">
        <v>16</v>
      </c>
      <c r="K269" s="18">
        <v>74541</v>
      </c>
      <c r="L269" s="22">
        <v>90000</v>
      </c>
      <c r="M269" s="18">
        <v>89980</v>
      </c>
      <c r="N269" s="18">
        <f t="shared" si="22"/>
        <v>6707199180</v>
      </c>
      <c r="O269" s="18">
        <f t="shared" si="26"/>
        <v>603647926.19999993</v>
      </c>
      <c r="P269" s="30">
        <f t="shared" si="23"/>
        <v>7310847106.1999998</v>
      </c>
      <c r="Q269" s="152">
        <v>65000</v>
      </c>
      <c r="R269" s="152">
        <f t="shared" si="24"/>
        <v>112474.57086461538</v>
      </c>
      <c r="S269" s="152">
        <f t="shared" si="25"/>
        <v>7310847106.1999998</v>
      </c>
      <c r="T269" s="20" t="s">
        <v>6</v>
      </c>
      <c r="U269" s="81">
        <v>89980</v>
      </c>
      <c r="V269" s="81">
        <v>7310875000</v>
      </c>
      <c r="W269" s="81">
        <v>89980</v>
      </c>
      <c r="X269" s="81">
        <v>7310875000</v>
      </c>
      <c r="Y269" s="71">
        <v>0</v>
      </c>
      <c r="Z269" s="84">
        <v>0</v>
      </c>
    </row>
    <row r="270" spans="1:26" hidden="1">
      <c r="A270" s="19">
        <v>86853</v>
      </c>
      <c r="B270" s="19">
        <v>14021900250</v>
      </c>
      <c r="C270" s="20" t="s">
        <v>1258</v>
      </c>
      <c r="D270" s="20" t="s">
        <v>364</v>
      </c>
      <c r="E270" s="20" t="s">
        <v>40</v>
      </c>
      <c r="F270" s="20">
        <v>19</v>
      </c>
      <c r="G270" s="20" t="s">
        <v>380</v>
      </c>
      <c r="H270" s="20">
        <v>12110</v>
      </c>
      <c r="I270" s="21" t="s">
        <v>741</v>
      </c>
      <c r="J270" s="20" t="s">
        <v>16</v>
      </c>
      <c r="K270" s="18">
        <v>74541</v>
      </c>
      <c r="L270" s="22">
        <v>150000</v>
      </c>
      <c r="M270" s="18">
        <v>148850</v>
      </c>
      <c r="N270" s="18">
        <f t="shared" si="22"/>
        <v>11095427850</v>
      </c>
      <c r="O270" s="18">
        <f t="shared" si="26"/>
        <v>998588506.5</v>
      </c>
      <c r="P270" s="30">
        <f t="shared" si="23"/>
        <v>12094016356.5</v>
      </c>
      <c r="Q270" s="152">
        <v>65000</v>
      </c>
      <c r="R270" s="152">
        <f t="shared" si="24"/>
        <v>186061.79010000001</v>
      </c>
      <c r="S270" s="152">
        <f t="shared" si="25"/>
        <v>12094016356.5</v>
      </c>
      <c r="T270" s="20" t="s">
        <v>6</v>
      </c>
      <c r="U270" s="81">
        <v>148850</v>
      </c>
      <c r="V270" s="81">
        <v>12094062500</v>
      </c>
      <c r="W270" s="81">
        <v>148850</v>
      </c>
      <c r="X270" s="81">
        <v>12094062500</v>
      </c>
      <c r="Y270" s="71">
        <v>0</v>
      </c>
      <c r="Z270" s="84">
        <v>0</v>
      </c>
    </row>
    <row r="271" spans="1:26" hidden="1">
      <c r="A271" s="19">
        <v>86188</v>
      </c>
      <c r="B271" s="19">
        <v>14021900251</v>
      </c>
      <c r="C271" s="20" t="s">
        <v>1262</v>
      </c>
      <c r="D271" s="20" t="s">
        <v>364</v>
      </c>
      <c r="E271" s="20" t="s">
        <v>174</v>
      </c>
      <c r="F271" s="20">
        <v>19</v>
      </c>
      <c r="G271" s="20" t="s">
        <v>380</v>
      </c>
      <c r="H271" s="20">
        <v>12871</v>
      </c>
      <c r="I271" s="21" t="s">
        <v>1260</v>
      </c>
      <c r="J271" s="20" t="s">
        <v>19</v>
      </c>
      <c r="K271" s="18">
        <v>74541</v>
      </c>
      <c r="L271" s="22">
        <v>425000</v>
      </c>
      <c r="M271" s="18">
        <v>424990</v>
      </c>
      <c r="N271" s="18">
        <f t="shared" si="22"/>
        <v>31679179590</v>
      </c>
      <c r="O271" s="18">
        <f t="shared" si="26"/>
        <v>2851126163.0999999</v>
      </c>
      <c r="P271" s="30">
        <f t="shared" si="23"/>
        <v>34530305753.099998</v>
      </c>
      <c r="Q271" s="152">
        <v>65000</v>
      </c>
      <c r="R271" s="152">
        <f t="shared" si="24"/>
        <v>531235.47312461538</v>
      </c>
      <c r="S271" s="152">
        <f t="shared" si="25"/>
        <v>34530305753.099998</v>
      </c>
      <c r="T271" s="20" t="s">
        <v>6</v>
      </c>
      <c r="U271" s="81">
        <v>424990</v>
      </c>
      <c r="V271" s="81">
        <v>34530437500</v>
      </c>
      <c r="W271" s="81">
        <v>424990</v>
      </c>
      <c r="X271" s="81">
        <v>34530437500</v>
      </c>
      <c r="Y271" s="71">
        <v>0</v>
      </c>
      <c r="Z271" s="84">
        <v>0</v>
      </c>
    </row>
    <row r="272" spans="1:26" hidden="1">
      <c r="A272" s="19">
        <v>86818</v>
      </c>
      <c r="B272" s="19">
        <v>14021900252</v>
      </c>
      <c r="C272" s="20" t="s">
        <v>1266</v>
      </c>
      <c r="D272" s="20" t="s">
        <v>364</v>
      </c>
      <c r="E272" s="20" t="s">
        <v>40</v>
      </c>
      <c r="F272" s="20">
        <v>19</v>
      </c>
      <c r="G272" s="20" t="s">
        <v>380</v>
      </c>
      <c r="H272" s="20">
        <v>10314</v>
      </c>
      <c r="I272" s="21" t="s">
        <v>1264</v>
      </c>
      <c r="J272" s="20" t="s">
        <v>16</v>
      </c>
      <c r="K272" s="18">
        <v>74541</v>
      </c>
      <c r="L272" s="22">
        <v>100000</v>
      </c>
      <c r="M272" s="18">
        <v>99180</v>
      </c>
      <c r="N272" s="18">
        <f t="shared" si="22"/>
        <v>7392976380</v>
      </c>
      <c r="O272" s="18">
        <f t="shared" si="26"/>
        <v>665367874.19999993</v>
      </c>
      <c r="P272" s="30">
        <f t="shared" si="23"/>
        <v>8058344254.1999998</v>
      </c>
      <c r="Q272" s="152">
        <v>65000</v>
      </c>
      <c r="R272" s="152">
        <f t="shared" si="24"/>
        <v>123974.5269876923</v>
      </c>
      <c r="S272" s="152">
        <f t="shared" si="25"/>
        <v>8058344254.1999998</v>
      </c>
      <c r="T272" s="20" t="s">
        <v>6</v>
      </c>
      <c r="U272" s="81">
        <v>99180</v>
      </c>
      <c r="V272" s="81">
        <v>8058375000</v>
      </c>
      <c r="W272" s="81">
        <v>99180</v>
      </c>
      <c r="X272" s="81">
        <v>8058375000</v>
      </c>
      <c r="Y272" s="71">
        <v>0</v>
      </c>
      <c r="Z272" s="84">
        <v>0</v>
      </c>
    </row>
    <row r="273" spans="1:26" hidden="1">
      <c r="A273" s="19">
        <v>87000</v>
      </c>
      <c r="B273" s="23">
        <v>14021900253</v>
      </c>
      <c r="C273" s="20" t="s">
        <v>1271</v>
      </c>
      <c r="D273" s="20" t="s">
        <v>364</v>
      </c>
      <c r="E273" s="20" t="s">
        <v>40</v>
      </c>
      <c r="F273" s="20">
        <v>19</v>
      </c>
      <c r="G273" s="20" t="s">
        <v>1267</v>
      </c>
      <c r="H273" s="20">
        <v>12887</v>
      </c>
      <c r="I273" s="21" t="s">
        <v>1269</v>
      </c>
      <c r="J273" s="20" t="s">
        <v>12</v>
      </c>
      <c r="K273" s="18">
        <v>74541</v>
      </c>
      <c r="L273" s="22">
        <v>85860</v>
      </c>
      <c r="M273" s="18">
        <v>85860</v>
      </c>
      <c r="N273" s="18">
        <f t="shared" si="22"/>
        <v>6400090260</v>
      </c>
      <c r="O273" s="18">
        <f t="shared" si="26"/>
        <v>576008123.39999998</v>
      </c>
      <c r="P273" s="30">
        <f t="shared" si="23"/>
        <v>6976098383.3999996</v>
      </c>
      <c r="Q273" s="152">
        <v>65000</v>
      </c>
      <c r="R273" s="152">
        <f t="shared" si="24"/>
        <v>107324.59051384615</v>
      </c>
      <c r="S273" s="152">
        <f t="shared" si="25"/>
        <v>6976098383.3999996</v>
      </c>
      <c r="T273" s="20" t="s">
        <v>6</v>
      </c>
      <c r="U273" s="81">
        <v>85860</v>
      </c>
      <c r="V273" s="81">
        <v>12157437500</v>
      </c>
      <c r="W273" s="81">
        <v>85860</v>
      </c>
      <c r="X273" s="81">
        <v>12157437500</v>
      </c>
      <c r="Y273" s="71" t="s">
        <v>3718</v>
      </c>
      <c r="Z273" s="84">
        <v>0</v>
      </c>
    </row>
    <row r="274" spans="1:26" hidden="1">
      <c r="A274" s="19">
        <v>87000</v>
      </c>
      <c r="B274" s="24">
        <v>14021900267</v>
      </c>
      <c r="C274" s="20" t="s">
        <v>1271</v>
      </c>
      <c r="D274" s="20" t="s">
        <v>364</v>
      </c>
      <c r="E274" s="20" t="s">
        <v>40</v>
      </c>
      <c r="F274" s="20">
        <v>19</v>
      </c>
      <c r="G274" s="20" t="s">
        <v>452</v>
      </c>
      <c r="H274" s="20">
        <v>12887</v>
      </c>
      <c r="I274" s="21" t="s">
        <v>1269</v>
      </c>
      <c r="J274" s="20" t="s">
        <v>12</v>
      </c>
      <c r="K274" s="18">
        <v>74541</v>
      </c>
      <c r="L274" s="22">
        <v>64140</v>
      </c>
      <c r="M274" s="18">
        <v>63770</v>
      </c>
      <c r="N274" s="18">
        <f t="shared" si="22"/>
        <v>4753479570</v>
      </c>
      <c r="O274" s="18">
        <f>N274*9%</f>
        <v>427813161.30000001</v>
      </c>
      <c r="P274" s="30">
        <f>O274+N274</f>
        <v>5181292731.3000002</v>
      </c>
      <c r="Q274" s="152">
        <v>65000</v>
      </c>
      <c r="R274" s="152">
        <f t="shared" si="24"/>
        <v>79712.195866153852</v>
      </c>
      <c r="S274" s="152">
        <f t="shared" si="25"/>
        <v>5181292731.3000002</v>
      </c>
      <c r="T274" s="20" t="s">
        <v>6</v>
      </c>
      <c r="U274" s="81">
        <v>63770</v>
      </c>
      <c r="V274" s="81">
        <v>0</v>
      </c>
      <c r="W274" s="81">
        <v>63770</v>
      </c>
      <c r="X274" s="81">
        <v>0</v>
      </c>
      <c r="Y274" s="71" t="s">
        <v>3718</v>
      </c>
      <c r="Z274" s="84">
        <v>0</v>
      </c>
    </row>
    <row r="275" spans="1:26" hidden="1">
      <c r="A275" s="19">
        <v>86820</v>
      </c>
      <c r="B275" s="19">
        <v>14021900254</v>
      </c>
      <c r="C275" s="20" t="s">
        <v>1274</v>
      </c>
      <c r="D275" s="20" t="s">
        <v>1249</v>
      </c>
      <c r="E275" s="20" t="s">
        <v>40</v>
      </c>
      <c r="F275" s="20">
        <v>19</v>
      </c>
      <c r="G275" s="20" t="s">
        <v>1273</v>
      </c>
      <c r="H275" s="20">
        <v>10138</v>
      </c>
      <c r="I275" s="21" t="s">
        <v>799</v>
      </c>
      <c r="J275" s="20" t="s">
        <v>4</v>
      </c>
      <c r="K275" s="18">
        <v>74541</v>
      </c>
      <c r="L275" s="22">
        <v>200000</v>
      </c>
      <c r="M275" s="18">
        <v>199220</v>
      </c>
      <c r="N275" s="18">
        <f t="shared" si="22"/>
        <v>14850058020</v>
      </c>
      <c r="O275" s="18">
        <f t="shared" si="26"/>
        <v>1336505221.8</v>
      </c>
      <c r="P275" s="30">
        <f t="shared" si="23"/>
        <v>16186563241.799999</v>
      </c>
      <c r="Q275" s="152">
        <v>65000</v>
      </c>
      <c r="R275" s="152">
        <f t="shared" si="24"/>
        <v>249024.04987384615</v>
      </c>
      <c r="S275" s="152">
        <f t="shared" si="25"/>
        <v>16186563241.799999</v>
      </c>
      <c r="T275" s="20" t="s">
        <v>6</v>
      </c>
      <c r="U275" s="81">
        <v>199220</v>
      </c>
      <c r="V275" s="81">
        <v>16186625000</v>
      </c>
      <c r="W275" s="81">
        <v>199220</v>
      </c>
      <c r="X275" s="81">
        <v>16186625000</v>
      </c>
      <c r="Y275" s="71">
        <v>0</v>
      </c>
      <c r="Z275" s="84">
        <v>0</v>
      </c>
    </row>
    <row r="276" spans="1:26" hidden="1">
      <c r="A276" s="19">
        <v>85965</v>
      </c>
      <c r="B276" s="19">
        <v>14021900255</v>
      </c>
      <c r="C276" s="20" t="s">
        <v>1278</v>
      </c>
      <c r="D276" s="20" t="s">
        <v>1249</v>
      </c>
      <c r="E276" s="20" t="s">
        <v>197</v>
      </c>
      <c r="F276" s="20">
        <v>19</v>
      </c>
      <c r="G276" s="20" t="s">
        <v>1273</v>
      </c>
      <c r="H276" s="20">
        <v>12888</v>
      </c>
      <c r="I276" s="21" t="s">
        <v>1276</v>
      </c>
      <c r="J276" s="20" t="s">
        <v>4</v>
      </c>
      <c r="K276" s="18">
        <v>74541</v>
      </c>
      <c r="L276" s="22">
        <v>200000</v>
      </c>
      <c r="M276" s="18">
        <v>199250</v>
      </c>
      <c r="N276" s="18">
        <f t="shared" si="22"/>
        <v>14852294250</v>
      </c>
      <c r="O276" s="18">
        <f t="shared" si="26"/>
        <v>1336706482.5</v>
      </c>
      <c r="P276" s="30">
        <f t="shared" si="23"/>
        <v>16189000732.5</v>
      </c>
      <c r="Q276" s="152">
        <v>65000</v>
      </c>
      <c r="R276" s="152">
        <f t="shared" si="24"/>
        <v>249061.54973076924</v>
      </c>
      <c r="S276" s="152">
        <f t="shared" si="25"/>
        <v>16189000732.5</v>
      </c>
      <c r="T276" s="20" t="s">
        <v>6</v>
      </c>
      <c r="U276" s="81">
        <v>199250</v>
      </c>
      <c r="V276" s="81">
        <v>16189062500</v>
      </c>
      <c r="W276" s="81">
        <v>199250</v>
      </c>
      <c r="X276" s="81">
        <v>16189062500</v>
      </c>
      <c r="Y276" s="71">
        <v>0</v>
      </c>
      <c r="Z276" s="84">
        <v>0</v>
      </c>
    </row>
    <row r="277" spans="1:26" hidden="1">
      <c r="A277" s="19">
        <v>87030</v>
      </c>
      <c r="B277" s="19">
        <v>14021900256</v>
      </c>
      <c r="C277" s="20" t="s">
        <v>1280</v>
      </c>
      <c r="D277" s="20" t="s">
        <v>1249</v>
      </c>
      <c r="E277" s="20" t="s">
        <v>40</v>
      </c>
      <c r="F277" s="20">
        <v>19</v>
      </c>
      <c r="G277" s="20" t="s">
        <v>1273</v>
      </c>
      <c r="H277" s="20">
        <v>12748</v>
      </c>
      <c r="I277" s="21" t="s">
        <v>815</v>
      </c>
      <c r="J277" s="20" t="s">
        <v>700</v>
      </c>
      <c r="K277" s="18">
        <v>74541</v>
      </c>
      <c r="L277" s="22">
        <v>154000</v>
      </c>
      <c r="M277" s="18">
        <v>153500</v>
      </c>
      <c r="N277" s="18">
        <f t="shared" si="22"/>
        <v>11442043500</v>
      </c>
      <c r="O277" s="18">
        <f t="shared" si="26"/>
        <v>1029783915</v>
      </c>
      <c r="P277" s="30">
        <f t="shared" si="23"/>
        <v>12471827415</v>
      </c>
      <c r="Q277" s="152">
        <v>65000</v>
      </c>
      <c r="R277" s="152">
        <f t="shared" si="24"/>
        <v>191874.26792307693</v>
      </c>
      <c r="S277" s="152">
        <f t="shared" si="25"/>
        <v>12471827415</v>
      </c>
      <c r="T277" s="20" t="s">
        <v>6</v>
      </c>
      <c r="U277" s="81">
        <v>153500</v>
      </c>
      <c r="V277" s="81">
        <v>12471875000</v>
      </c>
      <c r="W277" s="81">
        <v>153500</v>
      </c>
      <c r="X277" s="81">
        <v>12471875000</v>
      </c>
      <c r="Y277" s="71">
        <v>0</v>
      </c>
      <c r="Z277" s="84">
        <v>0</v>
      </c>
    </row>
    <row r="278" spans="1:26" hidden="1">
      <c r="A278" s="19">
        <v>86099</v>
      </c>
      <c r="B278" s="19">
        <v>14021900257</v>
      </c>
      <c r="C278" s="20" t="s">
        <v>1282</v>
      </c>
      <c r="D278" s="20" t="s">
        <v>1249</v>
      </c>
      <c r="E278" s="20" t="s">
        <v>733</v>
      </c>
      <c r="F278" s="20">
        <v>19</v>
      </c>
      <c r="G278" s="20" t="s">
        <v>363</v>
      </c>
      <c r="H278" s="20">
        <v>10547</v>
      </c>
      <c r="I278" s="21" t="s">
        <v>858</v>
      </c>
      <c r="J278" s="20" t="s">
        <v>19</v>
      </c>
      <c r="K278" s="18">
        <v>74541</v>
      </c>
      <c r="L278" s="22">
        <v>100000</v>
      </c>
      <c r="M278" s="18">
        <v>97480</v>
      </c>
      <c r="N278" s="18">
        <f t="shared" si="22"/>
        <v>7266256680</v>
      </c>
      <c r="O278" s="18">
        <f t="shared" si="26"/>
        <v>653963101.19999993</v>
      </c>
      <c r="P278" s="30">
        <f t="shared" si="23"/>
        <v>7920219781.1999998</v>
      </c>
      <c r="Q278" s="152">
        <v>65000</v>
      </c>
      <c r="R278" s="152">
        <f t="shared" si="24"/>
        <v>121849.53509538461</v>
      </c>
      <c r="S278" s="152">
        <f t="shared" si="25"/>
        <v>7920219781.1999998</v>
      </c>
      <c r="T278" s="20" t="s">
        <v>6</v>
      </c>
      <c r="U278" s="81">
        <v>97480</v>
      </c>
      <c r="V278" s="81">
        <v>7920250000</v>
      </c>
      <c r="W278" s="81">
        <v>97480</v>
      </c>
      <c r="X278" s="81">
        <v>7920250000</v>
      </c>
      <c r="Y278" s="71">
        <v>0</v>
      </c>
      <c r="Z278" s="84">
        <v>0</v>
      </c>
    </row>
    <row r="279" spans="1:26" hidden="1">
      <c r="A279" s="19">
        <v>86253</v>
      </c>
      <c r="B279" s="19">
        <v>14021900258</v>
      </c>
      <c r="C279" s="20" t="s">
        <v>1284</v>
      </c>
      <c r="D279" s="20" t="s">
        <v>1249</v>
      </c>
      <c r="E279" s="20" t="s">
        <v>197</v>
      </c>
      <c r="F279" s="20">
        <v>19</v>
      </c>
      <c r="G279" s="20" t="s">
        <v>363</v>
      </c>
      <c r="H279" s="20">
        <v>12837</v>
      </c>
      <c r="I279" s="21" t="s">
        <v>1127</v>
      </c>
      <c r="J279" s="20" t="s">
        <v>4</v>
      </c>
      <c r="K279" s="18">
        <v>74541</v>
      </c>
      <c r="L279" s="22">
        <v>100000</v>
      </c>
      <c r="M279" s="18">
        <v>99240</v>
      </c>
      <c r="N279" s="18">
        <f t="shared" si="22"/>
        <v>7397448840</v>
      </c>
      <c r="O279" s="18">
        <f t="shared" si="26"/>
        <v>665770395.60000002</v>
      </c>
      <c r="P279" s="30">
        <f t="shared" si="23"/>
        <v>8063219235.6000004</v>
      </c>
      <c r="Q279" s="152">
        <v>65000</v>
      </c>
      <c r="R279" s="152">
        <f t="shared" si="24"/>
        <v>124049.52670153847</v>
      </c>
      <c r="S279" s="152">
        <f t="shared" si="25"/>
        <v>8063219235.6000004</v>
      </c>
      <c r="T279" s="20" t="s">
        <v>6</v>
      </c>
      <c r="U279" s="81">
        <v>99240</v>
      </c>
      <c r="V279" s="81">
        <v>8063250000</v>
      </c>
      <c r="W279" s="81">
        <v>99240</v>
      </c>
      <c r="X279" s="81">
        <v>8063250000</v>
      </c>
      <c r="Y279" s="71">
        <v>0</v>
      </c>
      <c r="Z279" s="84">
        <v>0</v>
      </c>
    </row>
    <row r="280" spans="1:26" hidden="1">
      <c r="A280" s="19">
        <v>87112</v>
      </c>
      <c r="B280" s="19">
        <v>14021900259</v>
      </c>
      <c r="C280" s="20" t="s">
        <v>1285</v>
      </c>
      <c r="D280" s="20" t="s">
        <v>1249</v>
      </c>
      <c r="E280" s="20" t="s">
        <v>197</v>
      </c>
      <c r="F280" s="20">
        <v>19</v>
      </c>
      <c r="G280" s="20" t="s">
        <v>363</v>
      </c>
      <c r="H280" s="20">
        <v>8078</v>
      </c>
      <c r="I280" s="21" t="s">
        <v>441</v>
      </c>
      <c r="J280" s="20" t="s">
        <v>4</v>
      </c>
      <c r="K280" s="18">
        <v>74541</v>
      </c>
      <c r="L280" s="22">
        <v>100000</v>
      </c>
      <c r="M280" s="18">
        <v>99710</v>
      </c>
      <c r="N280" s="18">
        <f t="shared" si="22"/>
        <v>7432483110</v>
      </c>
      <c r="O280" s="18">
        <f t="shared" si="26"/>
        <v>668923479.89999998</v>
      </c>
      <c r="P280" s="30">
        <f t="shared" si="23"/>
        <v>8101406589.8999996</v>
      </c>
      <c r="Q280" s="152">
        <v>65000</v>
      </c>
      <c r="R280" s="152">
        <f t="shared" si="24"/>
        <v>124637.02446</v>
      </c>
      <c r="S280" s="152">
        <f t="shared" si="25"/>
        <v>8101406589.8999996</v>
      </c>
      <c r="T280" s="20" t="s">
        <v>6</v>
      </c>
      <c r="U280" s="81">
        <v>99710</v>
      </c>
      <c r="V280" s="81">
        <v>8101437500</v>
      </c>
      <c r="W280" s="81">
        <v>99710</v>
      </c>
      <c r="X280" s="81">
        <v>8101437500</v>
      </c>
      <c r="Y280" s="71">
        <v>0</v>
      </c>
      <c r="Z280" s="84">
        <v>0</v>
      </c>
    </row>
    <row r="281" spans="1:26" hidden="1">
      <c r="A281" s="19">
        <v>86333</v>
      </c>
      <c r="B281" s="19">
        <v>14021900260</v>
      </c>
      <c r="C281" s="20" t="s">
        <v>1289</v>
      </c>
      <c r="D281" s="20" t="s">
        <v>1249</v>
      </c>
      <c r="E281" s="20" t="s">
        <v>733</v>
      </c>
      <c r="F281" s="20">
        <v>19</v>
      </c>
      <c r="G281" s="20" t="s">
        <v>1272</v>
      </c>
      <c r="H281" s="20">
        <v>7160</v>
      </c>
      <c r="I281" s="21" t="s">
        <v>1287</v>
      </c>
      <c r="J281" s="20" t="s">
        <v>19</v>
      </c>
      <c r="K281" s="18">
        <v>74541</v>
      </c>
      <c r="L281" s="22">
        <v>100000</v>
      </c>
      <c r="M281" s="18">
        <v>99680</v>
      </c>
      <c r="N281" s="18">
        <f t="shared" si="22"/>
        <v>7430246880</v>
      </c>
      <c r="O281" s="18">
        <f t="shared" si="26"/>
        <v>668722219.19999993</v>
      </c>
      <c r="P281" s="30">
        <f t="shared" si="23"/>
        <v>8098969099.1999998</v>
      </c>
      <c r="Q281" s="152">
        <v>65000</v>
      </c>
      <c r="R281" s="152">
        <f t="shared" si="24"/>
        <v>124599.52460307692</v>
      </c>
      <c r="S281" s="152">
        <f t="shared" si="25"/>
        <v>8098969099.1999998</v>
      </c>
      <c r="T281" s="20" t="s">
        <v>6</v>
      </c>
      <c r="U281" s="81">
        <v>99680</v>
      </c>
      <c r="V281" s="81">
        <v>8099000000</v>
      </c>
      <c r="W281" s="81">
        <v>99680</v>
      </c>
      <c r="X281" s="81">
        <v>8099000000</v>
      </c>
      <c r="Y281" s="71">
        <v>0</v>
      </c>
      <c r="Z281" s="84">
        <v>0</v>
      </c>
    </row>
    <row r="282" spans="1:26" hidden="1">
      <c r="A282" s="19">
        <v>87086</v>
      </c>
      <c r="B282" s="19">
        <v>14021900261</v>
      </c>
      <c r="C282" s="20" t="s">
        <v>1293</v>
      </c>
      <c r="D282" s="20" t="s">
        <v>1249</v>
      </c>
      <c r="E282" s="20" t="s">
        <v>37</v>
      </c>
      <c r="F282" s="20">
        <v>19</v>
      </c>
      <c r="G282" s="20" t="s">
        <v>361</v>
      </c>
      <c r="H282" s="20">
        <v>7035</v>
      </c>
      <c r="I282" s="21" t="s">
        <v>1291</v>
      </c>
      <c r="J282" s="20" t="s">
        <v>19</v>
      </c>
      <c r="K282" s="18">
        <v>74541</v>
      </c>
      <c r="L282" s="22">
        <v>340000</v>
      </c>
      <c r="M282" s="18">
        <v>336530</v>
      </c>
      <c r="N282" s="18">
        <f t="shared" si="22"/>
        <v>25085282730</v>
      </c>
      <c r="O282" s="18">
        <f t="shared" si="26"/>
        <v>2257675445.6999998</v>
      </c>
      <c r="P282" s="30">
        <f t="shared" si="23"/>
        <v>27342958175.700001</v>
      </c>
      <c r="Q282" s="152">
        <v>65000</v>
      </c>
      <c r="R282" s="152">
        <f t="shared" si="24"/>
        <v>420660.89501076925</v>
      </c>
      <c r="S282" s="152">
        <f t="shared" si="25"/>
        <v>27342958175.700001</v>
      </c>
      <c r="T282" s="20" t="s">
        <v>6</v>
      </c>
      <c r="U282" s="81">
        <v>336530</v>
      </c>
      <c r="V282" s="81">
        <v>27343062500</v>
      </c>
      <c r="W282" s="81">
        <v>336530</v>
      </c>
      <c r="X282" s="81">
        <v>27343062500</v>
      </c>
      <c r="Y282" s="71">
        <v>0</v>
      </c>
      <c r="Z282" s="84">
        <v>0</v>
      </c>
    </row>
    <row r="283" spans="1:26" hidden="1">
      <c r="A283" s="19">
        <v>85566</v>
      </c>
      <c r="B283" s="19">
        <v>14021900262</v>
      </c>
      <c r="C283" s="20" t="s">
        <v>1294</v>
      </c>
      <c r="D283" s="20" t="s">
        <v>389</v>
      </c>
      <c r="E283" s="20" t="s">
        <v>197</v>
      </c>
      <c r="F283" s="20">
        <v>19</v>
      </c>
      <c r="G283" s="20" t="s">
        <v>362</v>
      </c>
      <c r="H283" s="20">
        <v>12771</v>
      </c>
      <c r="I283" s="21" t="s">
        <v>887</v>
      </c>
      <c r="J283" s="20" t="s">
        <v>4</v>
      </c>
      <c r="K283" s="18">
        <v>74541</v>
      </c>
      <c r="L283" s="22">
        <v>100000</v>
      </c>
      <c r="M283" s="18">
        <v>95680</v>
      </c>
      <c r="N283" s="18">
        <f t="shared" si="22"/>
        <v>7132082880</v>
      </c>
      <c r="O283" s="18">
        <f t="shared" si="26"/>
        <v>641887459.19999993</v>
      </c>
      <c r="P283" s="30">
        <f t="shared" si="23"/>
        <v>7773970339.1999998</v>
      </c>
      <c r="Q283" s="152">
        <v>65000</v>
      </c>
      <c r="R283" s="152">
        <f t="shared" si="24"/>
        <v>119599.54368</v>
      </c>
      <c r="S283" s="152">
        <f t="shared" si="25"/>
        <v>7773970339.1999998</v>
      </c>
      <c r="T283" s="20" t="s">
        <v>6</v>
      </c>
      <c r="U283" s="81">
        <v>95680</v>
      </c>
      <c r="V283" s="81">
        <v>7774000000</v>
      </c>
      <c r="W283" s="81">
        <v>95680</v>
      </c>
      <c r="X283" s="81">
        <v>7774000000</v>
      </c>
      <c r="Y283" s="71">
        <v>0</v>
      </c>
      <c r="Z283" s="84">
        <v>0</v>
      </c>
    </row>
    <row r="284" spans="1:26" hidden="1">
      <c r="A284" s="19">
        <v>87366</v>
      </c>
      <c r="B284" s="19">
        <v>14021900263</v>
      </c>
      <c r="C284" s="20" t="s">
        <v>1298</v>
      </c>
      <c r="D284" s="20" t="s">
        <v>402</v>
      </c>
      <c r="E284" s="20" t="s">
        <v>299</v>
      </c>
      <c r="F284" s="20">
        <v>19</v>
      </c>
      <c r="G284" s="20" t="s">
        <v>406</v>
      </c>
      <c r="H284" s="20">
        <v>8761</v>
      </c>
      <c r="I284" s="21" t="s">
        <v>1296</v>
      </c>
      <c r="J284" s="20" t="s">
        <v>4</v>
      </c>
      <c r="K284" s="18">
        <v>74541</v>
      </c>
      <c r="L284" s="22">
        <v>500000</v>
      </c>
      <c r="M284" s="18">
        <v>499620</v>
      </c>
      <c r="N284" s="18">
        <f t="shared" si="22"/>
        <v>37242174420</v>
      </c>
      <c r="O284" s="18">
        <f t="shared" si="26"/>
        <v>3351795697.7999997</v>
      </c>
      <c r="P284" s="30">
        <f t="shared" si="23"/>
        <v>40593970117.800003</v>
      </c>
      <c r="Q284" s="152">
        <v>65000</v>
      </c>
      <c r="R284" s="152">
        <f t="shared" si="24"/>
        <v>624522.61719692312</v>
      </c>
      <c r="S284" s="152">
        <f t="shared" si="25"/>
        <v>40593970117.800003</v>
      </c>
      <c r="T284" s="20" t="s">
        <v>6</v>
      </c>
      <c r="U284" s="81">
        <v>499620</v>
      </c>
      <c r="V284" s="81">
        <v>40594125000</v>
      </c>
      <c r="W284" s="81">
        <v>499620</v>
      </c>
      <c r="X284" s="81">
        <v>40594125000</v>
      </c>
      <c r="Y284" s="71">
        <v>0</v>
      </c>
      <c r="Z284" s="84">
        <v>0</v>
      </c>
    </row>
    <row r="285" spans="1:26" hidden="1">
      <c r="A285" s="19">
        <v>86687</v>
      </c>
      <c r="B285" s="19">
        <v>14021900264</v>
      </c>
      <c r="C285" s="20" t="s">
        <v>1300</v>
      </c>
      <c r="D285" s="20" t="s">
        <v>413</v>
      </c>
      <c r="E285" s="20" t="s">
        <v>299</v>
      </c>
      <c r="F285" s="20">
        <v>19</v>
      </c>
      <c r="G285" s="20" t="s">
        <v>452</v>
      </c>
      <c r="H285" s="20">
        <v>12796</v>
      </c>
      <c r="I285" s="21" t="s">
        <v>974</v>
      </c>
      <c r="J285" s="20" t="s">
        <v>4</v>
      </c>
      <c r="K285" s="18">
        <v>74541</v>
      </c>
      <c r="L285" s="22">
        <v>115000</v>
      </c>
      <c r="M285" s="18">
        <v>114850</v>
      </c>
      <c r="N285" s="18">
        <f t="shared" si="22"/>
        <v>8561033850</v>
      </c>
      <c r="O285" s="18">
        <f t="shared" si="26"/>
        <v>770493046.5</v>
      </c>
      <c r="P285" s="30">
        <f t="shared" si="23"/>
        <v>9331526896.5</v>
      </c>
      <c r="Q285" s="152">
        <v>65000</v>
      </c>
      <c r="R285" s="152">
        <f t="shared" si="24"/>
        <v>143561.95225384616</v>
      </c>
      <c r="S285" s="152">
        <f t="shared" si="25"/>
        <v>9331526896.5</v>
      </c>
      <c r="T285" s="20" t="s">
        <v>6</v>
      </c>
      <c r="U285" s="81">
        <v>114850</v>
      </c>
      <c r="V285" s="81">
        <v>9331562500</v>
      </c>
      <c r="W285" s="81">
        <v>114850</v>
      </c>
      <c r="X285" s="81">
        <v>9331562500</v>
      </c>
      <c r="Y285" s="71">
        <v>0</v>
      </c>
      <c r="Z285" s="84">
        <v>0</v>
      </c>
    </row>
    <row r="286" spans="1:26" hidden="1">
      <c r="A286" s="19">
        <v>84039</v>
      </c>
      <c r="B286" s="19">
        <v>14021900265</v>
      </c>
      <c r="C286" s="20" t="s">
        <v>1302</v>
      </c>
      <c r="D286" s="20" t="s">
        <v>413</v>
      </c>
      <c r="E286" s="20" t="s">
        <v>299</v>
      </c>
      <c r="F286" s="20">
        <v>19</v>
      </c>
      <c r="G286" s="20" t="s">
        <v>452</v>
      </c>
      <c r="H286" s="20">
        <v>12721</v>
      </c>
      <c r="I286" s="21" t="s">
        <v>747</v>
      </c>
      <c r="J286" s="20" t="s">
        <v>4</v>
      </c>
      <c r="K286" s="18">
        <v>74541</v>
      </c>
      <c r="L286" s="22">
        <v>180000</v>
      </c>
      <c r="M286" s="18">
        <v>179520</v>
      </c>
      <c r="N286" s="18">
        <f t="shared" si="22"/>
        <v>13381600320</v>
      </c>
      <c r="O286" s="18">
        <f t="shared" si="26"/>
        <v>1204344028.8</v>
      </c>
      <c r="P286" s="30">
        <f t="shared" si="23"/>
        <v>14585944348.799999</v>
      </c>
      <c r="Q286" s="152">
        <v>65000</v>
      </c>
      <c r="R286" s="152">
        <f t="shared" si="24"/>
        <v>224399.14382769229</v>
      </c>
      <c r="S286" s="152">
        <f t="shared" si="25"/>
        <v>14585944348.799999</v>
      </c>
      <c r="T286" s="20" t="s">
        <v>6</v>
      </c>
      <c r="U286" s="81">
        <v>179520</v>
      </c>
      <c r="V286" s="81">
        <v>14586000000</v>
      </c>
      <c r="W286" s="81">
        <v>179520</v>
      </c>
      <c r="X286" s="81">
        <v>14586000000</v>
      </c>
      <c r="Y286" s="71">
        <v>0</v>
      </c>
      <c r="Z286" s="84">
        <v>0</v>
      </c>
    </row>
    <row r="287" spans="1:26" hidden="1">
      <c r="A287" s="19">
        <v>86679</v>
      </c>
      <c r="B287" s="19">
        <v>14021900266</v>
      </c>
      <c r="C287" s="20" t="s">
        <v>1306</v>
      </c>
      <c r="D287" s="20" t="s">
        <v>413</v>
      </c>
      <c r="E287" s="20" t="s">
        <v>9</v>
      </c>
      <c r="F287" s="20">
        <v>19</v>
      </c>
      <c r="G287" s="20" t="s">
        <v>452</v>
      </c>
      <c r="H287" s="20">
        <v>12905</v>
      </c>
      <c r="I287" s="21" t="s">
        <v>1304</v>
      </c>
      <c r="J287" s="20" t="s">
        <v>16</v>
      </c>
      <c r="K287" s="18">
        <v>74541</v>
      </c>
      <c r="L287" s="22">
        <v>48000</v>
      </c>
      <c r="M287" s="18">
        <v>46310</v>
      </c>
      <c r="N287" s="18">
        <f t="shared" si="22"/>
        <v>3451993710</v>
      </c>
      <c r="O287" s="18">
        <f t="shared" si="26"/>
        <v>310679433.89999998</v>
      </c>
      <c r="P287" s="30">
        <f t="shared" si="23"/>
        <v>3762673143.9000001</v>
      </c>
      <c r="Q287" s="152">
        <v>65000</v>
      </c>
      <c r="R287" s="152">
        <f t="shared" si="24"/>
        <v>57887.279136923076</v>
      </c>
      <c r="S287" s="152">
        <f t="shared" si="25"/>
        <v>3762673143.9000001</v>
      </c>
      <c r="T287" s="20" t="s">
        <v>6</v>
      </c>
      <c r="U287" s="81">
        <v>46310</v>
      </c>
      <c r="V287" s="81">
        <v>3762687500</v>
      </c>
      <c r="W287" s="81">
        <v>46310</v>
      </c>
      <c r="X287" s="81">
        <v>3762687500</v>
      </c>
      <c r="Y287" s="71">
        <v>0</v>
      </c>
      <c r="Z287" s="84">
        <v>0</v>
      </c>
    </row>
    <row r="288" spans="1:26" hidden="1">
      <c r="A288" s="19">
        <v>86570</v>
      </c>
      <c r="B288" s="19">
        <v>14021900268</v>
      </c>
      <c r="C288" s="20" t="s">
        <v>1307</v>
      </c>
      <c r="D288" s="20" t="s">
        <v>402</v>
      </c>
      <c r="E288" s="20" t="s">
        <v>319</v>
      </c>
      <c r="F288" s="20">
        <v>19</v>
      </c>
      <c r="G288" s="20" t="s">
        <v>455</v>
      </c>
      <c r="H288" s="20">
        <v>12801</v>
      </c>
      <c r="I288" s="21" t="s">
        <v>1001</v>
      </c>
      <c r="J288" s="20" t="s">
        <v>4</v>
      </c>
      <c r="K288" s="18">
        <v>74541</v>
      </c>
      <c r="L288" s="22">
        <v>200000</v>
      </c>
      <c r="M288" s="18">
        <v>195790</v>
      </c>
      <c r="N288" s="18">
        <f t="shared" si="22"/>
        <v>14594382390</v>
      </c>
      <c r="O288" s="18">
        <f t="shared" si="26"/>
        <v>1313494415.0999999</v>
      </c>
      <c r="P288" s="30">
        <f t="shared" si="23"/>
        <v>15907876805.1</v>
      </c>
      <c r="Q288" s="152">
        <v>65000</v>
      </c>
      <c r="R288" s="152">
        <f t="shared" si="24"/>
        <v>244736.5662323077</v>
      </c>
      <c r="S288" s="152">
        <f t="shared" si="25"/>
        <v>15907876805.1</v>
      </c>
      <c r="T288" s="20" t="s">
        <v>6</v>
      </c>
      <c r="U288" s="81">
        <v>195790</v>
      </c>
      <c r="V288" s="81">
        <v>15907937500</v>
      </c>
      <c r="W288" s="81">
        <v>195790</v>
      </c>
      <c r="X288" s="81">
        <v>15907937500</v>
      </c>
      <c r="Y288" s="71">
        <v>0</v>
      </c>
      <c r="Z288" s="84">
        <v>0</v>
      </c>
    </row>
    <row r="289" spans="1:26" hidden="1">
      <c r="A289" s="19">
        <v>86079</v>
      </c>
      <c r="B289" s="19">
        <v>14021900269</v>
      </c>
      <c r="C289" s="20" t="s">
        <v>1309</v>
      </c>
      <c r="D289" s="20" t="s">
        <v>457</v>
      </c>
      <c r="E289" s="20" t="s">
        <v>710</v>
      </c>
      <c r="F289" s="20">
        <v>19</v>
      </c>
      <c r="G289" s="20" t="s">
        <v>454</v>
      </c>
      <c r="H289" s="20">
        <v>7037</v>
      </c>
      <c r="I289" s="21" t="s">
        <v>709</v>
      </c>
      <c r="J289" s="20" t="s">
        <v>19</v>
      </c>
      <c r="K289" s="18">
        <v>74541</v>
      </c>
      <c r="L289" s="22">
        <v>150000</v>
      </c>
      <c r="M289" s="18">
        <v>149510</v>
      </c>
      <c r="N289" s="18">
        <f t="shared" si="22"/>
        <v>11144624910</v>
      </c>
      <c r="O289" s="18">
        <f t="shared" si="26"/>
        <v>1003016241.9</v>
      </c>
      <c r="P289" s="30">
        <f t="shared" si="23"/>
        <v>12147641151.9</v>
      </c>
      <c r="Q289" s="152">
        <v>65000</v>
      </c>
      <c r="R289" s="152">
        <f t="shared" si="24"/>
        <v>186886.78695230768</v>
      </c>
      <c r="S289" s="152">
        <f t="shared" si="25"/>
        <v>12147641151.9</v>
      </c>
      <c r="T289" s="20" t="s">
        <v>6</v>
      </c>
      <c r="U289" s="81">
        <v>149510</v>
      </c>
      <c r="V289" s="81">
        <v>12147687500</v>
      </c>
      <c r="W289" s="81">
        <v>149510</v>
      </c>
      <c r="X289" s="81">
        <v>12147687500</v>
      </c>
      <c r="Y289" s="71">
        <v>0</v>
      </c>
      <c r="Z289" s="84">
        <v>0</v>
      </c>
    </row>
    <row r="290" spans="1:26" hidden="1">
      <c r="A290" s="19">
        <v>86450</v>
      </c>
      <c r="B290" s="19">
        <v>14021900270</v>
      </c>
      <c r="C290" s="20" t="s">
        <v>1313</v>
      </c>
      <c r="D290" s="20" t="s">
        <v>413</v>
      </c>
      <c r="E290" s="20" t="s">
        <v>9</v>
      </c>
      <c r="F290" s="20">
        <v>19</v>
      </c>
      <c r="G290" s="20" t="s">
        <v>454</v>
      </c>
      <c r="H290" s="20">
        <v>12906</v>
      </c>
      <c r="I290" s="21" t="s">
        <v>1311</v>
      </c>
      <c r="J290" s="20" t="s">
        <v>16</v>
      </c>
      <c r="K290" s="18">
        <v>74541</v>
      </c>
      <c r="L290" s="22">
        <v>175000</v>
      </c>
      <c r="M290" s="18">
        <v>170210</v>
      </c>
      <c r="N290" s="18">
        <f t="shared" si="22"/>
        <v>12687623610</v>
      </c>
      <c r="O290" s="18">
        <f t="shared" si="26"/>
        <v>1141886124.8999999</v>
      </c>
      <c r="P290" s="30">
        <f t="shared" si="23"/>
        <v>13829509734.9</v>
      </c>
      <c r="Q290" s="152">
        <v>65000</v>
      </c>
      <c r="R290" s="152">
        <f t="shared" si="24"/>
        <v>212761.68822923076</v>
      </c>
      <c r="S290" s="152">
        <f t="shared" si="25"/>
        <v>13829509734.9</v>
      </c>
      <c r="T290" s="20" t="s">
        <v>6</v>
      </c>
      <c r="U290" s="81">
        <v>170210</v>
      </c>
      <c r="V290" s="81">
        <v>13829562500</v>
      </c>
      <c r="W290" s="81">
        <v>170210</v>
      </c>
      <c r="X290" s="81">
        <v>13829562500</v>
      </c>
      <c r="Y290" s="71">
        <v>0</v>
      </c>
      <c r="Z290" s="84">
        <v>0</v>
      </c>
    </row>
    <row r="291" spans="1:26" hidden="1">
      <c r="A291" s="19">
        <v>86359</v>
      </c>
      <c r="B291" s="19">
        <v>14021900271</v>
      </c>
      <c r="C291" s="20" t="s">
        <v>1315</v>
      </c>
      <c r="D291" s="20" t="s">
        <v>457</v>
      </c>
      <c r="E291" s="20" t="s">
        <v>37</v>
      </c>
      <c r="F291" s="20">
        <v>19</v>
      </c>
      <c r="G291" s="20" t="s">
        <v>454</v>
      </c>
      <c r="H291" s="20">
        <v>12715</v>
      </c>
      <c r="I291" s="21" t="s">
        <v>1070</v>
      </c>
      <c r="J291" s="20" t="s">
        <v>19</v>
      </c>
      <c r="K291" s="18">
        <v>74541</v>
      </c>
      <c r="L291" s="22">
        <v>350000</v>
      </c>
      <c r="M291" s="18">
        <v>346730</v>
      </c>
      <c r="N291" s="18">
        <f t="shared" si="22"/>
        <v>25845600930</v>
      </c>
      <c r="O291" s="18">
        <f t="shared" si="26"/>
        <v>2326104083.6999998</v>
      </c>
      <c r="P291" s="30">
        <f t="shared" si="23"/>
        <v>28171705013.700001</v>
      </c>
      <c r="Q291" s="152">
        <v>65000</v>
      </c>
      <c r="R291" s="152">
        <f t="shared" si="24"/>
        <v>433410.84636461537</v>
      </c>
      <c r="S291" s="152">
        <f t="shared" si="25"/>
        <v>28171705013.700001</v>
      </c>
      <c r="T291" s="20" t="s">
        <v>6</v>
      </c>
      <c r="U291" s="81">
        <v>346730</v>
      </c>
      <c r="V291" s="81">
        <v>28171812500</v>
      </c>
      <c r="W291" s="81">
        <v>346730</v>
      </c>
      <c r="X291" s="81">
        <v>28171812500</v>
      </c>
      <c r="Y291" s="71">
        <v>0</v>
      </c>
      <c r="Z291" s="84">
        <v>0</v>
      </c>
    </row>
    <row r="292" spans="1:26" hidden="1">
      <c r="A292" s="19">
        <v>88229</v>
      </c>
      <c r="B292" s="19">
        <v>14021900272</v>
      </c>
      <c r="C292" s="20" t="s">
        <v>1317</v>
      </c>
      <c r="D292" s="20" t="s">
        <v>457</v>
      </c>
      <c r="E292" s="20" t="s">
        <v>299</v>
      </c>
      <c r="F292" s="20">
        <v>19</v>
      </c>
      <c r="G292" s="20" t="s">
        <v>454</v>
      </c>
      <c r="H292" s="20">
        <v>12513</v>
      </c>
      <c r="I292" s="21" t="s">
        <v>993</v>
      </c>
      <c r="J292" s="20" t="s">
        <v>16</v>
      </c>
      <c r="K292" s="18">
        <v>74541</v>
      </c>
      <c r="L292" s="22">
        <v>150000</v>
      </c>
      <c r="M292" s="18">
        <v>149240</v>
      </c>
      <c r="N292" s="18">
        <f t="shared" si="22"/>
        <v>11124498840</v>
      </c>
      <c r="O292" s="18">
        <f t="shared" si="26"/>
        <v>1001204895.5999999</v>
      </c>
      <c r="P292" s="30">
        <f t="shared" si="23"/>
        <v>12125703735.6</v>
      </c>
      <c r="Q292" s="152">
        <v>65000</v>
      </c>
      <c r="R292" s="152">
        <f t="shared" si="24"/>
        <v>186549.28823999999</v>
      </c>
      <c r="S292" s="152">
        <f t="shared" si="25"/>
        <v>12125703735.6</v>
      </c>
      <c r="T292" s="20" t="s">
        <v>6</v>
      </c>
      <c r="U292" s="81">
        <v>149240</v>
      </c>
      <c r="V292" s="81">
        <v>12125750000</v>
      </c>
      <c r="W292" s="81">
        <v>149240</v>
      </c>
      <c r="X292" s="81">
        <v>12125750000</v>
      </c>
      <c r="Y292" s="71">
        <v>0</v>
      </c>
      <c r="Z292" s="84">
        <v>0</v>
      </c>
    </row>
    <row r="293" spans="1:26" hidden="1">
      <c r="A293" s="19">
        <v>87559</v>
      </c>
      <c r="B293" s="19">
        <v>14021900273</v>
      </c>
      <c r="C293" s="20" t="s">
        <v>1318</v>
      </c>
      <c r="D293" s="20" t="s">
        <v>461</v>
      </c>
      <c r="E293" s="20" t="s">
        <v>299</v>
      </c>
      <c r="F293" s="20">
        <v>19</v>
      </c>
      <c r="G293" s="20" t="s">
        <v>464</v>
      </c>
      <c r="H293" s="20">
        <v>12513</v>
      </c>
      <c r="I293" s="21" t="s">
        <v>993</v>
      </c>
      <c r="J293" s="20" t="s">
        <v>16</v>
      </c>
      <c r="K293" s="18">
        <v>74541</v>
      </c>
      <c r="L293" s="22">
        <v>130000</v>
      </c>
      <c r="M293" s="18">
        <v>128520</v>
      </c>
      <c r="N293" s="18">
        <f t="shared" si="22"/>
        <v>9580009320</v>
      </c>
      <c r="O293" s="18">
        <f t="shared" si="26"/>
        <v>862200838.79999995</v>
      </c>
      <c r="P293" s="30">
        <f t="shared" si="23"/>
        <v>10442210158.799999</v>
      </c>
      <c r="Q293" s="152">
        <v>65000</v>
      </c>
      <c r="R293" s="152">
        <f t="shared" si="24"/>
        <v>160649.38705846152</v>
      </c>
      <c r="S293" s="152">
        <f t="shared" si="25"/>
        <v>10442210158.799999</v>
      </c>
      <c r="T293" s="20" t="s">
        <v>6</v>
      </c>
      <c r="U293" s="81">
        <v>128520.00000000001</v>
      </c>
      <c r="V293" s="81">
        <v>10442250000</v>
      </c>
      <c r="W293" s="81">
        <v>128520.00000000001</v>
      </c>
      <c r="X293" s="81">
        <v>10442250000</v>
      </c>
      <c r="Y293" s="71">
        <v>0</v>
      </c>
      <c r="Z293" s="84">
        <v>0</v>
      </c>
    </row>
    <row r="294" spans="1:26" hidden="1">
      <c r="A294" s="19">
        <v>86795</v>
      </c>
      <c r="B294" s="19">
        <v>14021900274</v>
      </c>
      <c r="C294" s="20" t="s">
        <v>1319</v>
      </c>
      <c r="D294" s="20" t="s">
        <v>461</v>
      </c>
      <c r="E294" s="20" t="s">
        <v>40</v>
      </c>
      <c r="F294" s="20">
        <v>19</v>
      </c>
      <c r="G294" s="20" t="s">
        <v>464</v>
      </c>
      <c r="H294" s="20">
        <v>10451</v>
      </c>
      <c r="I294" s="21" t="s">
        <v>739</v>
      </c>
      <c r="J294" s="20" t="s">
        <v>4</v>
      </c>
      <c r="K294" s="18">
        <v>74541</v>
      </c>
      <c r="L294" s="22">
        <v>200000</v>
      </c>
      <c r="M294" s="18">
        <v>199020</v>
      </c>
      <c r="N294" s="18">
        <f t="shared" si="22"/>
        <v>14835149820</v>
      </c>
      <c r="O294" s="18">
        <f t="shared" si="26"/>
        <v>1335163483.8</v>
      </c>
      <c r="P294" s="30">
        <f t="shared" si="23"/>
        <v>16170313303.799999</v>
      </c>
      <c r="Q294" s="152">
        <v>65000</v>
      </c>
      <c r="R294" s="152">
        <f t="shared" si="24"/>
        <v>248774.05082769229</v>
      </c>
      <c r="S294" s="152">
        <f t="shared" si="25"/>
        <v>16170313303.799999</v>
      </c>
      <c r="T294" s="20" t="s">
        <v>6</v>
      </c>
      <c r="U294" s="81">
        <v>199020</v>
      </c>
      <c r="V294" s="81">
        <v>16170375000</v>
      </c>
      <c r="W294" s="81">
        <v>199020</v>
      </c>
      <c r="X294" s="81">
        <v>16170375000</v>
      </c>
      <c r="Y294" s="71">
        <v>0</v>
      </c>
      <c r="Z294" s="84">
        <v>0</v>
      </c>
    </row>
    <row r="295" spans="1:26" hidden="1">
      <c r="A295" s="19">
        <v>87182</v>
      </c>
      <c r="B295" s="19">
        <v>14021900275</v>
      </c>
      <c r="C295" s="20" t="s">
        <v>1320</v>
      </c>
      <c r="D295" s="20" t="s">
        <v>461</v>
      </c>
      <c r="E295" s="20" t="s">
        <v>40</v>
      </c>
      <c r="F295" s="20">
        <v>19</v>
      </c>
      <c r="G295" s="20" t="s">
        <v>464</v>
      </c>
      <c r="H295" s="20">
        <v>11929</v>
      </c>
      <c r="I295" s="21" t="s">
        <v>712</v>
      </c>
      <c r="J295" s="20" t="s">
        <v>19</v>
      </c>
      <c r="K295" s="18">
        <v>74541</v>
      </c>
      <c r="L295" s="22">
        <v>200000</v>
      </c>
      <c r="M295" s="18">
        <v>197640</v>
      </c>
      <c r="N295" s="18">
        <f t="shared" si="22"/>
        <v>14732283240</v>
      </c>
      <c r="O295" s="18">
        <f t="shared" si="26"/>
        <v>1325905491.5999999</v>
      </c>
      <c r="P295" s="30">
        <f t="shared" si="23"/>
        <v>16058188731.6</v>
      </c>
      <c r="Q295" s="152">
        <v>65000</v>
      </c>
      <c r="R295" s="152">
        <f t="shared" si="24"/>
        <v>247049.05740923077</v>
      </c>
      <c r="S295" s="152">
        <f t="shared" si="25"/>
        <v>16058188731.6</v>
      </c>
      <c r="T295" s="20" t="s">
        <v>6</v>
      </c>
      <c r="U295" s="81">
        <v>197640</v>
      </c>
      <c r="V295" s="81">
        <v>16058250000</v>
      </c>
      <c r="W295" s="81">
        <v>197640</v>
      </c>
      <c r="X295" s="81">
        <v>16058250000</v>
      </c>
      <c r="Y295" s="71">
        <v>0</v>
      </c>
      <c r="Z295" s="84">
        <v>0</v>
      </c>
    </row>
    <row r="296" spans="1:26" hidden="1">
      <c r="A296" s="19">
        <v>86892</v>
      </c>
      <c r="B296" s="19">
        <v>14021900276</v>
      </c>
      <c r="C296" s="20" t="s">
        <v>1321</v>
      </c>
      <c r="D296" s="20" t="s">
        <v>454</v>
      </c>
      <c r="E296" s="20" t="s">
        <v>40</v>
      </c>
      <c r="F296" s="20">
        <v>19</v>
      </c>
      <c r="G296" s="20" t="s">
        <v>464</v>
      </c>
      <c r="H296" s="20">
        <v>12718</v>
      </c>
      <c r="I296" s="21" t="s">
        <v>729</v>
      </c>
      <c r="J296" s="20" t="s">
        <v>4</v>
      </c>
      <c r="K296" s="18">
        <v>74541</v>
      </c>
      <c r="L296" s="22">
        <v>200000</v>
      </c>
      <c r="M296" s="18">
        <v>197200</v>
      </c>
      <c r="N296" s="18">
        <f t="shared" si="22"/>
        <v>14699485200</v>
      </c>
      <c r="O296" s="18">
        <f t="shared" si="26"/>
        <v>1322953668</v>
      </c>
      <c r="P296" s="30">
        <f t="shared" si="23"/>
        <v>16022438868</v>
      </c>
      <c r="Q296" s="152">
        <v>65000</v>
      </c>
      <c r="R296" s="152">
        <f t="shared" si="24"/>
        <v>246499.05950769232</v>
      </c>
      <c r="S296" s="152">
        <f t="shared" si="25"/>
        <v>16022438868</v>
      </c>
      <c r="T296" s="20" t="s">
        <v>6</v>
      </c>
      <c r="U296" s="81">
        <v>197200</v>
      </c>
      <c r="V296" s="81">
        <v>16022500000</v>
      </c>
      <c r="W296" s="81">
        <v>197200</v>
      </c>
      <c r="X296" s="81">
        <v>16022500000</v>
      </c>
      <c r="Y296" s="71">
        <v>0</v>
      </c>
      <c r="Z296" s="84">
        <v>0</v>
      </c>
    </row>
    <row r="297" spans="1:26" hidden="1">
      <c r="A297" s="19">
        <v>86913</v>
      </c>
      <c r="B297" s="19">
        <v>14021900277</v>
      </c>
      <c r="C297" s="20" t="s">
        <v>1322</v>
      </c>
      <c r="D297" s="20" t="s">
        <v>454</v>
      </c>
      <c r="E297" s="20" t="s">
        <v>40</v>
      </c>
      <c r="F297" s="20">
        <v>19</v>
      </c>
      <c r="G297" s="20" t="s">
        <v>464</v>
      </c>
      <c r="H297" s="20">
        <v>12718</v>
      </c>
      <c r="I297" s="21" t="s">
        <v>729</v>
      </c>
      <c r="J297" s="20" t="s">
        <v>4</v>
      </c>
      <c r="K297" s="18">
        <v>74541</v>
      </c>
      <c r="L297" s="22">
        <v>200000</v>
      </c>
      <c r="M297" s="18">
        <v>199140</v>
      </c>
      <c r="N297" s="18">
        <f t="shared" si="22"/>
        <v>14844094740</v>
      </c>
      <c r="O297" s="18">
        <f t="shared" si="26"/>
        <v>1335968526.5999999</v>
      </c>
      <c r="P297" s="30">
        <f t="shared" si="23"/>
        <v>16180063266.6</v>
      </c>
      <c r="Q297" s="152">
        <v>65000</v>
      </c>
      <c r="R297" s="152">
        <f t="shared" si="24"/>
        <v>248924.05025538462</v>
      </c>
      <c r="S297" s="152">
        <f t="shared" si="25"/>
        <v>16180063266.6</v>
      </c>
      <c r="T297" s="20" t="s">
        <v>6</v>
      </c>
      <c r="U297" s="81">
        <v>199140</v>
      </c>
      <c r="V297" s="81">
        <v>16180125000</v>
      </c>
      <c r="W297" s="81">
        <v>199140</v>
      </c>
      <c r="X297" s="81">
        <v>16180125000</v>
      </c>
      <c r="Y297" s="71">
        <v>0</v>
      </c>
      <c r="Z297" s="84">
        <v>0</v>
      </c>
    </row>
    <row r="298" spans="1:26" hidden="1">
      <c r="A298" s="19">
        <v>86861</v>
      </c>
      <c r="B298" s="19">
        <v>14021900278</v>
      </c>
      <c r="C298" s="20" t="s">
        <v>1323</v>
      </c>
      <c r="D298" s="20" t="s">
        <v>454</v>
      </c>
      <c r="E298" s="20" t="s">
        <v>40</v>
      </c>
      <c r="F298" s="20">
        <v>19</v>
      </c>
      <c r="G298" s="20" t="s">
        <v>464</v>
      </c>
      <c r="H298" s="20">
        <v>7002</v>
      </c>
      <c r="I298" s="21" t="s">
        <v>724</v>
      </c>
      <c r="J298" s="20" t="s">
        <v>16</v>
      </c>
      <c r="K298" s="18">
        <v>74541</v>
      </c>
      <c r="L298" s="22">
        <v>200000</v>
      </c>
      <c r="M298" s="18">
        <v>198800</v>
      </c>
      <c r="N298" s="18">
        <f t="shared" si="22"/>
        <v>14818750800</v>
      </c>
      <c r="O298" s="18">
        <f t="shared" si="26"/>
        <v>1333687572</v>
      </c>
      <c r="P298" s="30">
        <f t="shared" si="23"/>
        <v>16152438372</v>
      </c>
      <c r="Q298" s="152">
        <v>65000</v>
      </c>
      <c r="R298" s="152">
        <f t="shared" si="24"/>
        <v>248499.05187692307</v>
      </c>
      <c r="S298" s="152">
        <f t="shared" si="25"/>
        <v>16152438372</v>
      </c>
      <c r="T298" s="20" t="s">
        <v>6</v>
      </c>
      <c r="U298" s="81">
        <v>198800</v>
      </c>
      <c r="V298" s="81">
        <v>16152500000</v>
      </c>
      <c r="W298" s="81">
        <v>198800</v>
      </c>
      <c r="X298" s="81">
        <v>16152500000</v>
      </c>
      <c r="Y298" s="71">
        <v>0</v>
      </c>
      <c r="Z298" s="84">
        <v>0</v>
      </c>
    </row>
    <row r="299" spans="1:26" hidden="1">
      <c r="A299" s="19">
        <v>86485</v>
      </c>
      <c r="B299" s="19">
        <v>14021900279</v>
      </c>
      <c r="C299" s="20" t="s">
        <v>1328</v>
      </c>
      <c r="D299" s="20" t="s">
        <v>454</v>
      </c>
      <c r="E299" s="20" t="s">
        <v>319</v>
      </c>
      <c r="F299" s="20">
        <v>19</v>
      </c>
      <c r="G299" s="20" t="s">
        <v>464</v>
      </c>
      <c r="H299" s="20">
        <v>12908</v>
      </c>
      <c r="I299" s="21" t="s">
        <v>1325</v>
      </c>
      <c r="J299" s="20" t="s">
        <v>4</v>
      </c>
      <c r="K299" s="18">
        <v>74541</v>
      </c>
      <c r="L299" s="22">
        <v>200000</v>
      </c>
      <c r="M299" s="18">
        <v>196960</v>
      </c>
      <c r="N299" s="18">
        <f t="shared" si="22"/>
        <v>14681595360</v>
      </c>
      <c r="O299" s="18">
        <f t="shared" si="26"/>
        <v>1321343582.3999999</v>
      </c>
      <c r="P299" s="30">
        <f t="shared" si="23"/>
        <v>16002938942.4</v>
      </c>
      <c r="Q299" s="152">
        <v>65000</v>
      </c>
      <c r="R299" s="152">
        <f t="shared" si="24"/>
        <v>246199.0606523077</v>
      </c>
      <c r="S299" s="152">
        <f t="shared" si="25"/>
        <v>16002938942.4</v>
      </c>
      <c r="T299" s="20" t="s">
        <v>6</v>
      </c>
      <c r="U299" s="81">
        <v>196960</v>
      </c>
      <c r="V299" s="81">
        <v>16003000000</v>
      </c>
      <c r="W299" s="81">
        <v>196960</v>
      </c>
      <c r="X299" s="81">
        <v>16003000000</v>
      </c>
      <c r="Y299" s="71">
        <v>0</v>
      </c>
      <c r="Z299" s="84">
        <v>0</v>
      </c>
    </row>
    <row r="300" spans="1:26" hidden="1">
      <c r="A300" s="19">
        <v>86994</v>
      </c>
      <c r="B300" s="19">
        <v>14021900280</v>
      </c>
      <c r="C300" s="20" t="s">
        <v>1332</v>
      </c>
      <c r="D300" s="20" t="s">
        <v>406</v>
      </c>
      <c r="E300" s="20" t="s">
        <v>64</v>
      </c>
      <c r="F300" s="20">
        <v>19</v>
      </c>
      <c r="G300" s="20" t="s">
        <v>463</v>
      </c>
      <c r="H300" s="20">
        <v>12106</v>
      </c>
      <c r="I300" s="21" t="s">
        <v>1330</v>
      </c>
      <c r="J300" s="20" t="s">
        <v>19</v>
      </c>
      <c r="K300" s="18">
        <v>74541</v>
      </c>
      <c r="L300" s="22">
        <v>450000</v>
      </c>
      <c r="M300" s="18">
        <v>449810</v>
      </c>
      <c r="N300" s="18">
        <f t="shared" si="22"/>
        <v>33529287210</v>
      </c>
      <c r="O300" s="18">
        <f t="shared" si="26"/>
        <v>3017635848.9000001</v>
      </c>
      <c r="P300" s="30">
        <f t="shared" si="23"/>
        <v>36546923058.900002</v>
      </c>
      <c r="Q300" s="152">
        <v>65000</v>
      </c>
      <c r="R300" s="152">
        <f t="shared" si="24"/>
        <v>562260.35475230776</v>
      </c>
      <c r="S300" s="152">
        <f t="shared" si="25"/>
        <v>36546923058.900002</v>
      </c>
      <c r="T300" s="20" t="s">
        <v>6</v>
      </c>
      <c r="U300" s="81">
        <v>449810</v>
      </c>
      <c r="V300" s="81">
        <v>36547062500</v>
      </c>
      <c r="W300" s="81">
        <v>449810</v>
      </c>
      <c r="X300" s="81">
        <v>36547062500</v>
      </c>
      <c r="Y300" s="71">
        <v>0</v>
      </c>
      <c r="Z300" s="84">
        <v>0</v>
      </c>
    </row>
    <row r="301" spans="1:26" hidden="1">
      <c r="A301" s="19">
        <v>88249</v>
      </c>
      <c r="B301" s="19">
        <v>14021900281</v>
      </c>
      <c r="C301" s="20" t="s">
        <v>1333</v>
      </c>
      <c r="D301" s="20" t="s">
        <v>454</v>
      </c>
      <c r="E301" s="20" t="s">
        <v>37</v>
      </c>
      <c r="F301" s="20">
        <v>19</v>
      </c>
      <c r="G301" s="20" t="s">
        <v>463</v>
      </c>
      <c r="H301" s="20">
        <v>10648</v>
      </c>
      <c r="I301" s="21" t="s">
        <v>846</v>
      </c>
      <c r="J301" s="20" t="s">
        <v>19</v>
      </c>
      <c r="K301" s="18">
        <v>74541</v>
      </c>
      <c r="L301" s="22">
        <v>450000</v>
      </c>
      <c r="M301" s="18">
        <v>449210</v>
      </c>
      <c r="N301" s="18">
        <f t="shared" si="22"/>
        <v>33484562610</v>
      </c>
      <c r="O301" s="18">
        <f t="shared" si="26"/>
        <v>3013610634.9000001</v>
      </c>
      <c r="P301" s="30">
        <f t="shared" si="23"/>
        <v>36498173244.900002</v>
      </c>
      <c r="Q301" s="152">
        <v>65000</v>
      </c>
      <c r="R301" s="152">
        <f t="shared" si="24"/>
        <v>561510.35761384619</v>
      </c>
      <c r="S301" s="152">
        <f t="shared" si="25"/>
        <v>36498173244.900002</v>
      </c>
      <c r="T301" s="20" t="s">
        <v>6</v>
      </c>
      <c r="U301" s="81">
        <v>449210</v>
      </c>
      <c r="V301" s="81">
        <v>36498312500</v>
      </c>
      <c r="W301" s="81">
        <v>449210</v>
      </c>
      <c r="X301" s="81">
        <v>36498312500</v>
      </c>
      <c r="Y301" s="71">
        <v>0</v>
      </c>
      <c r="Z301" s="84">
        <v>0</v>
      </c>
    </row>
    <row r="302" spans="1:26" hidden="1">
      <c r="A302" s="19">
        <v>87546</v>
      </c>
      <c r="B302" s="19">
        <v>14021900282</v>
      </c>
      <c r="C302" s="20" t="s">
        <v>1337</v>
      </c>
      <c r="D302" s="20" t="s">
        <v>461</v>
      </c>
      <c r="E302" s="20" t="s">
        <v>299</v>
      </c>
      <c r="F302" s="20">
        <v>19</v>
      </c>
      <c r="G302" s="20" t="s">
        <v>478</v>
      </c>
      <c r="H302" s="20">
        <v>10468</v>
      </c>
      <c r="I302" s="21" t="s">
        <v>1335</v>
      </c>
      <c r="J302" s="20" t="s">
        <v>16</v>
      </c>
      <c r="K302" s="18">
        <v>74541</v>
      </c>
      <c r="L302" s="22">
        <v>150000</v>
      </c>
      <c r="M302" s="18">
        <v>149900</v>
      </c>
      <c r="N302" s="18">
        <f t="shared" si="22"/>
        <v>11173695900</v>
      </c>
      <c r="O302" s="18">
        <f t="shared" si="26"/>
        <v>1005632631</v>
      </c>
      <c r="P302" s="30">
        <f t="shared" si="23"/>
        <v>12179328531</v>
      </c>
      <c r="Q302" s="152">
        <v>65000</v>
      </c>
      <c r="R302" s="152">
        <f t="shared" si="24"/>
        <v>187374.28509230769</v>
      </c>
      <c r="S302" s="152">
        <f t="shared" si="25"/>
        <v>12179328531</v>
      </c>
      <c r="T302" s="20" t="s">
        <v>6</v>
      </c>
      <c r="U302" s="81">
        <v>149900</v>
      </c>
      <c r="V302" s="81">
        <v>12179375000</v>
      </c>
      <c r="W302" s="81">
        <v>149900</v>
      </c>
      <c r="X302" s="81">
        <v>12179375000</v>
      </c>
      <c r="Y302" s="71">
        <v>0</v>
      </c>
      <c r="Z302" s="84">
        <v>0</v>
      </c>
    </row>
    <row r="303" spans="1:26" hidden="1">
      <c r="A303" s="19">
        <v>87029</v>
      </c>
      <c r="B303" s="19">
        <v>14021900283</v>
      </c>
      <c r="C303" s="20" t="s">
        <v>1341</v>
      </c>
      <c r="D303" s="20" t="s">
        <v>464</v>
      </c>
      <c r="E303" s="20" t="s">
        <v>352</v>
      </c>
      <c r="F303" s="20">
        <v>19</v>
      </c>
      <c r="G303" s="20" t="s">
        <v>478</v>
      </c>
      <c r="H303" s="20">
        <v>12493</v>
      </c>
      <c r="I303" s="21" t="s">
        <v>1339</v>
      </c>
      <c r="J303" s="20" t="s">
        <v>16</v>
      </c>
      <c r="K303" s="18">
        <v>74541</v>
      </c>
      <c r="L303" s="22">
        <v>165000</v>
      </c>
      <c r="M303" s="18">
        <v>163430</v>
      </c>
      <c r="N303" s="18">
        <f t="shared" si="22"/>
        <v>12182235630</v>
      </c>
      <c r="O303" s="18">
        <f t="shared" si="26"/>
        <v>1096401206.7</v>
      </c>
      <c r="P303" s="30">
        <f t="shared" si="23"/>
        <v>13278636836.700001</v>
      </c>
      <c r="Q303" s="152">
        <v>65000</v>
      </c>
      <c r="R303" s="152">
        <f t="shared" si="24"/>
        <v>204286.72056461539</v>
      </c>
      <c r="S303" s="152">
        <f t="shared" si="25"/>
        <v>13278636836.700001</v>
      </c>
      <c r="T303" s="20" t="s">
        <v>6</v>
      </c>
      <c r="U303" s="81">
        <v>163430</v>
      </c>
      <c r="V303" s="81">
        <v>13278687500</v>
      </c>
      <c r="W303" s="81">
        <v>163430</v>
      </c>
      <c r="X303" s="81">
        <v>13278687500</v>
      </c>
      <c r="Y303" s="71">
        <v>0</v>
      </c>
      <c r="Z303" s="84">
        <v>0</v>
      </c>
    </row>
    <row r="304" spans="1:26" hidden="1">
      <c r="A304" s="19">
        <v>86766</v>
      </c>
      <c r="B304" s="19">
        <v>14021900284</v>
      </c>
      <c r="C304" s="20" t="s">
        <v>1343</v>
      </c>
      <c r="D304" s="20" t="s">
        <v>464</v>
      </c>
      <c r="E304" s="20" t="s">
        <v>40</v>
      </c>
      <c r="F304" s="20">
        <v>19</v>
      </c>
      <c r="G304" s="20" t="s">
        <v>478</v>
      </c>
      <c r="H304" s="20">
        <v>11929</v>
      </c>
      <c r="I304" s="21" t="s">
        <v>712</v>
      </c>
      <c r="J304" s="20" t="s">
        <v>12</v>
      </c>
      <c r="K304" s="18">
        <v>74541</v>
      </c>
      <c r="L304" s="22">
        <v>200000</v>
      </c>
      <c r="M304" s="18">
        <v>199240</v>
      </c>
      <c r="N304" s="18">
        <f t="shared" si="22"/>
        <v>14851548840</v>
      </c>
      <c r="O304" s="18">
        <f t="shared" si="26"/>
        <v>1336639395.5999999</v>
      </c>
      <c r="P304" s="30">
        <f t="shared" si="23"/>
        <v>16188188235.6</v>
      </c>
      <c r="Q304" s="152">
        <v>65000</v>
      </c>
      <c r="R304" s="152">
        <f t="shared" si="24"/>
        <v>249049.04977846154</v>
      </c>
      <c r="S304" s="152">
        <f t="shared" si="25"/>
        <v>16188188235.6</v>
      </c>
      <c r="T304" s="20" t="s">
        <v>6</v>
      </c>
      <c r="U304" s="81">
        <v>199240</v>
      </c>
      <c r="V304" s="81">
        <v>16188250000</v>
      </c>
      <c r="W304" s="81">
        <v>199240</v>
      </c>
      <c r="X304" s="81">
        <v>16188250000</v>
      </c>
      <c r="Y304" s="71">
        <v>0</v>
      </c>
      <c r="Z304" s="84">
        <v>0</v>
      </c>
    </row>
    <row r="305" spans="1:26" hidden="1">
      <c r="A305" s="19">
        <v>86764</v>
      </c>
      <c r="B305" s="19">
        <v>14021900285</v>
      </c>
      <c r="C305" s="20" t="s">
        <v>1344</v>
      </c>
      <c r="D305" s="20" t="s">
        <v>454</v>
      </c>
      <c r="E305" s="20" t="s">
        <v>40</v>
      </c>
      <c r="F305" s="20">
        <v>19</v>
      </c>
      <c r="G305" s="20" t="s">
        <v>478</v>
      </c>
      <c r="H305" s="20">
        <v>7068</v>
      </c>
      <c r="I305" s="21" t="s">
        <v>718</v>
      </c>
      <c r="J305" s="20" t="s">
        <v>4</v>
      </c>
      <c r="K305" s="18">
        <v>74541</v>
      </c>
      <c r="L305" s="22">
        <v>200000</v>
      </c>
      <c r="M305" s="18">
        <v>199560</v>
      </c>
      <c r="N305" s="18">
        <f t="shared" si="22"/>
        <v>14875401960</v>
      </c>
      <c r="O305" s="18">
        <f t="shared" si="26"/>
        <v>1338786176.3999999</v>
      </c>
      <c r="P305" s="30">
        <f t="shared" si="23"/>
        <v>16214188136.4</v>
      </c>
      <c r="Q305" s="152">
        <v>65000</v>
      </c>
      <c r="R305" s="152">
        <f t="shared" si="24"/>
        <v>249449.04825230769</v>
      </c>
      <c r="S305" s="152">
        <f t="shared" si="25"/>
        <v>16214188136.4</v>
      </c>
      <c r="T305" s="20" t="s">
        <v>6</v>
      </c>
      <c r="U305" s="81">
        <v>199560</v>
      </c>
      <c r="V305" s="81">
        <v>16214250000</v>
      </c>
      <c r="W305" s="81">
        <v>199560</v>
      </c>
      <c r="X305" s="81">
        <v>16214250000</v>
      </c>
      <c r="Y305" s="71">
        <v>0</v>
      </c>
      <c r="Z305" s="84">
        <v>0</v>
      </c>
    </row>
    <row r="306" spans="1:26" hidden="1">
      <c r="A306" s="19">
        <v>87217</v>
      </c>
      <c r="B306" s="19">
        <v>14021900286</v>
      </c>
      <c r="C306" s="20" t="s">
        <v>1346</v>
      </c>
      <c r="D306" s="20" t="s">
        <v>464</v>
      </c>
      <c r="E306" s="20" t="s">
        <v>40</v>
      </c>
      <c r="F306" s="20">
        <v>19</v>
      </c>
      <c r="G306" s="20" t="s">
        <v>478</v>
      </c>
      <c r="H306" s="20">
        <v>12110</v>
      </c>
      <c r="I306" s="21" t="s">
        <v>741</v>
      </c>
      <c r="J306" s="20" t="s">
        <v>16</v>
      </c>
      <c r="K306" s="18">
        <v>74541</v>
      </c>
      <c r="L306" s="22">
        <v>225000</v>
      </c>
      <c r="M306" s="18">
        <v>223070</v>
      </c>
      <c r="N306" s="18">
        <f t="shared" si="22"/>
        <v>16627860870</v>
      </c>
      <c r="O306" s="18">
        <f t="shared" si="26"/>
        <v>1496507478.3</v>
      </c>
      <c r="P306" s="30">
        <f t="shared" si="23"/>
        <v>18124368348.299999</v>
      </c>
      <c r="Q306" s="152">
        <v>65000</v>
      </c>
      <c r="R306" s="152">
        <f t="shared" si="24"/>
        <v>278836.43612769229</v>
      </c>
      <c r="S306" s="152">
        <f t="shared" si="25"/>
        <v>18124368348.299999</v>
      </c>
      <c r="T306" s="20" t="s">
        <v>6</v>
      </c>
      <c r="U306" s="81">
        <v>223070</v>
      </c>
      <c r="V306" s="81">
        <v>18124437500</v>
      </c>
      <c r="W306" s="81">
        <v>223070</v>
      </c>
      <c r="X306" s="81">
        <v>18124437500</v>
      </c>
      <c r="Y306" s="71">
        <v>0</v>
      </c>
      <c r="Z306" s="84">
        <v>0</v>
      </c>
    </row>
    <row r="307" spans="1:26" hidden="1">
      <c r="A307" s="19">
        <v>86895</v>
      </c>
      <c r="B307" s="19">
        <v>14021900287</v>
      </c>
      <c r="C307" s="20" t="s">
        <v>1348</v>
      </c>
      <c r="D307" s="20" t="s">
        <v>464</v>
      </c>
      <c r="E307" s="20" t="s">
        <v>40</v>
      </c>
      <c r="F307" s="20">
        <v>19</v>
      </c>
      <c r="G307" s="20" t="s">
        <v>478</v>
      </c>
      <c r="H307" s="20">
        <v>1376</v>
      </c>
      <c r="I307" s="21" t="s">
        <v>770</v>
      </c>
      <c r="J307" s="20" t="s">
        <v>4</v>
      </c>
      <c r="K307" s="18">
        <v>74541</v>
      </c>
      <c r="L307" s="22">
        <v>200000</v>
      </c>
      <c r="M307" s="18">
        <v>197900</v>
      </c>
      <c r="N307" s="18">
        <f t="shared" si="22"/>
        <v>14751663900</v>
      </c>
      <c r="O307" s="18">
        <f t="shared" si="26"/>
        <v>1327649751</v>
      </c>
      <c r="P307" s="30">
        <f t="shared" si="23"/>
        <v>16079313651</v>
      </c>
      <c r="Q307" s="152">
        <v>65000</v>
      </c>
      <c r="R307" s="152">
        <f t="shared" si="24"/>
        <v>247374.05616923078</v>
      </c>
      <c r="S307" s="152">
        <f t="shared" si="25"/>
        <v>16079313651</v>
      </c>
      <c r="T307" s="20" t="s">
        <v>6</v>
      </c>
      <c r="U307" s="81">
        <v>197900</v>
      </c>
      <c r="V307" s="81">
        <v>16079375000</v>
      </c>
      <c r="W307" s="81">
        <v>197900</v>
      </c>
      <c r="X307" s="81">
        <v>16079375000</v>
      </c>
      <c r="Y307" s="71">
        <v>0</v>
      </c>
      <c r="Z307" s="84">
        <v>0</v>
      </c>
    </row>
    <row r="308" spans="1:26" hidden="1">
      <c r="A308" s="19">
        <v>87979</v>
      </c>
      <c r="B308" s="19">
        <v>14021900288</v>
      </c>
      <c r="C308" s="20" t="s">
        <v>1350</v>
      </c>
      <c r="D308" s="20" t="s">
        <v>464</v>
      </c>
      <c r="E308" s="20" t="s">
        <v>182</v>
      </c>
      <c r="F308" s="20">
        <v>19</v>
      </c>
      <c r="G308" s="20" t="s">
        <v>478</v>
      </c>
      <c r="H308" s="20">
        <v>12506</v>
      </c>
      <c r="I308" s="21" t="s">
        <v>954</v>
      </c>
      <c r="J308" s="20" t="s">
        <v>4</v>
      </c>
      <c r="K308" s="18">
        <v>74541</v>
      </c>
      <c r="L308" s="22">
        <v>100000</v>
      </c>
      <c r="M308" s="18">
        <v>95590</v>
      </c>
      <c r="N308" s="18">
        <f t="shared" si="22"/>
        <v>7125374190</v>
      </c>
      <c r="O308" s="18">
        <f t="shared" si="26"/>
        <v>641283677.10000002</v>
      </c>
      <c r="P308" s="30">
        <f t="shared" si="23"/>
        <v>7766657867.1000004</v>
      </c>
      <c r="Q308" s="152">
        <v>65000</v>
      </c>
      <c r="R308" s="152">
        <f t="shared" si="24"/>
        <v>119487.04410923077</v>
      </c>
      <c r="S308" s="152">
        <f t="shared" si="25"/>
        <v>7766657867.1000004</v>
      </c>
      <c r="T308" s="20" t="s">
        <v>6</v>
      </c>
      <c r="U308" s="81">
        <v>95590</v>
      </c>
      <c r="V308" s="81">
        <v>7766687500</v>
      </c>
      <c r="W308" s="81">
        <v>95590</v>
      </c>
      <c r="X308" s="81">
        <v>7766687500</v>
      </c>
      <c r="Y308" s="71">
        <v>0</v>
      </c>
      <c r="Z308" s="84">
        <v>0</v>
      </c>
    </row>
    <row r="309" spans="1:26" hidden="1">
      <c r="A309" s="19">
        <v>86825</v>
      </c>
      <c r="B309" s="19">
        <v>14021900289</v>
      </c>
      <c r="C309" s="20" t="s">
        <v>1351</v>
      </c>
      <c r="D309" s="20" t="s">
        <v>464</v>
      </c>
      <c r="E309" s="20" t="s">
        <v>299</v>
      </c>
      <c r="F309" s="20">
        <v>19</v>
      </c>
      <c r="G309" s="20" t="s">
        <v>462</v>
      </c>
      <c r="H309" s="20">
        <v>12795</v>
      </c>
      <c r="I309" s="21" t="s">
        <v>970</v>
      </c>
      <c r="J309" s="20" t="s">
        <v>16</v>
      </c>
      <c r="K309" s="18">
        <v>74541</v>
      </c>
      <c r="L309" s="22">
        <v>100000</v>
      </c>
      <c r="M309" s="18">
        <v>99370</v>
      </c>
      <c r="N309" s="18">
        <f t="shared" si="22"/>
        <v>7407139170</v>
      </c>
      <c r="O309" s="18">
        <f t="shared" si="26"/>
        <v>666642525.29999995</v>
      </c>
      <c r="P309" s="30">
        <f t="shared" si="23"/>
        <v>8073781695.3000002</v>
      </c>
      <c r="Q309" s="152">
        <v>65000</v>
      </c>
      <c r="R309" s="152">
        <f t="shared" si="24"/>
        <v>124212.02608153847</v>
      </c>
      <c r="S309" s="152">
        <f t="shared" si="25"/>
        <v>8073781695.3000002</v>
      </c>
      <c r="T309" s="20" t="s">
        <v>6</v>
      </c>
      <c r="U309" s="81">
        <v>99370</v>
      </c>
      <c r="V309" s="81">
        <v>8073812500</v>
      </c>
      <c r="W309" s="81">
        <v>99370</v>
      </c>
      <c r="X309" s="81">
        <v>8073812500</v>
      </c>
      <c r="Y309" s="71">
        <v>0</v>
      </c>
      <c r="Z309" s="84">
        <v>0</v>
      </c>
    </row>
    <row r="310" spans="1:26" hidden="1">
      <c r="A310" s="19">
        <v>86198</v>
      </c>
      <c r="B310" s="19">
        <v>14021900290</v>
      </c>
      <c r="C310" s="20" t="s">
        <v>1352</v>
      </c>
      <c r="D310" s="20" t="s">
        <v>464</v>
      </c>
      <c r="E310" s="20" t="s">
        <v>40</v>
      </c>
      <c r="F310" s="20">
        <v>19</v>
      </c>
      <c r="G310" s="20" t="s">
        <v>462</v>
      </c>
      <c r="H310" s="20">
        <v>7140</v>
      </c>
      <c r="I310" s="21" t="s">
        <v>207</v>
      </c>
      <c r="J310" s="20" t="s">
        <v>19</v>
      </c>
      <c r="K310" s="18">
        <v>74541</v>
      </c>
      <c r="L310" s="22">
        <v>200000</v>
      </c>
      <c r="M310" s="18">
        <v>199460</v>
      </c>
      <c r="N310" s="18">
        <f t="shared" si="22"/>
        <v>14867947860</v>
      </c>
      <c r="O310" s="18">
        <f t="shared" si="26"/>
        <v>1338115307.3999999</v>
      </c>
      <c r="P310" s="30">
        <f t="shared" si="23"/>
        <v>16206063167.4</v>
      </c>
      <c r="Q310" s="152">
        <v>65000</v>
      </c>
      <c r="R310" s="152">
        <f t="shared" si="24"/>
        <v>249324.04872923077</v>
      </c>
      <c r="S310" s="152">
        <f t="shared" si="25"/>
        <v>16206063167.4</v>
      </c>
      <c r="T310" s="20" t="s">
        <v>6</v>
      </c>
      <c r="U310" s="81">
        <v>199460</v>
      </c>
      <c r="V310" s="81">
        <v>16206125000</v>
      </c>
      <c r="W310" s="81">
        <v>199460</v>
      </c>
      <c r="X310" s="81">
        <v>16206125000</v>
      </c>
      <c r="Y310" s="71">
        <v>0</v>
      </c>
      <c r="Z310" s="84">
        <v>0</v>
      </c>
    </row>
    <row r="311" spans="1:26" hidden="1">
      <c r="A311" s="19">
        <v>88505</v>
      </c>
      <c r="B311" s="19">
        <v>14021900291</v>
      </c>
      <c r="C311" s="20" t="s">
        <v>1356</v>
      </c>
      <c r="D311" s="20" t="s">
        <v>464</v>
      </c>
      <c r="E311" s="20" t="s">
        <v>182</v>
      </c>
      <c r="F311" s="20">
        <v>19</v>
      </c>
      <c r="G311" s="20" t="s">
        <v>462</v>
      </c>
      <c r="H311" s="20">
        <v>12910</v>
      </c>
      <c r="I311" s="21" t="s">
        <v>1354</v>
      </c>
      <c r="J311" s="20" t="s">
        <v>4</v>
      </c>
      <c r="K311" s="18">
        <v>74541</v>
      </c>
      <c r="L311" s="22">
        <v>200000</v>
      </c>
      <c r="M311" s="18">
        <v>197530</v>
      </c>
      <c r="N311" s="18">
        <f t="shared" si="22"/>
        <v>14724083730</v>
      </c>
      <c r="O311" s="18">
        <f t="shared" si="26"/>
        <v>1325167535.7</v>
      </c>
      <c r="P311" s="30">
        <f t="shared" si="23"/>
        <v>16049251265.700001</v>
      </c>
      <c r="Q311" s="152">
        <v>65000</v>
      </c>
      <c r="R311" s="152">
        <f t="shared" si="24"/>
        <v>246911.55793384617</v>
      </c>
      <c r="S311" s="152">
        <f t="shared" si="25"/>
        <v>16049251265.700001</v>
      </c>
      <c r="T311" s="20" t="s">
        <v>6</v>
      </c>
      <c r="U311" s="81">
        <v>197530</v>
      </c>
      <c r="V311" s="81">
        <v>16049312500</v>
      </c>
      <c r="W311" s="81">
        <v>197530</v>
      </c>
      <c r="X311" s="81">
        <v>16049312500</v>
      </c>
      <c r="Y311" s="71">
        <v>0</v>
      </c>
      <c r="Z311" s="84">
        <v>0</v>
      </c>
    </row>
    <row r="312" spans="1:26" hidden="1">
      <c r="A312" s="19">
        <v>88047</v>
      </c>
      <c r="B312" s="19">
        <v>14021900292</v>
      </c>
      <c r="C312" s="20" t="s">
        <v>1360</v>
      </c>
      <c r="D312" s="20" t="s">
        <v>464</v>
      </c>
      <c r="E312" s="20" t="s">
        <v>9</v>
      </c>
      <c r="F312" s="20">
        <v>19</v>
      </c>
      <c r="G312" s="20" t="s">
        <v>462</v>
      </c>
      <c r="H312" s="20">
        <v>12010</v>
      </c>
      <c r="I312" s="21" t="s">
        <v>1358</v>
      </c>
      <c r="J312" s="20" t="s">
        <v>16</v>
      </c>
      <c r="K312" s="18">
        <v>74541</v>
      </c>
      <c r="L312" s="22">
        <v>100000</v>
      </c>
      <c r="M312" s="18">
        <v>99630</v>
      </c>
      <c r="N312" s="18">
        <f t="shared" si="22"/>
        <v>7426519830</v>
      </c>
      <c r="O312" s="18">
        <f t="shared" si="26"/>
        <v>668386784.69999993</v>
      </c>
      <c r="P312" s="30">
        <f t="shared" si="23"/>
        <v>8094906614.6999998</v>
      </c>
      <c r="Q312" s="152">
        <v>65000</v>
      </c>
      <c r="R312" s="152">
        <f t="shared" si="24"/>
        <v>124537.02484153846</v>
      </c>
      <c r="S312" s="152">
        <f t="shared" si="25"/>
        <v>8094906614.6999998</v>
      </c>
      <c r="T312" s="20" t="s">
        <v>6</v>
      </c>
      <c r="U312" s="81">
        <v>99630</v>
      </c>
      <c r="V312" s="81">
        <v>8094937500</v>
      </c>
      <c r="W312" s="81">
        <v>99630</v>
      </c>
      <c r="X312" s="81">
        <v>8094937500</v>
      </c>
      <c r="Y312" s="71">
        <v>0</v>
      </c>
      <c r="Z312" s="84">
        <v>0</v>
      </c>
    </row>
    <row r="313" spans="1:26" hidden="1">
      <c r="A313" s="19">
        <v>87669</v>
      </c>
      <c r="B313" s="19">
        <v>14021900293</v>
      </c>
      <c r="C313" s="20" t="s">
        <v>1364</v>
      </c>
      <c r="D313" s="20" t="s">
        <v>464</v>
      </c>
      <c r="E313" s="20" t="s">
        <v>40</v>
      </c>
      <c r="F313" s="20">
        <v>19</v>
      </c>
      <c r="G313" s="20" t="s">
        <v>1299</v>
      </c>
      <c r="H313" s="20">
        <v>11964</v>
      </c>
      <c r="I313" s="21" t="s">
        <v>1362</v>
      </c>
      <c r="J313" s="20" t="s">
        <v>16</v>
      </c>
      <c r="K313" s="18">
        <v>74541</v>
      </c>
      <c r="L313" s="22">
        <v>125000</v>
      </c>
      <c r="M313" s="18">
        <v>123550</v>
      </c>
      <c r="N313" s="18">
        <f t="shared" si="22"/>
        <v>9209540550</v>
      </c>
      <c r="O313" s="18">
        <f t="shared" si="26"/>
        <v>828858649.5</v>
      </c>
      <c r="P313" s="30">
        <f t="shared" si="23"/>
        <v>10038399199.5</v>
      </c>
      <c r="Q313" s="152">
        <v>65000</v>
      </c>
      <c r="R313" s="152">
        <f t="shared" si="24"/>
        <v>154436.91076153846</v>
      </c>
      <c r="S313" s="152">
        <f t="shared" si="25"/>
        <v>10038399199.5</v>
      </c>
      <c r="T313" s="20" t="s">
        <v>6</v>
      </c>
      <c r="U313" s="81">
        <v>123550</v>
      </c>
      <c r="V313" s="81">
        <v>10038437500</v>
      </c>
      <c r="W313" s="81">
        <v>123550</v>
      </c>
      <c r="X313" s="81">
        <v>10038437500</v>
      </c>
      <c r="Y313" s="71">
        <v>0</v>
      </c>
      <c r="Z313" s="84">
        <v>0</v>
      </c>
    </row>
    <row r="314" spans="1:26" hidden="1">
      <c r="A314" s="19">
        <v>87977</v>
      </c>
      <c r="B314" s="19">
        <v>14021900294</v>
      </c>
      <c r="C314" s="20" t="s">
        <v>1369</v>
      </c>
      <c r="D314" s="20" t="s">
        <v>464</v>
      </c>
      <c r="E314" s="20" t="s">
        <v>182</v>
      </c>
      <c r="F314" s="20">
        <v>19</v>
      </c>
      <c r="G314" s="20" t="s">
        <v>1299</v>
      </c>
      <c r="H314" s="20">
        <v>11467</v>
      </c>
      <c r="I314" s="21" t="s">
        <v>1366</v>
      </c>
      <c r="J314" s="20" t="s">
        <v>4</v>
      </c>
      <c r="K314" s="18">
        <v>74541</v>
      </c>
      <c r="L314" s="22">
        <v>200000</v>
      </c>
      <c r="M314" s="18">
        <v>194390</v>
      </c>
      <c r="N314" s="18">
        <f t="shared" si="22"/>
        <v>14490024990</v>
      </c>
      <c r="O314" s="18">
        <f t="shared" si="26"/>
        <v>1304102249.0999999</v>
      </c>
      <c r="P314" s="30">
        <f t="shared" si="23"/>
        <v>15794127239.1</v>
      </c>
      <c r="Q314" s="152">
        <v>65000</v>
      </c>
      <c r="R314" s="152">
        <f t="shared" si="24"/>
        <v>242986.57290923077</v>
      </c>
      <c r="S314" s="152">
        <f t="shared" si="25"/>
        <v>15794127239.1</v>
      </c>
      <c r="T314" s="20" t="s">
        <v>6</v>
      </c>
      <c r="U314" s="81">
        <v>194390</v>
      </c>
      <c r="V314" s="81">
        <v>15794187500</v>
      </c>
      <c r="W314" s="81">
        <v>194390</v>
      </c>
      <c r="X314" s="81">
        <v>15794187500</v>
      </c>
      <c r="Y314" s="71">
        <v>0</v>
      </c>
      <c r="Z314" s="84">
        <v>0</v>
      </c>
    </row>
    <row r="315" spans="1:26" hidden="1">
      <c r="A315" s="19">
        <v>88298</v>
      </c>
      <c r="B315" s="19">
        <v>14021900295</v>
      </c>
      <c r="C315" s="20" t="s">
        <v>1371</v>
      </c>
      <c r="D315" s="20" t="s">
        <v>462</v>
      </c>
      <c r="E315" s="20" t="s">
        <v>40</v>
      </c>
      <c r="F315" s="20">
        <v>19</v>
      </c>
      <c r="G315" s="20" t="s">
        <v>484</v>
      </c>
      <c r="H315" s="20">
        <v>10138</v>
      </c>
      <c r="I315" s="21" t="s">
        <v>799</v>
      </c>
      <c r="J315" s="20" t="s">
        <v>4</v>
      </c>
      <c r="K315" s="18">
        <v>74541</v>
      </c>
      <c r="L315" s="22">
        <v>200000</v>
      </c>
      <c r="M315" s="18">
        <v>198670</v>
      </c>
      <c r="N315" s="18">
        <f t="shared" si="22"/>
        <v>14809060470</v>
      </c>
      <c r="O315" s="18">
        <f t="shared" si="26"/>
        <v>1332815442.3</v>
      </c>
      <c r="P315" s="30">
        <f t="shared" si="23"/>
        <v>16141875912.299999</v>
      </c>
      <c r="Q315" s="152">
        <v>65000</v>
      </c>
      <c r="R315" s="152">
        <f t="shared" si="24"/>
        <v>248336.55249692308</v>
      </c>
      <c r="S315" s="152">
        <f t="shared" si="25"/>
        <v>16141875912.299999</v>
      </c>
      <c r="T315" s="20" t="s">
        <v>6</v>
      </c>
      <c r="U315" s="81">
        <v>198670</v>
      </c>
      <c r="V315" s="81">
        <v>16141937500</v>
      </c>
      <c r="W315" s="81">
        <v>198670</v>
      </c>
      <c r="X315" s="81">
        <v>16141937500</v>
      </c>
      <c r="Y315" s="71">
        <v>0</v>
      </c>
      <c r="Z315" s="84">
        <v>0</v>
      </c>
    </row>
    <row r="316" spans="1:26" hidden="1">
      <c r="A316" s="19">
        <v>84116</v>
      </c>
      <c r="B316" s="19">
        <v>14021900296</v>
      </c>
      <c r="C316" s="20" t="s">
        <v>1375</v>
      </c>
      <c r="D316" s="20" t="s">
        <v>406</v>
      </c>
      <c r="E316" s="20" t="s">
        <v>299</v>
      </c>
      <c r="F316" s="20">
        <v>19</v>
      </c>
      <c r="G316" s="20" t="s">
        <v>484</v>
      </c>
      <c r="H316" s="20">
        <v>12708</v>
      </c>
      <c r="I316" s="21" t="s">
        <v>1373</v>
      </c>
      <c r="J316" s="20" t="s">
        <v>16</v>
      </c>
      <c r="K316" s="18">
        <v>74541</v>
      </c>
      <c r="L316" s="22">
        <v>50000</v>
      </c>
      <c r="M316" s="18">
        <v>48020</v>
      </c>
      <c r="N316" s="18">
        <f t="shared" si="22"/>
        <v>3579458820</v>
      </c>
      <c r="O316" s="18">
        <f t="shared" si="26"/>
        <v>322151293.80000001</v>
      </c>
      <c r="P316" s="30">
        <f t="shared" si="23"/>
        <v>3901610113.8000002</v>
      </c>
      <c r="Q316" s="152">
        <v>65000</v>
      </c>
      <c r="R316" s="152">
        <f t="shared" si="24"/>
        <v>60024.770981538466</v>
      </c>
      <c r="S316" s="152">
        <f t="shared" si="25"/>
        <v>3901610113.8000002</v>
      </c>
      <c r="T316" s="20" t="s">
        <v>6</v>
      </c>
      <c r="U316" s="81">
        <v>48020</v>
      </c>
      <c r="V316" s="81">
        <v>3901625000</v>
      </c>
      <c r="W316" s="81">
        <v>48020</v>
      </c>
      <c r="X316" s="81">
        <v>3901625000</v>
      </c>
      <c r="Y316" s="71">
        <v>0</v>
      </c>
      <c r="Z316" s="84">
        <v>0</v>
      </c>
    </row>
    <row r="317" spans="1:26" hidden="1">
      <c r="A317" s="19">
        <v>86529</v>
      </c>
      <c r="B317" s="19">
        <v>14021900297</v>
      </c>
      <c r="C317" s="20" t="s">
        <v>1379</v>
      </c>
      <c r="D317" s="20" t="s">
        <v>465</v>
      </c>
      <c r="E317" s="20" t="s">
        <v>299</v>
      </c>
      <c r="F317" s="20">
        <v>19</v>
      </c>
      <c r="G317" s="20" t="s">
        <v>473</v>
      </c>
      <c r="H317" s="20">
        <v>12628</v>
      </c>
      <c r="I317" s="21" t="s">
        <v>1377</v>
      </c>
      <c r="J317" s="20" t="s">
        <v>4</v>
      </c>
      <c r="K317" s="18">
        <v>74541</v>
      </c>
      <c r="L317" s="22">
        <v>125000</v>
      </c>
      <c r="M317" s="18">
        <v>123970</v>
      </c>
      <c r="N317" s="18">
        <f t="shared" si="22"/>
        <v>9240847770</v>
      </c>
      <c r="O317" s="18">
        <f t="shared" si="26"/>
        <v>831676299.29999995</v>
      </c>
      <c r="P317" s="30">
        <f t="shared" si="23"/>
        <v>10072524069.299999</v>
      </c>
      <c r="Q317" s="152">
        <v>65000</v>
      </c>
      <c r="R317" s="152">
        <f t="shared" si="24"/>
        <v>154961.90875846153</v>
      </c>
      <c r="S317" s="152">
        <f t="shared" si="25"/>
        <v>10072524069.299999</v>
      </c>
      <c r="T317" s="20" t="s">
        <v>6</v>
      </c>
      <c r="U317" s="81">
        <v>123970</v>
      </c>
      <c r="V317" s="81">
        <v>10072562500</v>
      </c>
      <c r="W317" s="81">
        <v>123970</v>
      </c>
      <c r="X317" s="81">
        <v>10072562500</v>
      </c>
      <c r="Y317" s="71">
        <v>0</v>
      </c>
      <c r="Z317" s="84">
        <v>0</v>
      </c>
    </row>
    <row r="318" spans="1:26" hidden="1">
      <c r="A318" s="19">
        <v>86885</v>
      </c>
      <c r="B318" s="19">
        <v>14021900298</v>
      </c>
      <c r="C318" s="20" t="s">
        <v>1380</v>
      </c>
      <c r="D318" s="20" t="s">
        <v>465</v>
      </c>
      <c r="E318" s="20" t="s">
        <v>299</v>
      </c>
      <c r="F318" s="20">
        <v>19</v>
      </c>
      <c r="G318" s="20" t="s">
        <v>473</v>
      </c>
      <c r="H318" s="20">
        <v>12628</v>
      </c>
      <c r="I318" s="21" t="s">
        <v>1377</v>
      </c>
      <c r="J318" s="20" t="s">
        <v>4</v>
      </c>
      <c r="K318" s="18">
        <v>74541</v>
      </c>
      <c r="L318" s="22">
        <v>150000</v>
      </c>
      <c r="M318" s="18">
        <v>149960</v>
      </c>
      <c r="N318" s="18">
        <f t="shared" si="22"/>
        <v>11178168360</v>
      </c>
      <c r="O318" s="18">
        <f t="shared" si="26"/>
        <v>1006035152.4</v>
      </c>
      <c r="P318" s="30">
        <f t="shared" si="23"/>
        <v>12184203512.4</v>
      </c>
      <c r="Q318" s="152">
        <v>65000</v>
      </c>
      <c r="R318" s="152">
        <f t="shared" si="24"/>
        <v>187449.28480615385</v>
      </c>
      <c r="S318" s="152">
        <f t="shared" si="25"/>
        <v>12184203512.4</v>
      </c>
      <c r="T318" s="20" t="s">
        <v>6</v>
      </c>
      <c r="U318" s="81">
        <v>149960</v>
      </c>
      <c r="V318" s="81">
        <v>12184250000</v>
      </c>
      <c r="W318" s="81">
        <v>149960</v>
      </c>
      <c r="X318" s="81">
        <v>12184250000</v>
      </c>
      <c r="Y318" s="71">
        <v>0</v>
      </c>
      <c r="Z318" s="84">
        <v>0</v>
      </c>
    </row>
    <row r="319" spans="1:26" hidden="1">
      <c r="A319" s="19">
        <v>87007</v>
      </c>
      <c r="B319" s="19">
        <v>14021900299</v>
      </c>
      <c r="C319" s="20" t="s">
        <v>1384</v>
      </c>
      <c r="D319" s="20" t="s">
        <v>465</v>
      </c>
      <c r="E319" s="20" t="s">
        <v>299</v>
      </c>
      <c r="F319" s="20">
        <v>19</v>
      </c>
      <c r="G319" s="20" t="s">
        <v>475</v>
      </c>
      <c r="H319" s="20">
        <v>12915</v>
      </c>
      <c r="I319" s="21" t="s">
        <v>1382</v>
      </c>
      <c r="J319" s="20" t="s">
        <v>4</v>
      </c>
      <c r="K319" s="18">
        <v>74541</v>
      </c>
      <c r="L319" s="22">
        <v>50000</v>
      </c>
      <c r="M319" s="18">
        <v>49730</v>
      </c>
      <c r="N319" s="18">
        <f t="shared" si="22"/>
        <v>3706923930</v>
      </c>
      <c r="O319" s="18">
        <f t="shared" si="26"/>
        <v>333623153.69999999</v>
      </c>
      <c r="P319" s="30">
        <f t="shared" si="23"/>
        <v>4040547083.6999998</v>
      </c>
      <c r="Q319" s="152">
        <v>65000</v>
      </c>
      <c r="R319" s="152">
        <f t="shared" si="24"/>
        <v>62162.262826153841</v>
      </c>
      <c r="S319" s="152">
        <f t="shared" si="25"/>
        <v>4040547083.6999998</v>
      </c>
      <c r="T319" s="20" t="s">
        <v>6</v>
      </c>
      <c r="U319" s="81">
        <v>49730</v>
      </c>
      <c r="V319" s="81">
        <v>4040562500</v>
      </c>
      <c r="W319" s="81">
        <v>49730</v>
      </c>
      <c r="X319" s="81">
        <v>4040562500</v>
      </c>
      <c r="Y319" s="71">
        <v>0</v>
      </c>
      <c r="Z319" s="84">
        <v>0</v>
      </c>
    </row>
    <row r="320" spans="1:26" hidden="1">
      <c r="A320" s="79">
        <v>85890</v>
      </c>
      <c r="B320" s="23">
        <v>14021900301</v>
      </c>
      <c r="C320" s="20" t="s">
        <v>1388</v>
      </c>
      <c r="D320" s="20" t="s">
        <v>465</v>
      </c>
      <c r="E320" s="20" t="s">
        <v>299</v>
      </c>
      <c r="F320" s="20">
        <v>19</v>
      </c>
      <c r="G320" s="20" t="s">
        <v>475</v>
      </c>
      <c r="H320" s="20">
        <v>12913</v>
      </c>
      <c r="I320" s="21" t="s">
        <v>1386</v>
      </c>
      <c r="J320" s="20" t="s">
        <v>16</v>
      </c>
      <c r="K320" s="18">
        <v>74541</v>
      </c>
      <c r="L320" s="22">
        <v>23380</v>
      </c>
      <c r="M320" s="18">
        <v>23380</v>
      </c>
      <c r="N320" s="18">
        <f t="shared" si="22"/>
        <v>1742768580</v>
      </c>
      <c r="O320" s="18">
        <f t="shared" si="26"/>
        <v>156849172.19999999</v>
      </c>
      <c r="P320" s="30">
        <f t="shared" si="23"/>
        <v>1899617752.2</v>
      </c>
      <c r="Q320" s="152">
        <v>65000</v>
      </c>
      <c r="R320" s="152">
        <f t="shared" si="24"/>
        <v>29224.888495384617</v>
      </c>
      <c r="S320" s="152">
        <f t="shared" si="25"/>
        <v>1899617752.2</v>
      </c>
      <c r="T320" s="20" t="s">
        <v>6</v>
      </c>
      <c r="U320" s="81">
        <v>23380</v>
      </c>
      <c r="V320" s="81">
        <v>8076250000</v>
      </c>
      <c r="W320" s="81">
        <v>23380</v>
      </c>
      <c r="X320" s="81">
        <v>8076250000</v>
      </c>
      <c r="Y320" s="71" t="s">
        <v>3719</v>
      </c>
      <c r="Z320" s="84">
        <v>0</v>
      </c>
    </row>
    <row r="321" spans="1:26" hidden="1">
      <c r="A321" s="79">
        <v>85890</v>
      </c>
      <c r="B321" s="23">
        <v>14031900016</v>
      </c>
      <c r="C321" s="20" t="s">
        <v>1388</v>
      </c>
      <c r="D321" s="20" t="s">
        <v>465</v>
      </c>
      <c r="E321" s="20" t="s">
        <v>299</v>
      </c>
      <c r="F321" s="20">
        <v>19</v>
      </c>
      <c r="G321" s="20" t="s">
        <v>579</v>
      </c>
      <c r="H321" s="20">
        <v>12913</v>
      </c>
      <c r="I321" s="21" t="s">
        <v>1386</v>
      </c>
      <c r="J321" s="20" t="s">
        <v>16</v>
      </c>
      <c r="K321" s="18">
        <v>73863</v>
      </c>
      <c r="L321" s="22">
        <v>76620</v>
      </c>
      <c r="M321" s="18">
        <v>76020</v>
      </c>
      <c r="N321" s="18">
        <f t="shared" si="22"/>
        <v>5615065260</v>
      </c>
      <c r="O321" s="18">
        <f>N321*10%</f>
        <v>561506526</v>
      </c>
      <c r="P321" s="30">
        <f>O321+N321</f>
        <v>6176571786</v>
      </c>
      <c r="Q321" s="152">
        <v>65000</v>
      </c>
      <c r="R321" s="152">
        <f t="shared" si="24"/>
        <v>95024.181323076918</v>
      </c>
      <c r="S321" s="152">
        <f t="shared" si="25"/>
        <v>6176571786</v>
      </c>
      <c r="T321" s="20" t="s">
        <v>6</v>
      </c>
      <c r="U321" s="81">
        <v>76020</v>
      </c>
      <c r="V321" s="81">
        <v>0</v>
      </c>
      <c r="W321" s="81">
        <v>76020</v>
      </c>
      <c r="X321" s="81">
        <v>0</v>
      </c>
      <c r="Y321" s="71" t="s">
        <v>3719</v>
      </c>
      <c r="Z321" s="84">
        <v>0</v>
      </c>
    </row>
    <row r="322" spans="1:26" hidden="1">
      <c r="A322" s="19">
        <v>87106</v>
      </c>
      <c r="B322" s="19">
        <v>14021900302</v>
      </c>
      <c r="C322" s="20" t="s">
        <v>1392</v>
      </c>
      <c r="D322" s="20" t="s">
        <v>1204</v>
      </c>
      <c r="E322" s="20" t="s">
        <v>182</v>
      </c>
      <c r="F322" s="20">
        <v>19</v>
      </c>
      <c r="G322" s="20" t="s">
        <v>475</v>
      </c>
      <c r="H322" s="20">
        <v>11305</v>
      </c>
      <c r="I322" s="21" t="s">
        <v>1390</v>
      </c>
      <c r="J322" s="20" t="s">
        <v>4</v>
      </c>
      <c r="K322" s="18">
        <v>74541</v>
      </c>
      <c r="L322" s="22">
        <v>200000</v>
      </c>
      <c r="M322" s="18">
        <v>192040</v>
      </c>
      <c r="N322" s="18">
        <f t="shared" ref="N322:N385" si="27">M322*K322</f>
        <v>14314853640</v>
      </c>
      <c r="O322" s="18">
        <f t="shared" si="26"/>
        <v>1288336827.5999999</v>
      </c>
      <c r="P322" s="30">
        <f t="shared" ref="P322:P386" si="28">O322+N322</f>
        <v>15603190467.6</v>
      </c>
      <c r="Q322" s="152">
        <v>65000</v>
      </c>
      <c r="R322" s="152">
        <f t="shared" ref="R322:R385" si="29">P322/Q322</f>
        <v>240049.08411692307</v>
      </c>
      <c r="S322" s="152">
        <f t="shared" ref="S322:S385" si="30">Q322*R322</f>
        <v>15603190467.6</v>
      </c>
      <c r="T322" s="20" t="s">
        <v>6</v>
      </c>
      <c r="U322" s="81">
        <v>192040</v>
      </c>
      <c r="V322" s="81">
        <v>15603250000</v>
      </c>
      <c r="W322" s="81">
        <v>192040</v>
      </c>
      <c r="X322" s="81">
        <v>15603250000</v>
      </c>
      <c r="Y322" s="71">
        <v>0</v>
      </c>
      <c r="Z322" s="84">
        <v>0</v>
      </c>
    </row>
    <row r="323" spans="1:26" hidden="1">
      <c r="A323" s="19">
        <v>87228</v>
      </c>
      <c r="B323" s="19">
        <v>14021900303</v>
      </c>
      <c r="C323" s="20" t="s">
        <v>1396</v>
      </c>
      <c r="D323" s="20" t="s">
        <v>484</v>
      </c>
      <c r="E323" s="20" t="s">
        <v>352</v>
      </c>
      <c r="F323" s="20">
        <v>19</v>
      </c>
      <c r="G323" s="20" t="s">
        <v>453</v>
      </c>
      <c r="H323" s="20">
        <v>11939</v>
      </c>
      <c r="I323" s="21" t="s">
        <v>1394</v>
      </c>
      <c r="J323" s="20" t="s">
        <v>16</v>
      </c>
      <c r="K323" s="18">
        <v>74541</v>
      </c>
      <c r="L323" s="22">
        <v>300000</v>
      </c>
      <c r="M323" s="18">
        <v>299990</v>
      </c>
      <c r="N323" s="18">
        <f t="shared" si="27"/>
        <v>22361554590</v>
      </c>
      <c r="O323" s="18">
        <f t="shared" si="26"/>
        <v>2012539913.0999999</v>
      </c>
      <c r="P323" s="30">
        <f t="shared" si="28"/>
        <v>24374094503.099998</v>
      </c>
      <c r="Q323" s="152">
        <v>65000</v>
      </c>
      <c r="R323" s="152">
        <f t="shared" si="29"/>
        <v>374986.06927846151</v>
      </c>
      <c r="S323" s="152">
        <f t="shared" si="30"/>
        <v>24374094503.099998</v>
      </c>
      <c r="T323" s="20" t="s">
        <v>6</v>
      </c>
      <c r="U323" s="81">
        <v>299990</v>
      </c>
      <c r="V323" s="81">
        <v>24374187500</v>
      </c>
      <c r="W323" s="81">
        <v>299990</v>
      </c>
      <c r="X323" s="81">
        <v>24374187500</v>
      </c>
      <c r="Y323" s="71">
        <v>0</v>
      </c>
      <c r="Z323" s="84">
        <v>0</v>
      </c>
    </row>
    <row r="324" spans="1:26" hidden="1">
      <c r="A324" s="19">
        <v>88450</v>
      </c>
      <c r="B324" s="19">
        <v>14021900304</v>
      </c>
      <c r="C324" s="20" t="s">
        <v>1398</v>
      </c>
      <c r="D324" s="20" t="s">
        <v>465</v>
      </c>
      <c r="E324" s="20" t="s">
        <v>299</v>
      </c>
      <c r="F324" s="20">
        <v>19</v>
      </c>
      <c r="G324" s="20" t="s">
        <v>453</v>
      </c>
      <c r="H324" s="20">
        <v>12520</v>
      </c>
      <c r="I324" s="21" t="s">
        <v>757</v>
      </c>
      <c r="J324" s="20" t="s">
        <v>4</v>
      </c>
      <c r="K324" s="18">
        <v>74541</v>
      </c>
      <c r="L324" s="22">
        <v>150000</v>
      </c>
      <c r="M324" s="18">
        <v>149140</v>
      </c>
      <c r="N324" s="18">
        <f t="shared" si="27"/>
        <v>11117044740</v>
      </c>
      <c r="O324" s="18">
        <f t="shared" si="26"/>
        <v>1000534026.5999999</v>
      </c>
      <c r="P324" s="30">
        <f t="shared" si="28"/>
        <v>12117578766.6</v>
      </c>
      <c r="Q324" s="152">
        <v>65000</v>
      </c>
      <c r="R324" s="152">
        <f t="shared" si="29"/>
        <v>186424.2887169231</v>
      </c>
      <c r="S324" s="152">
        <f t="shared" si="30"/>
        <v>12117578766.6</v>
      </c>
      <c r="T324" s="20" t="s">
        <v>6</v>
      </c>
      <c r="U324" s="81">
        <v>149140</v>
      </c>
      <c r="V324" s="81">
        <v>12117625000</v>
      </c>
      <c r="W324" s="81">
        <v>149140</v>
      </c>
      <c r="X324" s="81">
        <v>12117625000</v>
      </c>
      <c r="Y324" s="71">
        <v>0</v>
      </c>
      <c r="Z324" s="84">
        <v>0</v>
      </c>
    </row>
    <row r="325" spans="1:26" hidden="1">
      <c r="A325" s="19">
        <v>86887</v>
      </c>
      <c r="B325" s="19">
        <v>14021900305</v>
      </c>
      <c r="C325" s="20" t="s">
        <v>1402</v>
      </c>
      <c r="D325" s="20" t="s">
        <v>484</v>
      </c>
      <c r="E325" s="20" t="s">
        <v>319</v>
      </c>
      <c r="F325" s="20">
        <v>19</v>
      </c>
      <c r="G325" s="20" t="s">
        <v>453</v>
      </c>
      <c r="H325" s="20">
        <v>10900</v>
      </c>
      <c r="I325" s="21" t="s">
        <v>1400</v>
      </c>
      <c r="J325" s="20" t="s">
        <v>12</v>
      </c>
      <c r="K325" s="18">
        <v>74541</v>
      </c>
      <c r="L325" s="22">
        <v>200000</v>
      </c>
      <c r="M325" s="18">
        <v>191680</v>
      </c>
      <c r="N325" s="18">
        <f t="shared" si="27"/>
        <v>14288018880</v>
      </c>
      <c r="O325" s="18">
        <f t="shared" si="26"/>
        <v>1285921699.2</v>
      </c>
      <c r="P325" s="30">
        <f t="shared" si="28"/>
        <v>15573940579.200001</v>
      </c>
      <c r="Q325" s="152">
        <v>65000</v>
      </c>
      <c r="R325" s="152">
        <f t="shared" si="29"/>
        <v>239599.08583384615</v>
      </c>
      <c r="S325" s="152">
        <f t="shared" si="30"/>
        <v>15573940579.200001</v>
      </c>
      <c r="T325" s="20" t="s">
        <v>6</v>
      </c>
      <c r="U325" s="81">
        <v>191680</v>
      </c>
      <c r="V325" s="81">
        <v>15574000000</v>
      </c>
      <c r="W325" s="81">
        <v>191680</v>
      </c>
      <c r="X325" s="81">
        <v>15574000000</v>
      </c>
      <c r="Y325" s="71">
        <v>0</v>
      </c>
      <c r="Z325" s="84">
        <v>0</v>
      </c>
    </row>
    <row r="326" spans="1:26" hidden="1">
      <c r="A326" s="19">
        <v>86819</v>
      </c>
      <c r="B326" s="19">
        <v>14021900306</v>
      </c>
      <c r="C326" s="20" t="s">
        <v>1403</v>
      </c>
      <c r="D326" s="20" t="s">
        <v>461</v>
      </c>
      <c r="E326" s="20" t="s">
        <v>40</v>
      </c>
      <c r="F326" s="20">
        <v>19</v>
      </c>
      <c r="G326" s="20" t="s">
        <v>472</v>
      </c>
      <c r="H326" s="20">
        <v>7227</v>
      </c>
      <c r="I326" s="21" t="s">
        <v>772</v>
      </c>
      <c r="J326" s="20" t="s">
        <v>16</v>
      </c>
      <c r="K326" s="18">
        <v>74541</v>
      </c>
      <c r="L326" s="22">
        <v>200000</v>
      </c>
      <c r="M326" s="18">
        <v>195300</v>
      </c>
      <c r="N326" s="18">
        <f t="shared" si="27"/>
        <v>14557857300</v>
      </c>
      <c r="O326" s="18">
        <f t="shared" si="26"/>
        <v>1310207157</v>
      </c>
      <c r="P326" s="30">
        <f t="shared" si="28"/>
        <v>15868064457</v>
      </c>
      <c r="Q326" s="152">
        <v>65000</v>
      </c>
      <c r="R326" s="152">
        <f t="shared" si="29"/>
        <v>244124.06856923076</v>
      </c>
      <c r="S326" s="152">
        <f t="shared" si="30"/>
        <v>15868064457</v>
      </c>
      <c r="T326" s="20" t="s">
        <v>6</v>
      </c>
      <c r="U326" s="81">
        <v>195300</v>
      </c>
      <c r="V326" s="81">
        <v>15868125000</v>
      </c>
      <c r="W326" s="81">
        <v>195300</v>
      </c>
      <c r="X326" s="81">
        <v>15868125000</v>
      </c>
      <c r="Y326" s="71">
        <v>0</v>
      </c>
      <c r="Z326" s="84">
        <v>0</v>
      </c>
    </row>
    <row r="327" spans="1:26" hidden="1">
      <c r="A327" s="19">
        <v>87842</v>
      </c>
      <c r="B327" s="19">
        <v>14021900307</v>
      </c>
      <c r="C327" s="20" t="s">
        <v>1404</v>
      </c>
      <c r="D327" s="20" t="s">
        <v>475</v>
      </c>
      <c r="E327" s="20" t="s">
        <v>9</v>
      </c>
      <c r="F327" s="20">
        <v>19</v>
      </c>
      <c r="G327" s="20" t="s">
        <v>479</v>
      </c>
      <c r="H327" s="20">
        <v>12744</v>
      </c>
      <c r="I327" s="21" t="s">
        <v>797</v>
      </c>
      <c r="J327" s="20" t="s">
        <v>16</v>
      </c>
      <c r="K327" s="18">
        <v>74541</v>
      </c>
      <c r="L327" s="22">
        <v>125000</v>
      </c>
      <c r="M327" s="18">
        <v>123030</v>
      </c>
      <c r="N327" s="18">
        <f t="shared" si="27"/>
        <v>9170779230</v>
      </c>
      <c r="O327" s="18">
        <f t="shared" si="26"/>
        <v>825370130.69999993</v>
      </c>
      <c r="P327" s="30">
        <f t="shared" si="28"/>
        <v>9996149360.7000008</v>
      </c>
      <c r="Q327" s="152">
        <v>65000</v>
      </c>
      <c r="R327" s="152">
        <f t="shared" si="29"/>
        <v>153786.91324153848</v>
      </c>
      <c r="S327" s="152">
        <f t="shared" si="30"/>
        <v>9996149360.7000008</v>
      </c>
      <c r="T327" s="20" t="s">
        <v>6</v>
      </c>
      <c r="U327" s="81">
        <v>123030</v>
      </c>
      <c r="V327" s="81">
        <v>9996187500</v>
      </c>
      <c r="W327" s="81">
        <v>123030</v>
      </c>
      <c r="X327" s="81">
        <v>9996187500</v>
      </c>
      <c r="Y327" s="71">
        <v>0</v>
      </c>
      <c r="Z327" s="84">
        <v>0</v>
      </c>
    </row>
    <row r="328" spans="1:26" hidden="1">
      <c r="A328" s="19">
        <v>87924</v>
      </c>
      <c r="B328" s="19">
        <v>14021900308</v>
      </c>
      <c r="C328" s="20" t="s">
        <v>1405</v>
      </c>
      <c r="D328" s="20" t="s">
        <v>475</v>
      </c>
      <c r="E328" s="20" t="s">
        <v>9</v>
      </c>
      <c r="F328" s="20">
        <v>19</v>
      </c>
      <c r="G328" s="20" t="s">
        <v>474</v>
      </c>
      <c r="H328" s="20">
        <v>12744</v>
      </c>
      <c r="I328" s="21" t="s">
        <v>797</v>
      </c>
      <c r="J328" s="20" t="s">
        <v>16</v>
      </c>
      <c r="K328" s="18">
        <v>74541</v>
      </c>
      <c r="L328" s="22">
        <v>300000</v>
      </c>
      <c r="M328" s="18">
        <v>297670</v>
      </c>
      <c r="N328" s="18">
        <f t="shared" si="27"/>
        <v>22188619470</v>
      </c>
      <c r="O328" s="18">
        <f t="shared" si="26"/>
        <v>1996975752.3</v>
      </c>
      <c r="P328" s="30">
        <f t="shared" si="28"/>
        <v>24185595222.299999</v>
      </c>
      <c r="Q328" s="152">
        <v>65000</v>
      </c>
      <c r="R328" s="152">
        <f t="shared" si="29"/>
        <v>372086.0803430769</v>
      </c>
      <c r="S328" s="152">
        <f t="shared" si="30"/>
        <v>24185595222.299999</v>
      </c>
      <c r="T328" s="20" t="s">
        <v>6</v>
      </c>
      <c r="U328" s="81">
        <v>297670</v>
      </c>
      <c r="V328" s="81">
        <v>24185687500</v>
      </c>
      <c r="W328" s="81">
        <v>297670</v>
      </c>
      <c r="X328" s="81">
        <v>24185687500</v>
      </c>
      <c r="Y328" s="71">
        <v>0</v>
      </c>
      <c r="Z328" s="84">
        <v>0</v>
      </c>
    </row>
    <row r="329" spans="1:26" hidden="1">
      <c r="A329" s="19">
        <v>88557</v>
      </c>
      <c r="B329" s="19">
        <v>14021900309</v>
      </c>
      <c r="C329" s="20" t="s">
        <v>1409</v>
      </c>
      <c r="D329" s="20" t="s">
        <v>475</v>
      </c>
      <c r="E329" s="20" t="s">
        <v>37</v>
      </c>
      <c r="F329" s="20">
        <v>19</v>
      </c>
      <c r="G329" s="20" t="s">
        <v>474</v>
      </c>
      <c r="H329" s="20">
        <v>12919</v>
      </c>
      <c r="I329" s="21" t="s">
        <v>1407</v>
      </c>
      <c r="J329" s="20" t="s">
        <v>19</v>
      </c>
      <c r="K329" s="18">
        <v>74541</v>
      </c>
      <c r="L329" s="22">
        <v>100000</v>
      </c>
      <c r="M329" s="18">
        <v>98790</v>
      </c>
      <c r="N329" s="18">
        <f t="shared" si="27"/>
        <v>7363905390</v>
      </c>
      <c r="O329" s="18">
        <f t="shared" si="26"/>
        <v>662751485.10000002</v>
      </c>
      <c r="P329" s="30">
        <f t="shared" si="28"/>
        <v>8026656875.1000004</v>
      </c>
      <c r="Q329" s="152">
        <v>65000</v>
      </c>
      <c r="R329" s="152">
        <f t="shared" si="29"/>
        <v>123487.02884769232</v>
      </c>
      <c r="S329" s="152">
        <f t="shared" si="30"/>
        <v>8026656875.1000004</v>
      </c>
      <c r="T329" s="20" t="s">
        <v>6</v>
      </c>
      <c r="U329" s="81">
        <v>98790</v>
      </c>
      <c r="V329" s="81">
        <v>8026687500</v>
      </c>
      <c r="W329" s="81">
        <v>98790</v>
      </c>
      <c r="X329" s="81">
        <v>8026687500</v>
      </c>
      <c r="Y329" s="71">
        <v>0</v>
      </c>
      <c r="Z329" s="84">
        <v>0</v>
      </c>
    </row>
    <row r="330" spans="1:26" hidden="1">
      <c r="A330" s="19">
        <v>86574</v>
      </c>
      <c r="B330" s="19">
        <v>14021900310</v>
      </c>
      <c r="C330" s="20" t="s">
        <v>1410</v>
      </c>
      <c r="D330" s="20" t="s">
        <v>475</v>
      </c>
      <c r="E330" s="20" t="s">
        <v>352</v>
      </c>
      <c r="F330" s="20">
        <v>19</v>
      </c>
      <c r="G330" s="20" t="s">
        <v>474</v>
      </c>
      <c r="H330" s="20">
        <v>12686</v>
      </c>
      <c r="I330" s="21" t="s">
        <v>1100</v>
      </c>
      <c r="J330" s="20" t="s">
        <v>16</v>
      </c>
      <c r="K330" s="18">
        <v>74541</v>
      </c>
      <c r="L330" s="22">
        <v>300000</v>
      </c>
      <c r="M330" s="18">
        <v>299140</v>
      </c>
      <c r="N330" s="18">
        <f t="shared" si="27"/>
        <v>22298194740</v>
      </c>
      <c r="O330" s="18">
        <f t="shared" si="26"/>
        <v>2006837526.5999999</v>
      </c>
      <c r="P330" s="30">
        <f t="shared" si="28"/>
        <v>24305032266.599998</v>
      </c>
      <c r="Q330" s="152">
        <v>65000</v>
      </c>
      <c r="R330" s="152">
        <f t="shared" si="29"/>
        <v>373923.57333230769</v>
      </c>
      <c r="S330" s="152">
        <f t="shared" si="30"/>
        <v>24305032266.599998</v>
      </c>
      <c r="T330" s="20" t="s">
        <v>6</v>
      </c>
      <c r="U330" s="81">
        <v>299140</v>
      </c>
      <c r="V330" s="81">
        <v>24305125000</v>
      </c>
      <c r="W330" s="81">
        <v>299140</v>
      </c>
      <c r="X330" s="81">
        <v>24305125000</v>
      </c>
      <c r="Y330" s="71">
        <v>0</v>
      </c>
      <c r="Z330" s="84">
        <v>0</v>
      </c>
    </row>
    <row r="331" spans="1:26" hidden="1">
      <c r="A331" s="19">
        <v>87107</v>
      </c>
      <c r="B331" s="19">
        <v>14021900311</v>
      </c>
      <c r="C331" s="20" t="s">
        <v>1414</v>
      </c>
      <c r="D331" s="20" t="s">
        <v>453</v>
      </c>
      <c r="E331" s="20" t="s">
        <v>319</v>
      </c>
      <c r="F331" s="20">
        <v>19</v>
      </c>
      <c r="G331" s="20" t="s">
        <v>469</v>
      </c>
      <c r="H331" s="20">
        <v>10928</v>
      </c>
      <c r="I331" s="21" t="s">
        <v>1412</v>
      </c>
      <c r="J331" s="20" t="s">
        <v>4</v>
      </c>
      <c r="K331" s="18">
        <v>74541</v>
      </c>
      <c r="L331" s="22">
        <v>100000</v>
      </c>
      <c r="M331" s="18">
        <v>98830</v>
      </c>
      <c r="N331" s="18">
        <f t="shared" si="27"/>
        <v>7366887030</v>
      </c>
      <c r="O331" s="18">
        <f t="shared" si="26"/>
        <v>663019832.69999993</v>
      </c>
      <c r="P331" s="30">
        <f t="shared" si="28"/>
        <v>8029906862.6999998</v>
      </c>
      <c r="Q331" s="152">
        <v>65000</v>
      </c>
      <c r="R331" s="152">
        <f t="shared" si="29"/>
        <v>123537.02865692308</v>
      </c>
      <c r="S331" s="152">
        <f t="shared" si="30"/>
        <v>8029906862.6999998</v>
      </c>
      <c r="T331" s="20" t="s">
        <v>6</v>
      </c>
      <c r="U331" s="81">
        <v>98830</v>
      </c>
      <c r="V331" s="81">
        <v>8029937500</v>
      </c>
      <c r="W331" s="81">
        <v>98830</v>
      </c>
      <c r="X331" s="81">
        <v>8029937500</v>
      </c>
      <c r="Y331" s="71">
        <v>0</v>
      </c>
      <c r="Z331" s="84">
        <v>0</v>
      </c>
    </row>
    <row r="332" spans="1:26" hidden="1">
      <c r="A332" s="19">
        <v>88815</v>
      </c>
      <c r="B332" s="19">
        <v>14021900312</v>
      </c>
      <c r="C332" s="20" t="s">
        <v>1415</v>
      </c>
      <c r="D332" s="20" t="s">
        <v>472</v>
      </c>
      <c r="E332" s="20" t="s">
        <v>14</v>
      </c>
      <c r="F332" s="20">
        <v>19</v>
      </c>
      <c r="G332" s="20" t="s">
        <v>476</v>
      </c>
      <c r="H332" s="20">
        <v>9777</v>
      </c>
      <c r="I332" s="21" t="s">
        <v>803</v>
      </c>
      <c r="J332" s="20" t="s">
        <v>4</v>
      </c>
      <c r="K332" s="18">
        <v>74541</v>
      </c>
      <c r="L332" s="22">
        <v>300000</v>
      </c>
      <c r="M332" s="18">
        <v>297180</v>
      </c>
      <c r="N332" s="18">
        <f t="shared" si="27"/>
        <v>22152094380</v>
      </c>
      <c r="O332" s="18">
        <f t="shared" ref="O332:O380" si="31">N332*9%</f>
        <v>1993688494.1999998</v>
      </c>
      <c r="P332" s="30">
        <f t="shared" si="28"/>
        <v>24145782874.200001</v>
      </c>
      <c r="Q332" s="152">
        <v>65000</v>
      </c>
      <c r="R332" s="152">
        <f t="shared" si="29"/>
        <v>371473.58267999999</v>
      </c>
      <c r="S332" s="152">
        <f t="shared" si="30"/>
        <v>24145782874.200001</v>
      </c>
      <c r="T332" s="20" t="s">
        <v>6</v>
      </c>
      <c r="U332" s="81">
        <v>297180</v>
      </c>
      <c r="V332" s="81">
        <v>24145875000</v>
      </c>
      <c r="W332" s="81">
        <v>297180</v>
      </c>
      <c r="X332" s="81">
        <v>24145875000</v>
      </c>
      <c r="Y332" s="71">
        <v>0</v>
      </c>
      <c r="Z332" s="84">
        <v>0</v>
      </c>
    </row>
    <row r="333" spans="1:26" hidden="1">
      <c r="A333" s="19">
        <v>86658</v>
      </c>
      <c r="B333" s="19">
        <v>14021900313</v>
      </c>
      <c r="C333" s="20" t="s">
        <v>1419</v>
      </c>
      <c r="D333" s="20" t="s">
        <v>413</v>
      </c>
      <c r="E333" s="20" t="s">
        <v>9</v>
      </c>
      <c r="F333" s="20">
        <v>19</v>
      </c>
      <c r="G333" s="20" t="s">
        <v>476</v>
      </c>
      <c r="H333" s="20">
        <v>12921</v>
      </c>
      <c r="I333" s="21" t="s">
        <v>1417</v>
      </c>
      <c r="J333" s="20" t="s">
        <v>16</v>
      </c>
      <c r="K333" s="18">
        <v>74541</v>
      </c>
      <c r="L333" s="22">
        <v>162000</v>
      </c>
      <c r="M333" s="18">
        <v>160500</v>
      </c>
      <c r="N333" s="18">
        <f t="shared" si="27"/>
        <v>11963830500</v>
      </c>
      <c r="O333" s="18">
        <f t="shared" si="31"/>
        <v>1076744745</v>
      </c>
      <c r="P333" s="30">
        <f t="shared" si="28"/>
        <v>13040575245</v>
      </c>
      <c r="Q333" s="152">
        <v>65000</v>
      </c>
      <c r="R333" s="152">
        <f t="shared" si="29"/>
        <v>200624.23453846155</v>
      </c>
      <c r="S333" s="152">
        <f t="shared" si="30"/>
        <v>13040575245</v>
      </c>
      <c r="T333" s="20" t="s">
        <v>6</v>
      </c>
      <c r="U333" s="81">
        <v>160500</v>
      </c>
      <c r="V333" s="81">
        <v>13040625000</v>
      </c>
      <c r="W333" s="81">
        <v>160500</v>
      </c>
      <c r="X333" s="81">
        <v>13040625000</v>
      </c>
      <c r="Y333" s="71">
        <v>0</v>
      </c>
      <c r="Z333" s="84">
        <v>0</v>
      </c>
    </row>
    <row r="334" spans="1:26" hidden="1">
      <c r="A334" s="19">
        <v>86244</v>
      </c>
      <c r="B334" s="19">
        <v>14021900314</v>
      </c>
      <c r="C334" s="20" t="s">
        <v>1423</v>
      </c>
      <c r="D334" s="20" t="s">
        <v>465</v>
      </c>
      <c r="E334" s="20" t="s">
        <v>299</v>
      </c>
      <c r="F334" s="20">
        <v>19</v>
      </c>
      <c r="G334" s="20" t="s">
        <v>471</v>
      </c>
      <c r="H334" s="20">
        <v>12922</v>
      </c>
      <c r="I334" s="21" t="s">
        <v>1421</v>
      </c>
      <c r="J334" s="20" t="s">
        <v>16</v>
      </c>
      <c r="K334" s="18">
        <v>74541</v>
      </c>
      <c r="L334" s="22">
        <v>100000</v>
      </c>
      <c r="M334" s="18">
        <v>98980</v>
      </c>
      <c r="N334" s="18">
        <f t="shared" si="27"/>
        <v>7378068180</v>
      </c>
      <c r="O334" s="18">
        <f t="shared" si="31"/>
        <v>664026136.19999993</v>
      </c>
      <c r="P334" s="30">
        <f t="shared" si="28"/>
        <v>8042094316.1999998</v>
      </c>
      <c r="Q334" s="152">
        <v>65000</v>
      </c>
      <c r="R334" s="152">
        <f t="shared" si="29"/>
        <v>123724.52794153846</v>
      </c>
      <c r="S334" s="152">
        <f t="shared" si="30"/>
        <v>8042094316.1999998</v>
      </c>
      <c r="T334" s="20" t="s">
        <v>6</v>
      </c>
      <c r="U334" s="81">
        <v>98980</v>
      </c>
      <c r="V334" s="81">
        <v>8042125000</v>
      </c>
      <c r="W334" s="81">
        <v>98980</v>
      </c>
      <c r="X334" s="81">
        <v>8042125000</v>
      </c>
      <c r="Y334" s="71">
        <v>0</v>
      </c>
      <c r="Z334" s="84">
        <v>0</v>
      </c>
    </row>
    <row r="335" spans="1:26" hidden="1">
      <c r="A335" s="19">
        <v>88672</v>
      </c>
      <c r="B335" s="19">
        <v>14021900315</v>
      </c>
      <c r="C335" s="20" t="s">
        <v>1427</v>
      </c>
      <c r="D335" s="20" t="s">
        <v>475</v>
      </c>
      <c r="E335" s="20" t="s">
        <v>299</v>
      </c>
      <c r="F335" s="20">
        <v>19</v>
      </c>
      <c r="G335" s="20" t="s">
        <v>471</v>
      </c>
      <c r="H335" s="20">
        <v>12365</v>
      </c>
      <c r="I335" s="21" t="s">
        <v>1425</v>
      </c>
      <c r="J335" s="20" t="s">
        <v>16</v>
      </c>
      <c r="K335" s="18">
        <v>74541</v>
      </c>
      <c r="L335" s="22">
        <v>50000</v>
      </c>
      <c r="M335" s="18">
        <v>48450</v>
      </c>
      <c r="N335" s="18">
        <f t="shared" si="27"/>
        <v>3611511450</v>
      </c>
      <c r="O335" s="18">
        <f t="shared" si="31"/>
        <v>325036030.5</v>
      </c>
      <c r="P335" s="30">
        <f t="shared" si="28"/>
        <v>3936547480.5</v>
      </c>
      <c r="Q335" s="152">
        <v>65000</v>
      </c>
      <c r="R335" s="152">
        <f t="shared" si="29"/>
        <v>60562.268930769227</v>
      </c>
      <c r="S335" s="152">
        <f t="shared" si="30"/>
        <v>3936547480.5</v>
      </c>
      <c r="T335" s="20" t="s">
        <v>6</v>
      </c>
      <c r="U335" s="81">
        <v>48450</v>
      </c>
      <c r="V335" s="81">
        <v>3936562500</v>
      </c>
      <c r="W335" s="81">
        <v>48450</v>
      </c>
      <c r="X335" s="81">
        <v>3936562500</v>
      </c>
      <c r="Y335" s="71">
        <v>0</v>
      </c>
      <c r="Z335" s="84">
        <v>0</v>
      </c>
    </row>
    <row r="336" spans="1:26" hidden="1">
      <c r="A336" s="19">
        <v>87136</v>
      </c>
      <c r="B336" s="19">
        <v>14021900316</v>
      </c>
      <c r="C336" s="20" t="s">
        <v>1431</v>
      </c>
      <c r="D336" s="20" t="s">
        <v>465</v>
      </c>
      <c r="E336" s="20" t="s">
        <v>299</v>
      </c>
      <c r="F336" s="20">
        <v>19</v>
      </c>
      <c r="G336" s="20" t="s">
        <v>471</v>
      </c>
      <c r="H336" s="20">
        <v>12923</v>
      </c>
      <c r="I336" s="21" t="s">
        <v>1429</v>
      </c>
      <c r="J336" s="20" t="s">
        <v>4</v>
      </c>
      <c r="K336" s="18">
        <v>74541</v>
      </c>
      <c r="L336" s="22">
        <v>90000</v>
      </c>
      <c r="M336" s="18">
        <v>88550</v>
      </c>
      <c r="N336" s="18">
        <f t="shared" si="27"/>
        <v>6600605550</v>
      </c>
      <c r="O336" s="18">
        <f t="shared" si="31"/>
        <v>594054499.5</v>
      </c>
      <c r="P336" s="30">
        <f t="shared" si="28"/>
        <v>7194660049.5</v>
      </c>
      <c r="Q336" s="152">
        <v>65000</v>
      </c>
      <c r="R336" s="152">
        <f t="shared" si="29"/>
        <v>110687.07768461539</v>
      </c>
      <c r="S336" s="152">
        <f t="shared" si="30"/>
        <v>7194660049.5</v>
      </c>
      <c r="T336" s="20" t="s">
        <v>6</v>
      </c>
      <c r="U336" s="81">
        <v>88550</v>
      </c>
      <c r="V336" s="81">
        <v>7194687500</v>
      </c>
      <c r="W336" s="81">
        <v>88550</v>
      </c>
      <c r="X336" s="81">
        <v>7194687500</v>
      </c>
      <c r="Y336" s="71">
        <v>0</v>
      </c>
      <c r="Z336" s="84">
        <v>0</v>
      </c>
    </row>
    <row r="337" spans="1:26" hidden="1">
      <c r="A337" s="19">
        <v>86625</v>
      </c>
      <c r="B337" s="19">
        <v>14021900317</v>
      </c>
      <c r="C337" s="20" t="s">
        <v>1435</v>
      </c>
      <c r="D337" s="20" t="s">
        <v>465</v>
      </c>
      <c r="E337" s="20" t="s">
        <v>299</v>
      </c>
      <c r="F337" s="20">
        <v>19</v>
      </c>
      <c r="G337" s="20" t="s">
        <v>470</v>
      </c>
      <c r="H337" s="20">
        <v>12927</v>
      </c>
      <c r="I337" s="21" t="s">
        <v>1433</v>
      </c>
      <c r="J337" s="20" t="s">
        <v>16</v>
      </c>
      <c r="K337" s="18">
        <v>74541</v>
      </c>
      <c r="L337" s="22">
        <v>150000</v>
      </c>
      <c r="M337" s="18">
        <v>148970</v>
      </c>
      <c r="N337" s="18">
        <f t="shared" si="27"/>
        <v>11104372770</v>
      </c>
      <c r="O337" s="18">
        <f t="shared" si="31"/>
        <v>999393549.29999995</v>
      </c>
      <c r="P337" s="30">
        <f t="shared" si="28"/>
        <v>12103766319.299999</v>
      </c>
      <c r="Q337" s="152">
        <v>65000</v>
      </c>
      <c r="R337" s="152">
        <f t="shared" si="29"/>
        <v>186211.78952769231</v>
      </c>
      <c r="S337" s="152">
        <f t="shared" si="30"/>
        <v>12103766319.299999</v>
      </c>
      <c r="T337" s="20" t="s">
        <v>6</v>
      </c>
      <c r="U337" s="81">
        <v>148970</v>
      </c>
      <c r="V337" s="81">
        <v>12103812500</v>
      </c>
      <c r="W337" s="81">
        <v>148970</v>
      </c>
      <c r="X337" s="81">
        <v>12103812500</v>
      </c>
      <c r="Y337" s="71">
        <v>0</v>
      </c>
      <c r="Z337" s="84">
        <v>0</v>
      </c>
    </row>
    <row r="338" spans="1:26" hidden="1">
      <c r="A338" s="19">
        <v>86765</v>
      </c>
      <c r="B338" s="19">
        <v>14021900318</v>
      </c>
      <c r="C338" s="20" t="s">
        <v>1436</v>
      </c>
      <c r="D338" s="20" t="s">
        <v>476</v>
      </c>
      <c r="E338" s="20" t="s">
        <v>40</v>
      </c>
      <c r="F338" s="20">
        <v>19</v>
      </c>
      <c r="G338" s="20" t="s">
        <v>470</v>
      </c>
      <c r="H338" s="20">
        <v>11966</v>
      </c>
      <c r="I338" s="21" t="s">
        <v>835</v>
      </c>
      <c r="J338" s="20" t="s">
        <v>4</v>
      </c>
      <c r="K338" s="18">
        <v>74541</v>
      </c>
      <c r="L338" s="22">
        <v>200000</v>
      </c>
      <c r="M338" s="18">
        <v>198620</v>
      </c>
      <c r="N338" s="18">
        <f t="shared" si="27"/>
        <v>14805333420</v>
      </c>
      <c r="O338" s="18">
        <f t="shared" si="31"/>
        <v>1332480007.8</v>
      </c>
      <c r="P338" s="30">
        <f t="shared" si="28"/>
        <v>16137813427.799999</v>
      </c>
      <c r="Q338" s="152">
        <v>65000</v>
      </c>
      <c r="R338" s="152">
        <f t="shared" si="29"/>
        <v>248274.05273538461</v>
      </c>
      <c r="S338" s="152">
        <f t="shared" si="30"/>
        <v>16137813427.799999</v>
      </c>
      <c r="T338" s="20" t="s">
        <v>6</v>
      </c>
      <c r="U338" s="81">
        <v>198620</v>
      </c>
      <c r="V338" s="81">
        <v>16137875000</v>
      </c>
      <c r="W338" s="81">
        <v>198620</v>
      </c>
      <c r="X338" s="81">
        <v>16137875000</v>
      </c>
      <c r="Y338" s="71">
        <v>0</v>
      </c>
      <c r="Z338" s="84">
        <v>0</v>
      </c>
    </row>
    <row r="339" spans="1:26" hidden="1">
      <c r="A339" s="19">
        <v>88468</v>
      </c>
      <c r="B339" s="19">
        <v>14021900319</v>
      </c>
      <c r="C339" s="20" t="s">
        <v>1437</v>
      </c>
      <c r="D339" s="20" t="s">
        <v>471</v>
      </c>
      <c r="E339" s="20" t="s">
        <v>9</v>
      </c>
      <c r="F339" s="20">
        <v>19</v>
      </c>
      <c r="G339" s="20" t="s">
        <v>470</v>
      </c>
      <c r="H339" s="20">
        <v>7037</v>
      </c>
      <c r="I339" s="21" t="s">
        <v>709</v>
      </c>
      <c r="J339" s="20" t="s">
        <v>4</v>
      </c>
      <c r="K339" s="18">
        <v>74541</v>
      </c>
      <c r="L339" s="22">
        <v>200000</v>
      </c>
      <c r="M339" s="18">
        <v>194700</v>
      </c>
      <c r="N339" s="18">
        <f t="shared" si="27"/>
        <v>14513132700</v>
      </c>
      <c r="O339" s="18">
        <f t="shared" si="31"/>
        <v>1306181943</v>
      </c>
      <c r="P339" s="30">
        <f t="shared" si="28"/>
        <v>15819314643</v>
      </c>
      <c r="Q339" s="152">
        <v>65000</v>
      </c>
      <c r="R339" s="152">
        <f t="shared" si="29"/>
        <v>243374.07143076923</v>
      </c>
      <c r="S339" s="152">
        <f t="shared" si="30"/>
        <v>15819314643</v>
      </c>
      <c r="T339" s="20" t="s">
        <v>6</v>
      </c>
      <c r="U339" s="81">
        <v>194700</v>
      </c>
      <c r="V339" s="81">
        <v>15819375000</v>
      </c>
      <c r="W339" s="81">
        <v>194700</v>
      </c>
      <c r="X339" s="81">
        <v>15819375000</v>
      </c>
      <c r="Y339" s="71">
        <v>0</v>
      </c>
      <c r="Z339" s="84">
        <v>0</v>
      </c>
    </row>
    <row r="340" spans="1:26" hidden="1">
      <c r="A340" s="19">
        <v>88501</v>
      </c>
      <c r="B340" s="19">
        <v>14021900320</v>
      </c>
      <c r="C340" s="20" t="s">
        <v>1441</v>
      </c>
      <c r="D340" s="20" t="s">
        <v>471</v>
      </c>
      <c r="E340" s="20" t="s">
        <v>40</v>
      </c>
      <c r="F340" s="20">
        <v>19</v>
      </c>
      <c r="G340" s="20" t="s">
        <v>470</v>
      </c>
      <c r="H340" s="20">
        <v>8643</v>
      </c>
      <c r="I340" s="21" t="s">
        <v>1439</v>
      </c>
      <c r="J340" s="20" t="s">
        <v>16</v>
      </c>
      <c r="K340" s="18">
        <v>74541</v>
      </c>
      <c r="L340" s="22">
        <v>100000</v>
      </c>
      <c r="M340" s="18">
        <v>99990</v>
      </c>
      <c r="N340" s="18">
        <f t="shared" si="27"/>
        <v>7453354590</v>
      </c>
      <c r="O340" s="18">
        <f t="shared" si="31"/>
        <v>670801913.10000002</v>
      </c>
      <c r="P340" s="30">
        <f t="shared" si="28"/>
        <v>8124156503.1000004</v>
      </c>
      <c r="Q340" s="152">
        <v>65000</v>
      </c>
      <c r="R340" s="152">
        <f t="shared" si="29"/>
        <v>124987.02312461539</v>
      </c>
      <c r="S340" s="152">
        <f t="shared" si="30"/>
        <v>8124156503.1000004</v>
      </c>
      <c r="T340" s="20" t="s">
        <v>6</v>
      </c>
      <c r="U340" s="81">
        <v>99990</v>
      </c>
      <c r="V340" s="81">
        <v>8124187500</v>
      </c>
      <c r="W340" s="81">
        <v>99990</v>
      </c>
      <c r="X340" s="81">
        <v>8124187500</v>
      </c>
      <c r="Y340" s="71">
        <v>0</v>
      </c>
      <c r="Z340" s="84">
        <v>0</v>
      </c>
    </row>
    <row r="341" spans="1:26" hidden="1">
      <c r="A341" s="19">
        <v>88877</v>
      </c>
      <c r="B341" s="19">
        <v>14021900321</v>
      </c>
      <c r="C341" s="20" t="s">
        <v>1442</v>
      </c>
      <c r="D341" s="20" t="s">
        <v>471</v>
      </c>
      <c r="E341" s="20" t="s">
        <v>40</v>
      </c>
      <c r="F341" s="20">
        <v>19</v>
      </c>
      <c r="G341" s="20" t="s">
        <v>515</v>
      </c>
      <c r="H341" s="20">
        <v>10451</v>
      </c>
      <c r="I341" s="21" t="s">
        <v>739</v>
      </c>
      <c r="J341" s="20" t="s">
        <v>4</v>
      </c>
      <c r="K341" s="18">
        <v>74541</v>
      </c>
      <c r="L341" s="22">
        <v>200000</v>
      </c>
      <c r="M341" s="18">
        <v>199580</v>
      </c>
      <c r="N341" s="18">
        <f t="shared" si="27"/>
        <v>14876892780</v>
      </c>
      <c r="O341" s="18">
        <f t="shared" si="31"/>
        <v>1338920350.2</v>
      </c>
      <c r="P341" s="30">
        <f t="shared" si="28"/>
        <v>16215813130.200001</v>
      </c>
      <c r="Q341" s="152">
        <v>65000</v>
      </c>
      <c r="R341" s="152">
        <f t="shared" si="29"/>
        <v>249474.04815692309</v>
      </c>
      <c r="S341" s="152">
        <f t="shared" si="30"/>
        <v>16215813130.200001</v>
      </c>
      <c r="T341" s="20" t="s">
        <v>6</v>
      </c>
      <c r="U341" s="81">
        <v>199580</v>
      </c>
      <c r="V341" s="81">
        <v>16215875000</v>
      </c>
      <c r="W341" s="81">
        <v>199580</v>
      </c>
      <c r="X341" s="81">
        <v>16215875000</v>
      </c>
      <c r="Y341" s="71">
        <v>0</v>
      </c>
      <c r="Z341" s="84">
        <v>0</v>
      </c>
    </row>
    <row r="342" spans="1:26" hidden="1">
      <c r="A342" s="19">
        <v>88634</v>
      </c>
      <c r="B342" s="19">
        <v>14021900322</v>
      </c>
      <c r="C342" s="20" t="s">
        <v>1443</v>
      </c>
      <c r="D342" s="20" t="s">
        <v>471</v>
      </c>
      <c r="E342" s="20" t="s">
        <v>40</v>
      </c>
      <c r="F342" s="20">
        <v>19</v>
      </c>
      <c r="G342" s="20" t="s">
        <v>515</v>
      </c>
      <c r="H342" s="20">
        <v>10451</v>
      </c>
      <c r="I342" s="21" t="s">
        <v>739</v>
      </c>
      <c r="J342" s="20" t="s">
        <v>16</v>
      </c>
      <c r="K342" s="18">
        <v>74541</v>
      </c>
      <c r="L342" s="22">
        <v>200000</v>
      </c>
      <c r="M342" s="18">
        <v>199550</v>
      </c>
      <c r="N342" s="18">
        <f t="shared" si="27"/>
        <v>14874656550</v>
      </c>
      <c r="O342" s="18">
        <f t="shared" si="31"/>
        <v>1338719089.5</v>
      </c>
      <c r="P342" s="30">
        <f t="shared" si="28"/>
        <v>16213375639.5</v>
      </c>
      <c r="Q342" s="152">
        <v>65000</v>
      </c>
      <c r="R342" s="152">
        <f t="shared" si="29"/>
        <v>249436.54829999999</v>
      </c>
      <c r="S342" s="152">
        <f t="shared" si="30"/>
        <v>16213375639.5</v>
      </c>
      <c r="T342" s="20" t="s">
        <v>6</v>
      </c>
      <c r="U342" s="81">
        <v>199550</v>
      </c>
      <c r="V342" s="81">
        <v>16213437500</v>
      </c>
      <c r="W342" s="81">
        <v>199550</v>
      </c>
      <c r="X342" s="81">
        <v>16213437500</v>
      </c>
      <c r="Y342" s="71">
        <v>0</v>
      </c>
      <c r="Z342" s="84">
        <v>0</v>
      </c>
    </row>
    <row r="343" spans="1:26" hidden="1">
      <c r="A343" s="19">
        <v>85849</v>
      </c>
      <c r="B343" s="19">
        <v>14021900323</v>
      </c>
      <c r="C343" s="20" t="s">
        <v>1445</v>
      </c>
      <c r="D343" s="20" t="s">
        <v>476</v>
      </c>
      <c r="E343" s="20" t="s">
        <v>722</v>
      </c>
      <c r="F343" s="20">
        <v>19</v>
      </c>
      <c r="G343" s="20" t="s">
        <v>515</v>
      </c>
      <c r="H343" s="20">
        <v>12446</v>
      </c>
      <c r="I343" s="21" t="s">
        <v>1025</v>
      </c>
      <c r="J343" s="20" t="s">
        <v>19</v>
      </c>
      <c r="K343" s="18">
        <v>74541</v>
      </c>
      <c r="L343" s="22">
        <v>350000</v>
      </c>
      <c r="M343" s="18">
        <v>348970</v>
      </c>
      <c r="N343" s="18">
        <f t="shared" si="27"/>
        <v>26012572770</v>
      </c>
      <c r="O343" s="18">
        <f t="shared" si="31"/>
        <v>2341131549.2999997</v>
      </c>
      <c r="P343" s="30">
        <f t="shared" si="28"/>
        <v>28353704319.299999</v>
      </c>
      <c r="Q343" s="152">
        <v>65000</v>
      </c>
      <c r="R343" s="152">
        <f t="shared" si="29"/>
        <v>436210.83568153845</v>
      </c>
      <c r="S343" s="152">
        <f t="shared" si="30"/>
        <v>28353704319.299999</v>
      </c>
      <c r="T343" s="20" t="s">
        <v>6</v>
      </c>
      <c r="U343" s="81">
        <v>348970</v>
      </c>
      <c r="V343" s="81">
        <v>28353812500</v>
      </c>
      <c r="W343" s="81">
        <v>348970</v>
      </c>
      <c r="X343" s="81">
        <v>28353812500</v>
      </c>
      <c r="Y343" s="71">
        <v>0</v>
      </c>
      <c r="Z343" s="84">
        <v>0</v>
      </c>
    </row>
    <row r="344" spans="1:26" hidden="1">
      <c r="A344" s="19">
        <v>86355</v>
      </c>
      <c r="B344" s="19">
        <v>14021900324</v>
      </c>
      <c r="C344" s="20" t="s">
        <v>1449</v>
      </c>
      <c r="D344" s="20" t="s">
        <v>470</v>
      </c>
      <c r="E344" s="20" t="s">
        <v>174</v>
      </c>
      <c r="F344" s="20">
        <v>19</v>
      </c>
      <c r="G344" s="20" t="s">
        <v>515</v>
      </c>
      <c r="H344" s="20">
        <v>12883</v>
      </c>
      <c r="I344" s="21" t="s">
        <v>1447</v>
      </c>
      <c r="J344" s="20" t="s">
        <v>19</v>
      </c>
      <c r="K344" s="18">
        <v>74541</v>
      </c>
      <c r="L344" s="22">
        <v>100000</v>
      </c>
      <c r="M344" s="18">
        <v>99090</v>
      </c>
      <c r="N344" s="18">
        <f t="shared" si="27"/>
        <v>7386267690</v>
      </c>
      <c r="O344" s="18">
        <f t="shared" si="31"/>
        <v>664764092.10000002</v>
      </c>
      <c r="P344" s="30">
        <f t="shared" si="28"/>
        <v>8051031782.1000004</v>
      </c>
      <c r="Q344" s="152">
        <v>65000</v>
      </c>
      <c r="R344" s="152">
        <f t="shared" si="29"/>
        <v>123862.02741692308</v>
      </c>
      <c r="S344" s="152">
        <f t="shared" si="30"/>
        <v>8051031782.1000004</v>
      </c>
      <c r="T344" s="20" t="s">
        <v>6</v>
      </c>
      <c r="U344" s="81">
        <v>99090</v>
      </c>
      <c r="V344" s="81">
        <v>8051062500</v>
      </c>
      <c r="W344" s="81">
        <v>99090</v>
      </c>
      <c r="X344" s="81">
        <v>8051062500</v>
      </c>
      <c r="Y344" s="71">
        <v>0</v>
      </c>
      <c r="Z344" s="84">
        <v>0</v>
      </c>
    </row>
    <row r="345" spans="1:26" hidden="1">
      <c r="A345" s="19">
        <v>88643</v>
      </c>
      <c r="B345" s="19">
        <v>14021900325</v>
      </c>
      <c r="C345" s="20" t="s">
        <v>1451</v>
      </c>
      <c r="D345" s="20" t="s">
        <v>471</v>
      </c>
      <c r="E345" s="20" t="s">
        <v>40</v>
      </c>
      <c r="F345" s="20">
        <v>19</v>
      </c>
      <c r="G345" s="20" t="s">
        <v>515</v>
      </c>
      <c r="H345" s="20">
        <v>9181</v>
      </c>
      <c r="I345" s="21" t="s">
        <v>909</v>
      </c>
      <c r="J345" s="20" t="s">
        <v>16</v>
      </c>
      <c r="K345" s="18">
        <v>74541</v>
      </c>
      <c r="L345" s="22">
        <v>200000</v>
      </c>
      <c r="M345" s="18">
        <v>199300</v>
      </c>
      <c r="N345" s="18">
        <f t="shared" si="27"/>
        <v>14856021300</v>
      </c>
      <c r="O345" s="18">
        <f t="shared" si="31"/>
        <v>1337041917</v>
      </c>
      <c r="P345" s="30">
        <f t="shared" si="28"/>
        <v>16193063217</v>
      </c>
      <c r="Q345" s="152">
        <v>65000</v>
      </c>
      <c r="R345" s="152">
        <f t="shared" si="29"/>
        <v>249124.04949230771</v>
      </c>
      <c r="S345" s="152">
        <f t="shared" si="30"/>
        <v>16193063217</v>
      </c>
      <c r="T345" s="20" t="s">
        <v>6</v>
      </c>
      <c r="U345" s="81">
        <v>199300</v>
      </c>
      <c r="V345" s="81">
        <v>16193125000</v>
      </c>
      <c r="W345" s="81">
        <v>199300</v>
      </c>
      <c r="X345" s="81">
        <v>16193125000</v>
      </c>
      <c r="Y345" s="71">
        <v>0</v>
      </c>
      <c r="Z345" s="84">
        <v>0</v>
      </c>
    </row>
    <row r="346" spans="1:26" hidden="1">
      <c r="A346" s="19">
        <v>87688</v>
      </c>
      <c r="B346" s="19">
        <v>14021900326</v>
      </c>
      <c r="C346" s="20" t="s">
        <v>1452</v>
      </c>
      <c r="D346" s="20" t="s">
        <v>471</v>
      </c>
      <c r="E346" s="20" t="s">
        <v>40</v>
      </c>
      <c r="F346" s="20">
        <v>19</v>
      </c>
      <c r="G346" s="20" t="s">
        <v>503</v>
      </c>
      <c r="H346" s="20">
        <v>10314</v>
      </c>
      <c r="I346" s="21" t="s">
        <v>1264</v>
      </c>
      <c r="J346" s="20" t="s">
        <v>16</v>
      </c>
      <c r="K346" s="18">
        <v>74541</v>
      </c>
      <c r="L346" s="22">
        <v>100000</v>
      </c>
      <c r="M346" s="18">
        <v>98970</v>
      </c>
      <c r="N346" s="18">
        <f t="shared" si="27"/>
        <v>7377322770</v>
      </c>
      <c r="O346" s="18">
        <f t="shared" si="31"/>
        <v>663959049.29999995</v>
      </c>
      <c r="P346" s="30">
        <f t="shared" si="28"/>
        <v>8041281819.3000002</v>
      </c>
      <c r="Q346" s="152">
        <v>65000</v>
      </c>
      <c r="R346" s="152">
        <f t="shared" si="29"/>
        <v>123712.02798923077</v>
      </c>
      <c r="S346" s="152">
        <f t="shared" si="30"/>
        <v>8041281819.3000002</v>
      </c>
      <c r="T346" s="20" t="s">
        <v>6</v>
      </c>
      <c r="U346" s="81">
        <v>98970</v>
      </c>
      <c r="V346" s="81">
        <v>8041312500</v>
      </c>
      <c r="W346" s="81">
        <v>98970</v>
      </c>
      <c r="X346" s="81">
        <v>8041312500</v>
      </c>
      <c r="Y346" s="71">
        <v>0</v>
      </c>
      <c r="Z346" s="84">
        <v>0</v>
      </c>
    </row>
    <row r="347" spans="1:26" hidden="1">
      <c r="A347" s="19">
        <v>87276</v>
      </c>
      <c r="B347" s="19">
        <v>14021900327</v>
      </c>
      <c r="C347" s="20" t="s">
        <v>1456</v>
      </c>
      <c r="D347" s="20" t="s">
        <v>471</v>
      </c>
      <c r="E347" s="20" t="s">
        <v>299</v>
      </c>
      <c r="F347" s="20">
        <v>19</v>
      </c>
      <c r="G347" s="20" t="s">
        <v>503</v>
      </c>
      <c r="H347" s="20">
        <v>12928</v>
      </c>
      <c r="I347" s="21" t="s">
        <v>1454</v>
      </c>
      <c r="J347" s="20" t="s">
        <v>16</v>
      </c>
      <c r="K347" s="18">
        <v>74541</v>
      </c>
      <c r="L347" s="22">
        <v>50000</v>
      </c>
      <c r="M347" s="18">
        <v>49490</v>
      </c>
      <c r="N347" s="18">
        <f t="shared" si="27"/>
        <v>3689034090</v>
      </c>
      <c r="O347" s="18">
        <f t="shared" si="31"/>
        <v>332013068.09999996</v>
      </c>
      <c r="P347" s="30">
        <f t="shared" si="28"/>
        <v>4021047158.0999999</v>
      </c>
      <c r="Q347" s="152">
        <v>65000</v>
      </c>
      <c r="R347" s="152">
        <f t="shared" si="29"/>
        <v>61862.263970769229</v>
      </c>
      <c r="S347" s="152">
        <f t="shared" si="30"/>
        <v>4021047158.0999999</v>
      </c>
      <c r="T347" s="20" t="s">
        <v>6</v>
      </c>
      <c r="U347" s="81">
        <v>49490</v>
      </c>
      <c r="V347" s="81">
        <v>4021062500</v>
      </c>
      <c r="W347" s="81">
        <v>49490</v>
      </c>
      <c r="X347" s="81">
        <v>4021062500</v>
      </c>
      <c r="Y347" s="71">
        <v>0</v>
      </c>
      <c r="Z347" s="84">
        <v>0</v>
      </c>
    </row>
    <row r="348" spans="1:26" hidden="1">
      <c r="A348" s="19">
        <v>85915</v>
      </c>
      <c r="B348" s="19">
        <v>14021900328</v>
      </c>
      <c r="C348" s="20" t="s">
        <v>1458</v>
      </c>
      <c r="D348" s="20" t="s">
        <v>476</v>
      </c>
      <c r="E348" s="20" t="s">
        <v>352</v>
      </c>
      <c r="F348" s="20">
        <v>19</v>
      </c>
      <c r="G348" s="20" t="s">
        <v>503</v>
      </c>
      <c r="H348" s="20">
        <v>11077</v>
      </c>
      <c r="I348" s="21" t="s">
        <v>982</v>
      </c>
      <c r="J348" s="20" t="s">
        <v>16</v>
      </c>
      <c r="K348" s="18">
        <v>74541</v>
      </c>
      <c r="L348" s="22">
        <v>200000</v>
      </c>
      <c r="M348" s="18">
        <v>199340</v>
      </c>
      <c r="N348" s="18">
        <f t="shared" si="27"/>
        <v>14859002940</v>
      </c>
      <c r="O348" s="18">
        <f t="shared" si="31"/>
        <v>1337310264.5999999</v>
      </c>
      <c r="P348" s="30">
        <f t="shared" si="28"/>
        <v>16196313204.6</v>
      </c>
      <c r="Q348" s="152">
        <v>65000</v>
      </c>
      <c r="R348" s="152">
        <f t="shared" si="29"/>
        <v>249174.04930153847</v>
      </c>
      <c r="S348" s="152">
        <f t="shared" si="30"/>
        <v>16196313204.6</v>
      </c>
      <c r="T348" s="20" t="s">
        <v>6</v>
      </c>
      <c r="U348" s="81">
        <v>199340</v>
      </c>
      <c r="V348" s="81">
        <v>16196375000</v>
      </c>
      <c r="W348" s="81">
        <v>199340</v>
      </c>
      <c r="X348" s="81">
        <v>16196375000</v>
      </c>
      <c r="Y348" s="71">
        <v>0</v>
      </c>
      <c r="Z348" s="84">
        <v>0</v>
      </c>
    </row>
    <row r="349" spans="1:26" hidden="1">
      <c r="A349" s="19">
        <v>89147</v>
      </c>
      <c r="B349" s="19">
        <v>14021900329</v>
      </c>
      <c r="C349" s="20" t="s">
        <v>1461</v>
      </c>
      <c r="D349" s="20" t="s">
        <v>471</v>
      </c>
      <c r="E349" s="20" t="s">
        <v>299</v>
      </c>
      <c r="F349" s="20">
        <v>19</v>
      </c>
      <c r="G349" s="20" t="s">
        <v>503</v>
      </c>
      <c r="H349" s="20">
        <v>12929</v>
      </c>
      <c r="I349" s="21" t="s">
        <v>1460</v>
      </c>
      <c r="J349" s="20" t="s">
        <v>4</v>
      </c>
      <c r="K349" s="18">
        <v>74541</v>
      </c>
      <c r="L349" s="22">
        <v>100000</v>
      </c>
      <c r="M349" s="18">
        <v>99400</v>
      </c>
      <c r="N349" s="18">
        <f t="shared" si="27"/>
        <v>7409375400</v>
      </c>
      <c r="O349" s="18">
        <f t="shared" si="31"/>
        <v>666843786</v>
      </c>
      <c r="P349" s="30">
        <f t="shared" si="28"/>
        <v>8076219186</v>
      </c>
      <c r="Q349" s="152">
        <v>65000</v>
      </c>
      <c r="R349" s="152">
        <f t="shared" si="29"/>
        <v>124249.52593846153</v>
      </c>
      <c r="S349" s="152">
        <f t="shared" si="30"/>
        <v>8076219186</v>
      </c>
      <c r="T349" s="20" t="s">
        <v>6</v>
      </c>
      <c r="U349" s="81">
        <v>99400</v>
      </c>
      <c r="V349" s="81">
        <v>8076250000</v>
      </c>
      <c r="W349" s="81">
        <v>99400</v>
      </c>
      <c r="X349" s="81">
        <v>8076250000</v>
      </c>
      <c r="Y349" s="71">
        <v>0</v>
      </c>
      <c r="Z349" s="84">
        <v>0</v>
      </c>
    </row>
    <row r="350" spans="1:26" hidden="1">
      <c r="A350" s="19">
        <v>89072</v>
      </c>
      <c r="B350" s="19">
        <v>14021900330</v>
      </c>
      <c r="C350" s="20" t="s">
        <v>1462</v>
      </c>
      <c r="D350" s="20" t="s">
        <v>476</v>
      </c>
      <c r="E350" s="20" t="s">
        <v>319</v>
      </c>
      <c r="F350" s="20">
        <v>19</v>
      </c>
      <c r="G350" s="20" t="s">
        <v>503</v>
      </c>
      <c r="H350" s="20">
        <v>12801</v>
      </c>
      <c r="I350" s="21" t="s">
        <v>1001</v>
      </c>
      <c r="J350" s="20" t="s">
        <v>4</v>
      </c>
      <c r="K350" s="18">
        <v>74541</v>
      </c>
      <c r="L350" s="22">
        <v>200000</v>
      </c>
      <c r="M350" s="18">
        <v>199840</v>
      </c>
      <c r="N350" s="18">
        <f t="shared" si="27"/>
        <v>14896273440</v>
      </c>
      <c r="O350" s="18">
        <f t="shared" si="31"/>
        <v>1340664609.5999999</v>
      </c>
      <c r="P350" s="30">
        <f t="shared" si="28"/>
        <v>16236938049.6</v>
      </c>
      <c r="Q350" s="152">
        <v>65000</v>
      </c>
      <c r="R350" s="152">
        <f t="shared" si="29"/>
        <v>249799.04691692308</v>
      </c>
      <c r="S350" s="152">
        <f t="shared" si="30"/>
        <v>16236938049.6</v>
      </c>
      <c r="T350" s="20" t="s">
        <v>6</v>
      </c>
      <c r="U350" s="81">
        <v>199840</v>
      </c>
      <c r="V350" s="81">
        <v>16237000000</v>
      </c>
      <c r="W350" s="81">
        <v>199840</v>
      </c>
      <c r="X350" s="81">
        <v>16237000000</v>
      </c>
      <c r="Y350" s="71">
        <v>0</v>
      </c>
      <c r="Z350" s="84">
        <v>0</v>
      </c>
    </row>
    <row r="351" spans="1:26" hidden="1">
      <c r="A351" s="85">
        <v>88760</v>
      </c>
      <c r="B351" s="23">
        <v>14021900331</v>
      </c>
      <c r="C351" s="20" t="s">
        <v>1466</v>
      </c>
      <c r="D351" s="20" t="s">
        <v>469</v>
      </c>
      <c r="E351" s="20" t="s">
        <v>722</v>
      </c>
      <c r="F351" s="20">
        <v>19</v>
      </c>
      <c r="G351" s="20" t="s">
        <v>503</v>
      </c>
      <c r="H351" s="20">
        <v>8753</v>
      </c>
      <c r="I351" s="21" t="s">
        <v>1464</v>
      </c>
      <c r="J351" s="20" t="s">
        <v>19</v>
      </c>
      <c r="K351" s="18">
        <v>74541</v>
      </c>
      <c r="L351" s="22">
        <v>73240</v>
      </c>
      <c r="M351" s="18">
        <v>73240</v>
      </c>
      <c r="N351" s="18">
        <f t="shared" si="27"/>
        <v>5459382840</v>
      </c>
      <c r="O351" s="18">
        <f t="shared" si="31"/>
        <v>491344455.59999996</v>
      </c>
      <c r="P351" s="30">
        <f t="shared" si="28"/>
        <v>5950727295.6000004</v>
      </c>
      <c r="Q351" s="152">
        <v>65000</v>
      </c>
      <c r="R351" s="152">
        <f t="shared" si="29"/>
        <v>91549.65070153847</v>
      </c>
      <c r="S351" s="152">
        <f t="shared" si="30"/>
        <v>5950727295.6000004</v>
      </c>
      <c r="T351" s="20" t="s">
        <v>6</v>
      </c>
      <c r="U351" s="81">
        <v>73240</v>
      </c>
      <c r="V351" s="81">
        <v>33830062500</v>
      </c>
      <c r="W351" s="81">
        <v>73240</v>
      </c>
      <c r="X351" s="81">
        <v>33830062500</v>
      </c>
      <c r="Y351" s="71" t="s">
        <v>3720</v>
      </c>
      <c r="Z351" s="84">
        <v>0</v>
      </c>
    </row>
    <row r="352" spans="1:26" hidden="1">
      <c r="A352" s="85">
        <v>88760</v>
      </c>
      <c r="B352" s="23">
        <v>14031900014</v>
      </c>
      <c r="C352" s="20" t="s">
        <v>1466</v>
      </c>
      <c r="D352" s="20" t="s">
        <v>469</v>
      </c>
      <c r="E352" s="20" t="s">
        <v>722</v>
      </c>
      <c r="F352" s="20">
        <v>19</v>
      </c>
      <c r="G352" s="20" t="s">
        <v>563</v>
      </c>
      <c r="H352" s="20">
        <v>8753</v>
      </c>
      <c r="I352" s="21" t="s">
        <v>1464</v>
      </c>
      <c r="J352" s="20" t="s">
        <v>19</v>
      </c>
      <c r="K352" s="18">
        <v>73863</v>
      </c>
      <c r="L352" s="22">
        <v>344760</v>
      </c>
      <c r="M352" s="18">
        <v>343130</v>
      </c>
      <c r="N352" s="18">
        <f t="shared" si="27"/>
        <v>25344611190</v>
      </c>
      <c r="O352" s="18">
        <f>N352*10%</f>
        <v>2534461119</v>
      </c>
      <c r="P352" s="30">
        <f>O352+N352</f>
        <v>27879072309</v>
      </c>
      <c r="Q352" s="152">
        <v>65000</v>
      </c>
      <c r="R352" s="152">
        <f t="shared" si="29"/>
        <v>428908.80475384614</v>
      </c>
      <c r="S352" s="152">
        <f t="shared" si="30"/>
        <v>27879072309</v>
      </c>
      <c r="T352" s="20" t="s">
        <v>6</v>
      </c>
      <c r="U352" s="81">
        <v>343130</v>
      </c>
      <c r="V352" s="81">
        <v>0</v>
      </c>
      <c r="W352" s="81">
        <v>343130</v>
      </c>
      <c r="X352" s="81">
        <v>0</v>
      </c>
      <c r="Y352" s="71" t="s">
        <v>3720</v>
      </c>
      <c r="Z352" s="84">
        <v>0</v>
      </c>
    </row>
    <row r="353" spans="1:26" hidden="1">
      <c r="A353" s="19">
        <v>88076</v>
      </c>
      <c r="B353" s="19">
        <v>14021900332</v>
      </c>
      <c r="C353" s="20" t="s">
        <v>1470</v>
      </c>
      <c r="D353" s="20" t="s">
        <v>471</v>
      </c>
      <c r="E353" s="20" t="s">
        <v>9</v>
      </c>
      <c r="F353" s="20">
        <v>19</v>
      </c>
      <c r="G353" s="20" t="s">
        <v>502</v>
      </c>
      <c r="H353" s="20">
        <v>12138</v>
      </c>
      <c r="I353" s="21" t="s">
        <v>1468</v>
      </c>
      <c r="J353" s="20" t="s">
        <v>16</v>
      </c>
      <c r="K353" s="18">
        <v>74541</v>
      </c>
      <c r="L353" s="22">
        <v>75000</v>
      </c>
      <c r="M353" s="18">
        <v>71380</v>
      </c>
      <c r="N353" s="18">
        <f t="shared" si="27"/>
        <v>5320736580</v>
      </c>
      <c r="O353" s="18">
        <f t="shared" si="31"/>
        <v>478866292.19999999</v>
      </c>
      <c r="P353" s="30">
        <f t="shared" si="28"/>
        <v>5799602872.1999998</v>
      </c>
      <c r="Q353" s="152">
        <v>65000</v>
      </c>
      <c r="R353" s="152">
        <f t="shared" si="29"/>
        <v>89224.65957230769</v>
      </c>
      <c r="S353" s="152">
        <f t="shared" si="30"/>
        <v>5799602872.1999998</v>
      </c>
      <c r="T353" s="20" t="s">
        <v>6</v>
      </c>
      <c r="U353" s="81">
        <v>71380</v>
      </c>
      <c r="V353" s="81">
        <v>5799625000</v>
      </c>
      <c r="W353" s="81">
        <v>71380</v>
      </c>
      <c r="X353" s="81">
        <v>5799625000</v>
      </c>
      <c r="Y353" s="71">
        <v>0</v>
      </c>
      <c r="Z353" s="84">
        <v>0</v>
      </c>
    </row>
    <row r="354" spans="1:26" hidden="1">
      <c r="A354" s="19">
        <v>88694</v>
      </c>
      <c r="B354" s="19">
        <v>14021900333</v>
      </c>
      <c r="C354" s="20" t="s">
        <v>1474</v>
      </c>
      <c r="D354" s="20" t="s">
        <v>476</v>
      </c>
      <c r="E354" s="20" t="s">
        <v>64</v>
      </c>
      <c r="F354" s="20">
        <v>19</v>
      </c>
      <c r="G354" s="20" t="s">
        <v>502</v>
      </c>
      <c r="H354" s="20">
        <v>12930</v>
      </c>
      <c r="I354" s="21" t="s">
        <v>1472</v>
      </c>
      <c r="J354" s="20" t="s">
        <v>19</v>
      </c>
      <c r="K354" s="18">
        <v>74541</v>
      </c>
      <c r="L354" s="22">
        <v>200000</v>
      </c>
      <c r="M354" s="18">
        <v>199970</v>
      </c>
      <c r="N354" s="18">
        <f t="shared" si="27"/>
        <v>14905963770</v>
      </c>
      <c r="O354" s="18">
        <f t="shared" si="31"/>
        <v>1341536739.3</v>
      </c>
      <c r="P354" s="30">
        <f t="shared" si="28"/>
        <v>16247500509.299999</v>
      </c>
      <c r="Q354" s="152">
        <v>65000</v>
      </c>
      <c r="R354" s="152">
        <f t="shared" si="29"/>
        <v>249961.54629692307</v>
      </c>
      <c r="S354" s="152">
        <f t="shared" si="30"/>
        <v>16247500509.299999</v>
      </c>
      <c r="T354" s="20" t="s">
        <v>6</v>
      </c>
      <c r="U354" s="81">
        <v>199970</v>
      </c>
      <c r="V354" s="81">
        <v>16247562500</v>
      </c>
      <c r="W354" s="81">
        <v>199970</v>
      </c>
      <c r="X354" s="81">
        <v>16247562500</v>
      </c>
      <c r="Y354" s="71">
        <v>0</v>
      </c>
      <c r="Z354" s="84">
        <v>0</v>
      </c>
    </row>
    <row r="355" spans="1:26" hidden="1">
      <c r="A355" s="19">
        <v>88494</v>
      </c>
      <c r="B355" s="19">
        <v>14021900334</v>
      </c>
      <c r="C355" s="20" t="s">
        <v>1478</v>
      </c>
      <c r="D355" s="20" t="s">
        <v>471</v>
      </c>
      <c r="E355" s="20" t="s">
        <v>702</v>
      </c>
      <c r="F355" s="20">
        <v>19</v>
      </c>
      <c r="G355" s="20" t="s">
        <v>510</v>
      </c>
      <c r="H355" s="20">
        <v>12931</v>
      </c>
      <c r="I355" s="21" t="s">
        <v>1476</v>
      </c>
      <c r="J355" s="20" t="s">
        <v>19</v>
      </c>
      <c r="K355" s="18">
        <v>74541</v>
      </c>
      <c r="L355" s="22">
        <v>155000</v>
      </c>
      <c r="M355" s="18">
        <v>154320</v>
      </c>
      <c r="N355" s="18">
        <f t="shared" si="27"/>
        <v>11503167120</v>
      </c>
      <c r="O355" s="18">
        <f t="shared" si="31"/>
        <v>1035285040.8</v>
      </c>
      <c r="P355" s="30">
        <f t="shared" si="28"/>
        <v>12538452160.799999</v>
      </c>
      <c r="Q355" s="152">
        <v>65000</v>
      </c>
      <c r="R355" s="152">
        <f t="shared" si="29"/>
        <v>192899.26401230769</v>
      </c>
      <c r="S355" s="152">
        <f t="shared" si="30"/>
        <v>12538452160.799999</v>
      </c>
      <c r="T355" s="20" t="s">
        <v>6</v>
      </c>
      <c r="U355" s="81">
        <v>154320</v>
      </c>
      <c r="V355" s="81">
        <v>12538500000</v>
      </c>
      <c r="W355" s="81">
        <v>154320</v>
      </c>
      <c r="X355" s="81">
        <v>12538500000</v>
      </c>
      <c r="Y355" s="71">
        <v>0</v>
      </c>
      <c r="Z355" s="84">
        <v>0</v>
      </c>
    </row>
    <row r="356" spans="1:26" hidden="1">
      <c r="A356" s="19">
        <v>88151</v>
      </c>
      <c r="B356" s="19">
        <v>14021900335</v>
      </c>
      <c r="C356" s="20" t="s">
        <v>1482</v>
      </c>
      <c r="D356" s="20" t="s">
        <v>469</v>
      </c>
      <c r="E356" s="20" t="s">
        <v>14</v>
      </c>
      <c r="F356" s="20">
        <v>19</v>
      </c>
      <c r="G356" s="20" t="s">
        <v>510</v>
      </c>
      <c r="H356" s="20">
        <v>12553</v>
      </c>
      <c r="I356" s="21" t="s">
        <v>1480</v>
      </c>
      <c r="J356" s="20" t="s">
        <v>12</v>
      </c>
      <c r="K356" s="18">
        <v>74541</v>
      </c>
      <c r="L356" s="22">
        <v>170000</v>
      </c>
      <c r="M356" s="18">
        <v>169730</v>
      </c>
      <c r="N356" s="18">
        <f t="shared" si="27"/>
        <v>12651843930</v>
      </c>
      <c r="O356" s="18">
        <f t="shared" si="31"/>
        <v>1138665953.7</v>
      </c>
      <c r="P356" s="30">
        <f t="shared" si="28"/>
        <v>13790509883.700001</v>
      </c>
      <c r="Q356" s="152">
        <v>65000</v>
      </c>
      <c r="R356" s="152">
        <f t="shared" si="29"/>
        <v>212161.69051846155</v>
      </c>
      <c r="S356" s="152">
        <f t="shared" si="30"/>
        <v>13790509883.700001</v>
      </c>
      <c r="T356" s="20" t="s">
        <v>6</v>
      </c>
      <c r="U356" s="81">
        <v>169730</v>
      </c>
      <c r="V356" s="81">
        <v>13790562500</v>
      </c>
      <c r="W356" s="81">
        <v>169730</v>
      </c>
      <c r="X356" s="81">
        <v>13790562500</v>
      </c>
      <c r="Y356" s="71">
        <v>0</v>
      </c>
      <c r="Z356" s="84">
        <v>0</v>
      </c>
    </row>
    <row r="357" spans="1:26" hidden="1">
      <c r="A357" s="19">
        <v>88797</v>
      </c>
      <c r="B357" s="19">
        <v>14021900336</v>
      </c>
      <c r="C357" s="20" t="s">
        <v>1483</v>
      </c>
      <c r="D357" s="20" t="s">
        <v>470</v>
      </c>
      <c r="E357" s="20" t="s">
        <v>9</v>
      </c>
      <c r="F357" s="20">
        <v>19</v>
      </c>
      <c r="G357" s="20" t="s">
        <v>501</v>
      </c>
      <c r="H357" s="20">
        <v>12010</v>
      </c>
      <c r="I357" s="21" t="s">
        <v>1358</v>
      </c>
      <c r="J357" s="20" t="s">
        <v>16</v>
      </c>
      <c r="K357" s="18">
        <v>74541</v>
      </c>
      <c r="L357" s="22">
        <v>50000</v>
      </c>
      <c r="M357" s="18">
        <v>49200</v>
      </c>
      <c r="N357" s="18">
        <f t="shared" si="27"/>
        <v>3667417200</v>
      </c>
      <c r="O357" s="18">
        <f t="shared" si="31"/>
        <v>330067548</v>
      </c>
      <c r="P357" s="30">
        <f t="shared" si="28"/>
        <v>3997484748</v>
      </c>
      <c r="Q357" s="152">
        <v>65000</v>
      </c>
      <c r="R357" s="152">
        <f t="shared" si="29"/>
        <v>61499.765353846153</v>
      </c>
      <c r="S357" s="152">
        <f t="shared" si="30"/>
        <v>3997484748</v>
      </c>
      <c r="T357" s="20" t="s">
        <v>6</v>
      </c>
      <c r="U357" s="81">
        <v>49200</v>
      </c>
      <c r="V357" s="81">
        <v>3997500000</v>
      </c>
      <c r="W357" s="81">
        <v>49200</v>
      </c>
      <c r="X357" s="81">
        <v>3997500000</v>
      </c>
      <c r="Y357" s="71">
        <v>0</v>
      </c>
      <c r="Z357" s="84">
        <v>0</v>
      </c>
    </row>
    <row r="358" spans="1:26" hidden="1">
      <c r="A358" s="19">
        <v>86802</v>
      </c>
      <c r="B358" s="19">
        <v>14021900337</v>
      </c>
      <c r="C358" s="20" t="s">
        <v>1484</v>
      </c>
      <c r="D358" s="20" t="s">
        <v>503</v>
      </c>
      <c r="E358" s="20" t="s">
        <v>40</v>
      </c>
      <c r="F358" s="20">
        <v>19</v>
      </c>
      <c r="G358" s="20" t="s">
        <v>501</v>
      </c>
      <c r="H358" s="20">
        <v>7002</v>
      </c>
      <c r="I358" s="21" t="s">
        <v>724</v>
      </c>
      <c r="J358" s="20" t="s">
        <v>16</v>
      </c>
      <c r="K358" s="18">
        <v>74541</v>
      </c>
      <c r="L358" s="22">
        <v>200000</v>
      </c>
      <c r="M358" s="18">
        <v>196780</v>
      </c>
      <c r="N358" s="18">
        <f t="shared" si="27"/>
        <v>14668177980</v>
      </c>
      <c r="O358" s="18">
        <f t="shared" si="31"/>
        <v>1320136018.2</v>
      </c>
      <c r="P358" s="30">
        <f t="shared" si="28"/>
        <v>15988313998.200001</v>
      </c>
      <c r="Q358" s="152">
        <v>65000</v>
      </c>
      <c r="R358" s="152">
        <f t="shared" si="29"/>
        <v>245974.06151076924</v>
      </c>
      <c r="S358" s="152">
        <f t="shared" si="30"/>
        <v>15988313998.200001</v>
      </c>
      <c r="T358" s="20" t="s">
        <v>6</v>
      </c>
      <c r="U358" s="81">
        <v>196780</v>
      </c>
      <c r="V358" s="81">
        <v>15988375000</v>
      </c>
      <c r="W358" s="81">
        <v>196780</v>
      </c>
      <c r="X358" s="81">
        <v>15988375000</v>
      </c>
      <c r="Y358" s="71">
        <v>0</v>
      </c>
      <c r="Z358" s="84">
        <v>0</v>
      </c>
    </row>
    <row r="359" spans="1:26" hidden="1">
      <c r="A359" s="19">
        <v>88630</v>
      </c>
      <c r="B359" s="19">
        <v>14021900338</v>
      </c>
      <c r="C359" s="20" t="s">
        <v>1485</v>
      </c>
      <c r="D359" s="20" t="s">
        <v>503</v>
      </c>
      <c r="E359" s="20" t="s">
        <v>40</v>
      </c>
      <c r="F359" s="20">
        <v>19</v>
      </c>
      <c r="G359" s="20" t="s">
        <v>501</v>
      </c>
      <c r="H359" s="20">
        <v>12134</v>
      </c>
      <c r="I359" s="21" t="s">
        <v>792</v>
      </c>
      <c r="J359" s="20" t="s">
        <v>16</v>
      </c>
      <c r="K359" s="18">
        <v>74541</v>
      </c>
      <c r="L359" s="22">
        <v>125000</v>
      </c>
      <c r="M359" s="18">
        <v>123000</v>
      </c>
      <c r="N359" s="18">
        <f t="shared" si="27"/>
        <v>9168543000</v>
      </c>
      <c r="O359" s="18">
        <f t="shared" si="31"/>
        <v>825168870</v>
      </c>
      <c r="P359" s="30">
        <f t="shared" si="28"/>
        <v>9993711870</v>
      </c>
      <c r="Q359" s="152">
        <v>65000</v>
      </c>
      <c r="R359" s="152">
        <f t="shared" si="29"/>
        <v>153749.41338461539</v>
      </c>
      <c r="S359" s="152">
        <f t="shared" si="30"/>
        <v>9993711870</v>
      </c>
      <c r="T359" s="20" t="s">
        <v>6</v>
      </c>
      <c r="U359" s="81">
        <v>123000</v>
      </c>
      <c r="V359" s="81">
        <v>9993750000</v>
      </c>
      <c r="W359" s="81">
        <v>123000</v>
      </c>
      <c r="X359" s="81">
        <v>9993750000</v>
      </c>
      <c r="Y359" s="71">
        <v>0</v>
      </c>
      <c r="Z359" s="84">
        <v>0</v>
      </c>
    </row>
    <row r="360" spans="1:26" hidden="1">
      <c r="A360" s="19">
        <v>87954</v>
      </c>
      <c r="B360" s="19">
        <v>14021900339</v>
      </c>
      <c r="C360" s="20" t="s">
        <v>1489</v>
      </c>
      <c r="D360" s="20" t="s">
        <v>469</v>
      </c>
      <c r="E360" s="20" t="s">
        <v>318</v>
      </c>
      <c r="F360" s="20">
        <v>19</v>
      </c>
      <c r="G360" s="20" t="s">
        <v>501</v>
      </c>
      <c r="H360" s="20">
        <v>10583</v>
      </c>
      <c r="I360" s="21" t="s">
        <v>1487</v>
      </c>
      <c r="J360" s="20" t="s">
        <v>4</v>
      </c>
      <c r="K360" s="18">
        <v>74541</v>
      </c>
      <c r="L360" s="22">
        <v>179000</v>
      </c>
      <c r="M360" s="18">
        <v>174230</v>
      </c>
      <c r="N360" s="18">
        <f t="shared" si="27"/>
        <v>12987278430</v>
      </c>
      <c r="O360" s="18">
        <f t="shared" si="31"/>
        <v>1168855058.7</v>
      </c>
      <c r="P360" s="30">
        <f t="shared" si="28"/>
        <v>14156133488.700001</v>
      </c>
      <c r="Q360" s="152">
        <v>65000</v>
      </c>
      <c r="R360" s="152">
        <f t="shared" si="29"/>
        <v>217786.6690569231</v>
      </c>
      <c r="S360" s="152">
        <f t="shared" si="30"/>
        <v>14156133488.700001</v>
      </c>
      <c r="T360" s="20" t="s">
        <v>6</v>
      </c>
      <c r="U360" s="81">
        <v>174230</v>
      </c>
      <c r="V360" s="81">
        <v>14156187500</v>
      </c>
      <c r="W360" s="81">
        <v>174230</v>
      </c>
      <c r="X360" s="81">
        <v>14156187500</v>
      </c>
      <c r="Y360" s="71">
        <v>0</v>
      </c>
      <c r="Z360" s="84">
        <v>0</v>
      </c>
    </row>
    <row r="361" spans="1:26" hidden="1">
      <c r="A361" s="19">
        <v>86919</v>
      </c>
      <c r="B361" s="19">
        <v>14021900340</v>
      </c>
      <c r="C361" s="20" t="s">
        <v>1491</v>
      </c>
      <c r="D361" s="20" t="s">
        <v>503</v>
      </c>
      <c r="E361" s="20" t="s">
        <v>40</v>
      </c>
      <c r="F361" s="20">
        <v>19</v>
      </c>
      <c r="G361" s="20" t="s">
        <v>509</v>
      </c>
      <c r="H361" s="20">
        <v>10536</v>
      </c>
      <c r="I361" s="21" t="s">
        <v>1047</v>
      </c>
      <c r="J361" s="20" t="s">
        <v>4</v>
      </c>
      <c r="K361" s="18">
        <v>74541</v>
      </c>
      <c r="L361" s="22">
        <v>200000</v>
      </c>
      <c r="M361" s="18">
        <v>197790</v>
      </c>
      <c r="N361" s="18">
        <f t="shared" si="27"/>
        <v>14743464390</v>
      </c>
      <c r="O361" s="18">
        <f t="shared" si="31"/>
        <v>1326911795.0999999</v>
      </c>
      <c r="P361" s="30">
        <f t="shared" si="28"/>
        <v>16070376185.1</v>
      </c>
      <c r="Q361" s="152">
        <v>65000</v>
      </c>
      <c r="R361" s="152">
        <f t="shared" si="29"/>
        <v>247236.55669384616</v>
      </c>
      <c r="S361" s="152">
        <f t="shared" si="30"/>
        <v>16070376185.1</v>
      </c>
      <c r="T361" s="20" t="s">
        <v>6</v>
      </c>
      <c r="U361" s="81">
        <v>197790</v>
      </c>
      <c r="V361" s="81">
        <v>16070437500</v>
      </c>
      <c r="W361" s="81">
        <v>197790</v>
      </c>
      <c r="X361" s="81">
        <v>16070437500</v>
      </c>
      <c r="Y361" s="71">
        <v>0</v>
      </c>
      <c r="Z361" s="84">
        <v>0</v>
      </c>
    </row>
    <row r="362" spans="1:26" hidden="1">
      <c r="A362" s="19">
        <v>88685</v>
      </c>
      <c r="B362" s="19">
        <v>14021900341</v>
      </c>
      <c r="C362" s="20" t="s">
        <v>1492</v>
      </c>
      <c r="D362" s="20" t="s">
        <v>503</v>
      </c>
      <c r="E362" s="20" t="s">
        <v>40</v>
      </c>
      <c r="F362" s="20">
        <v>19</v>
      </c>
      <c r="G362" s="20" t="s">
        <v>509</v>
      </c>
      <c r="H362" s="20">
        <v>11147</v>
      </c>
      <c r="I362" s="21" t="s">
        <v>1029</v>
      </c>
      <c r="J362" s="20" t="s">
        <v>16</v>
      </c>
      <c r="K362" s="18">
        <v>74541</v>
      </c>
      <c r="L362" s="22">
        <v>100000</v>
      </c>
      <c r="M362" s="18">
        <v>98370</v>
      </c>
      <c r="N362" s="18">
        <f t="shared" si="27"/>
        <v>7332598170</v>
      </c>
      <c r="O362" s="18">
        <f t="shared" si="31"/>
        <v>659933835.29999995</v>
      </c>
      <c r="P362" s="30">
        <f t="shared" si="28"/>
        <v>7992532005.3000002</v>
      </c>
      <c r="Q362" s="152">
        <v>65000</v>
      </c>
      <c r="R362" s="152">
        <f t="shared" si="29"/>
        <v>122962.03085076924</v>
      </c>
      <c r="S362" s="152">
        <f t="shared" si="30"/>
        <v>7992532005.3000002</v>
      </c>
      <c r="T362" s="20" t="s">
        <v>6</v>
      </c>
      <c r="U362" s="81">
        <v>98370</v>
      </c>
      <c r="V362" s="81">
        <v>7992562500</v>
      </c>
      <c r="W362" s="81">
        <v>98370</v>
      </c>
      <c r="X362" s="81">
        <v>7992562500</v>
      </c>
      <c r="Y362" s="71">
        <v>0</v>
      </c>
      <c r="Z362" s="84">
        <v>0</v>
      </c>
    </row>
    <row r="363" spans="1:26" hidden="1">
      <c r="A363" s="19">
        <v>87854</v>
      </c>
      <c r="B363" s="19">
        <v>14021900342</v>
      </c>
      <c r="C363" s="20" t="s">
        <v>1493</v>
      </c>
      <c r="D363" s="20" t="s">
        <v>503</v>
      </c>
      <c r="E363" s="20" t="s">
        <v>9</v>
      </c>
      <c r="F363" s="20">
        <v>19</v>
      </c>
      <c r="G363" s="20" t="s">
        <v>509</v>
      </c>
      <c r="H363" s="20">
        <v>10197</v>
      </c>
      <c r="I363" s="21" t="s">
        <v>944</v>
      </c>
      <c r="J363" s="20" t="s">
        <v>16</v>
      </c>
      <c r="K363" s="18">
        <v>74541</v>
      </c>
      <c r="L363" s="22">
        <v>150000</v>
      </c>
      <c r="M363" s="18">
        <v>148340</v>
      </c>
      <c r="N363" s="18">
        <f t="shared" si="27"/>
        <v>11057411940</v>
      </c>
      <c r="O363" s="18">
        <f t="shared" si="31"/>
        <v>995167074.5999999</v>
      </c>
      <c r="P363" s="30">
        <f t="shared" si="28"/>
        <v>12052579014.6</v>
      </c>
      <c r="Q363" s="152">
        <v>65000</v>
      </c>
      <c r="R363" s="152">
        <f t="shared" si="29"/>
        <v>185424.29253230771</v>
      </c>
      <c r="S363" s="152">
        <f t="shared" si="30"/>
        <v>12052579014.6</v>
      </c>
      <c r="T363" s="20" t="s">
        <v>6</v>
      </c>
      <c r="U363" s="81">
        <v>148340</v>
      </c>
      <c r="V363" s="81">
        <v>12052625000</v>
      </c>
      <c r="W363" s="81">
        <v>148340</v>
      </c>
      <c r="X363" s="81">
        <v>12052625000</v>
      </c>
      <c r="Y363" s="71">
        <v>0</v>
      </c>
      <c r="Z363" s="84">
        <v>0</v>
      </c>
    </row>
    <row r="364" spans="1:26" hidden="1">
      <c r="A364" s="19">
        <v>85952</v>
      </c>
      <c r="B364" s="19">
        <v>14021900343</v>
      </c>
      <c r="C364" s="20" t="s">
        <v>1498</v>
      </c>
      <c r="D364" s="20" t="s">
        <v>473</v>
      </c>
      <c r="E364" s="20" t="s">
        <v>352</v>
      </c>
      <c r="F364" s="20">
        <v>19</v>
      </c>
      <c r="G364" s="20" t="s">
        <v>488</v>
      </c>
      <c r="H364" s="20">
        <v>11897</v>
      </c>
      <c r="I364" s="21" t="s">
        <v>1495</v>
      </c>
      <c r="J364" s="20" t="s">
        <v>16</v>
      </c>
      <c r="K364" s="18">
        <v>74541</v>
      </c>
      <c r="L364" s="22">
        <v>330000</v>
      </c>
      <c r="M364" s="18">
        <v>328070</v>
      </c>
      <c r="N364" s="18">
        <f t="shared" si="27"/>
        <v>24454665870</v>
      </c>
      <c r="O364" s="18">
        <f t="shared" si="31"/>
        <v>2200919928.2999997</v>
      </c>
      <c r="P364" s="30">
        <f t="shared" si="28"/>
        <v>26655585798.299999</v>
      </c>
      <c r="Q364" s="152">
        <v>65000</v>
      </c>
      <c r="R364" s="152">
        <f t="shared" si="29"/>
        <v>410085.93535846152</v>
      </c>
      <c r="S364" s="152">
        <f t="shared" si="30"/>
        <v>26655585798.299999</v>
      </c>
      <c r="T364" s="20" t="s">
        <v>6</v>
      </c>
      <c r="U364" s="81">
        <v>328070</v>
      </c>
      <c r="V364" s="81">
        <v>26655687500</v>
      </c>
      <c r="W364" s="81">
        <v>328070</v>
      </c>
      <c r="X364" s="81">
        <v>26655687500</v>
      </c>
      <c r="Y364" s="71">
        <v>0</v>
      </c>
      <c r="Z364" s="84">
        <v>0</v>
      </c>
    </row>
    <row r="365" spans="1:26" hidden="1">
      <c r="A365" s="19">
        <v>89267</v>
      </c>
      <c r="B365" s="19">
        <v>14021900344</v>
      </c>
      <c r="C365" s="20" t="s">
        <v>1499</v>
      </c>
      <c r="D365" s="20" t="s">
        <v>507</v>
      </c>
      <c r="E365" s="20" t="s">
        <v>37</v>
      </c>
      <c r="F365" s="20">
        <v>19</v>
      </c>
      <c r="G365" s="20" t="s">
        <v>524</v>
      </c>
      <c r="H365" s="20">
        <v>12715</v>
      </c>
      <c r="I365" s="21" t="s">
        <v>1070</v>
      </c>
      <c r="J365" s="20" t="s">
        <v>19</v>
      </c>
      <c r="K365" s="18">
        <v>74541</v>
      </c>
      <c r="L365" s="22">
        <v>150000</v>
      </c>
      <c r="M365" s="18">
        <v>148680</v>
      </c>
      <c r="N365" s="18">
        <f t="shared" si="27"/>
        <v>11082755880</v>
      </c>
      <c r="O365" s="18">
        <f t="shared" si="31"/>
        <v>997448029.19999993</v>
      </c>
      <c r="P365" s="30">
        <f t="shared" si="28"/>
        <v>12080203909.200001</v>
      </c>
      <c r="Q365" s="152">
        <v>65000</v>
      </c>
      <c r="R365" s="152">
        <f t="shared" si="29"/>
        <v>185849.29091076925</v>
      </c>
      <c r="S365" s="152">
        <f t="shared" si="30"/>
        <v>12080203909.200001</v>
      </c>
      <c r="T365" s="20" t="s">
        <v>6</v>
      </c>
      <c r="U365" s="81">
        <v>148680</v>
      </c>
      <c r="V365" s="81">
        <v>12080250000</v>
      </c>
      <c r="W365" s="81">
        <v>148680</v>
      </c>
      <c r="X365" s="81">
        <v>12080250000</v>
      </c>
      <c r="Y365" s="71">
        <v>0</v>
      </c>
      <c r="Z365" s="84">
        <v>0</v>
      </c>
    </row>
    <row r="366" spans="1:26" hidden="1">
      <c r="A366" s="19">
        <v>86918</v>
      </c>
      <c r="B366" s="19">
        <v>14021900345</v>
      </c>
      <c r="C366" s="20" t="s">
        <v>1500</v>
      </c>
      <c r="D366" s="20" t="s">
        <v>509</v>
      </c>
      <c r="E366" s="20" t="s">
        <v>40</v>
      </c>
      <c r="F366" s="20">
        <v>19</v>
      </c>
      <c r="G366" s="20" t="s">
        <v>524</v>
      </c>
      <c r="H366" s="20">
        <v>10497</v>
      </c>
      <c r="I366" s="21" t="s">
        <v>1063</v>
      </c>
      <c r="J366" s="20" t="s">
        <v>4</v>
      </c>
      <c r="K366" s="18">
        <v>74541</v>
      </c>
      <c r="L366" s="22">
        <v>200000</v>
      </c>
      <c r="M366" s="18">
        <v>198790</v>
      </c>
      <c r="N366" s="18">
        <f t="shared" si="27"/>
        <v>14818005390</v>
      </c>
      <c r="O366" s="18">
        <f t="shared" si="31"/>
        <v>1333620485.0999999</v>
      </c>
      <c r="P366" s="30">
        <f t="shared" si="28"/>
        <v>16151625875.1</v>
      </c>
      <c r="Q366" s="152">
        <v>65000</v>
      </c>
      <c r="R366" s="152">
        <f t="shared" si="29"/>
        <v>248486.5519246154</v>
      </c>
      <c r="S366" s="152">
        <f t="shared" si="30"/>
        <v>16151625875.1</v>
      </c>
      <c r="T366" s="20" t="s">
        <v>6</v>
      </c>
      <c r="U366" s="81">
        <v>198790</v>
      </c>
      <c r="V366" s="81">
        <v>16151687500</v>
      </c>
      <c r="W366" s="81">
        <v>198790</v>
      </c>
      <c r="X366" s="81">
        <v>16151687500</v>
      </c>
      <c r="Y366" s="71">
        <v>0</v>
      </c>
      <c r="Z366" s="84">
        <v>0</v>
      </c>
    </row>
    <row r="367" spans="1:26" hidden="1">
      <c r="A367" s="19">
        <v>89570</v>
      </c>
      <c r="B367" s="19">
        <v>14021900346</v>
      </c>
      <c r="C367" s="20" t="s">
        <v>1502</v>
      </c>
      <c r="D367" s="20" t="s">
        <v>509</v>
      </c>
      <c r="E367" s="20" t="s">
        <v>702</v>
      </c>
      <c r="F367" s="20">
        <v>19</v>
      </c>
      <c r="G367" s="20" t="s">
        <v>524</v>
      </c>
      <c r="H367" s="20">
        <v>7037</v>
      </c>
      <c r="I367" s="21" t="s">
        <v>709</v>
      </c>
      <c r="J367" s="20" t="s">
        <v>19</v>
      </c>
      <c r="K367" s="18">
        <v>74541</v>
      </c>
      <c r="L367" s="22">
        <v>150000</v>
      </c>
      <c r="M367" s="18">
        <v>149640</v>
      </c>
      <c r="N367" s="18">
        <f t="shared" si="27"/>
        <v>11154315240</v>
      </c>
      <c r="O367" s="18">
        <f t="shared" si="31"/>
        <v>1003888371.5999999</v>
      </c>
      <c r="P367" s="30">
        <f t="shared" si="28"/>
        <v>12158203611.6</v>
      </c>
      <c r="Q367" s="152">
        <v>65000</v>
      </c>
      <c r="R367" s="152">
        <f t="shared" si="29"/>
        <v>187049.2863323077</v>
      </c>
      <c r="S367" s="152">
        <f t="shared" si="30"/>
        <v>12158203611.6</v>
      </c>
      <c r="T367" s="20" t="s">
        <v>6</v>
      </c>
      <c r="U367" s="81">
        <v>149640</v>
      </c>
      <c r="V367" s="81">
        <v>12158250000</v>
      </c>
      <c r="W367" s="81">
        <v>149640</v>
      </c>
      <c r="X367" s="81">
        <v>12158250000</v>
      </c>
      <c r="Y367" s="71">
        <v>0</v>
      </c>
      <c r="Z367" s="84">
        <v>0</v>
      </c>
    </row>
    <row r="368" spans="1:26" hidden="1">
      <c r="A368" s="19">
        <v>86835</v>
      </c>
      <c r="B368" s="19">
        <v>14021900347</v>
      </c>
      <c r="C368" s="20" t="s">
        <v>1506</v>
      </c>
      <c r="D368" s="20" t="s">
        <v>509</v>
      </c>
      <c r="E368" s="20" t="s">
        <v>40</v>
      </c>
      <c r="F368" s="20">
        <v>19</v>
      </c>
      <c r="G368" s="20" t="s">
        <v>524</v>
      </c>
      <c r="H368" s="20">
        <v>11169</v>
      </c>
      <c r="I368" s="21" t="s">
        <v>1504</v>
      </c>
      <c r="J368" s="20" t="s">
        <v>4</v>
      </c>
      <c r="K368" s="18">
        <v>74541</v>
      </c>
      <c r="L368" s="22">
        <v>200000</v>
      </c>
      <c r="M368" s="18">
        <v>199500</v>
      </c>
      <c r="N368" s="18">
        <f t="shared" si="27"/>
        <v>14870929500</v>
      </c>
      <c r="O368" s="18">
        <f t="shared" si="31"/>
        <v>1338383655</v>
      </c>
      <c r="P368" s="30">
        <f t="shared" si="28"/>
        <v>16209313155</v>
      </c>
      <c r="Q368" s="152">
        <v>65000</v>
      </c>
      <c r="R368" s="152">
        <f t="shared" si="29"/>
        <v>249374.04853846153</v>
      </c>
      <c r="S368" s="152">
        <f t="shared" si="30"/>
        <v>16209313155</v>
      </c>
      <c r="T368" s="20" t="s">
        <v>6</v>
      </c>
      <c r="U368" s="81">
        <v>199500</v>
      </c>
      <c r="V368" s="81">
        <v>16209375000</v>
      </c>
      <c r="W368" s="81">
        <v>199500</v>
      </c>
      <c r="X368" s="81">
        <v>16209375000</v>
      </c>
      <c r="Y368" s="71">
        <v>0</v>
      </c>
      <c r="Z368" s="84">
        <v>0</v>
      </c>
    </row>
    <row r="369" spans="1:26" hidden="1">
      <c r="A369" s="19">
        <v>89655</v>
      </c>
      <c r="B369" s="19">
        <v>14021900348</v>
      </c>
      <c r="C369" s="20" t="s">
        <v>1508</v>
      </c>
      <c r="D369" s="20" t="s">
        <v>507</v>
      </c>
      <c r="E369" s="20" t="s">
        <v>299</v>
      </c>
      <c r="F369" s="20">
        <v>19</v>
      </c>
      <c r="G369" s="20" t="s">
        <v>530</v>
      </c>
      <c r="H369" s="20">
        <v>12513</v>
      </c>
      <c r="I369" s="21" t="s">
        <v>993</v>
      </c>
      <c r="J369" s="20" t="s">
        <v>16</v>
      </c>
      <c r="K369" s="18">
        <v>74541</v>
      </c>
      <c r="L369" s="22">
        <v>125000</v>
      </c>
      <c r="M369" s="18">
        <v>124420</v>
      </c>
      <c r="N369" s="18">
        <f t="shared" si="27"/>
        <v>9274391220</v>
      </c>
      <c r="O369" s="18">
        <f t="shared" si="31"/>
        <v>834695209.79999995</v>
      </c>
      <c r="P369" s="30">
        <f t="shared" si="28"/>
        <v>10109086429.799999</v>
      </c>
      <c r="Q369" s="152">
        <v>65000</v>
      </c>
      <c r="R369" s="152">
        <f t="shared" si="29"/>
        <v>155524.40661230768</v>
      </c>
      <c r="S369" s="152">
        <f t="shared" si="30"/>
        <v>10109086429.799999</v>
      </c>
      <c r="T369" s="20" t="s">
        <v>6</v>
      </c>
      <c r="U369" s="81">
        <v>124420</v>
      </c>
      <c r="V369" s="81">
        <v>10109125000</v>
      </c>
      <c r="W369" s="81">
        <v>124420</v>
      </c>
      <c r="X369" s="81">
        <v>10109125000</v>
      </c>
      <c r="Y369" s="71">
        <v>0</v>
      </c>
      <c r="Z369" s="84">
        <v>0</v>
      </c>
    </row>
    <row r="370" spans="1:26" hidden="1">
      <c r="A370" s="19">
        <v>85823</v>
      </c>
      <c r="B370" s="19">
        <v>14021900349</v>
      </c>
      <c r="C370" s="20" t="s">
        <v>1512</v>
      </c>
      <c r="D370" s="20" t="s">
        <v>488</v>
      </c>
      <c r="E370" s="20" t="s">
        <v>40</v>
      </c>
      <c r="F370" s="20">
        <v>19</v>
      </c>
      <c r="G370" s="20" t="s">
        <v>530</v>
      </c>
      <c r="H370" s="20">
        <v>11524</v>
      </c>
      <c r="I370" s="21" t="s">
        <v>1510</v>
      </c>
      <c r="J370" s="20" t="s">
        <v>16</v>
      </c>
      <c r="K370" s="18">
        <v>74541</v>
      </c>
      <c r="L370" s="22">
        <v>250000</v>
      </c>
      <c r="M370" s="18">
        <v>248200</v>
      </c>
      <c r="N370" s="18">
        <f t="shared" si="27"/>
        <v>18501076200</v>
      </c>
      <c r="O370" s="18">
        <f t="shared" si="31"/>
        <v>1665096858</v>
      </c>
      <c r="P370" s="30">
        <f t="shared" si="28"/>
        <v>20166173058</v>
      </c>
      <c r="Q370" s="152">
        <v>65000</v>
      </c>
      <c r="R370" s="152">
        <f t="shared" si="29"/>
        <v>310248.81627692305</v>
      </c>
      <c r="S370" s="152">
        <f t="shared" si="30"/>
        <v>20166173058</v>
      </c>
      <c r="T370" s="20" t="s">
        <v>6</v>
      </c>
      <c r="U370" s="81">
        <v>248200</v>
      </c>
      <c r="V370" s="81">
        <v>20166250000</v>
      </c>
      <c r="W370" s="81">
        <v>248200</v>
      </c>
      <c r="X370" s="81">
        <v>20166250000</v>
      </c>
      <c r="Y370" s="71">
        <v>0</v>
      </c>
      <c r="Z370" s="84">
        <v>0</v>
      </c>
    </row>
    <row r="371" spans="1:26" hidden="1">
      <c r="A371" s="19">
        <v>85669</v>
      </c>
      <c r="B371" s="19">
        <v>14021900350</v>
      </c>
      <c r="C371" s="20" t="s">
        <v>1516</v>
      </c>
      <c r="D371" s="20" t="s">
        <v>464</v>
      </c>
      <c r="E371" s="20" t="s">
        <v>722</v>
      </c>
      <c r="F371" s="20">
        <v>19</v>
      </c>
      <c r="G371" s="20" t="s">
        <v>530</v>
      </c>
      <c r="H371" s="20">
        <v>12933</v>
      </c>
      <c r="I371" s="21" t="s">
        <v>1514</v>
      </c>
      <c r="J371" s="20" t="s">
        <v>19</v>
      </c>
      <c r="K371" s="18">
        <v>74541</v>
      </c>
      <c r="L371" s="22">
        <v>250000</v>
      </c>
      <c r="M371" s="18">
        <v>247390</v>
      </c>
      <c r="N371" s="18">
        <f t="shared" si="27"/>
        <v>18440697990</v>
      </c>
      <c r="O371" s="18">
        <f t="shared" si="31"/>
        <v>1659662819.0999999</v>
      </c>
      <c r="P371" s="30">
        <f t="shared" si="28"/>
        <v>20100360809.099998</v>
      </c>
      <c r="Q371" s="152">
        <v>65000</v>
      </c>
      <c r="R371" s="152">
        <f t="shared" si="29"/>
        <v>309236.32013999997</v>
      </c>
      <c r="S371" s="152">
        <f t="shared" si="30"/>
        <v>20100360809.099998</v>
      </c>
      <c r="T371" s="20" t="s">
        <v>6</v>
      </c>
      <c r="U371" s="81">
        <v>247390</v>
      </c>
      <c r="V371" s="81">
        <v>20100437500</v>
      </c>
      <c r="W371" s="81">
        <v>247390</v>
      </c>
      <c r="X371" s="81">
        <v>20100437500</v>
      </c>
      <c r="Y371" s="71">
        <v>0</v>
      </c>
      <c r="Z371" s="84">
        <v>0</v>
      </c>
    </row>
    <row r="372" spans="1:26" hidden="1">
      <c r="A372" s="19">
        <v>88865</v>
      </c>
      <c r="B372" s="19">
        <v>14021900351</v>
      </c>
      <c r="C372" s="20" t="s">
        <v>1521</v>
      </c>
      <c r="D372" s="20" t="s">
        <v>469</v>
      </c>
      <c r="E372" s="20" t="s">
        <v>722</v>
      </c>
      <c r="F372" s="20">
        <v>19</v>
      </c>
      <c r="G372" s="20" t="s">
        <v>530</v>
      </c>
      <c r="H372" s="20">
        <v>12934</v>
      </c>
      <c r="I372" s="21" t="s">
        <v>1518</v>
      </c>
      <c r="J372" s="20" t="s">
        <v>19</v>
      </c>
      <c r="K372" s="18">
        <v>74541</v>
      </c>
      <c r="L372" s="22">
        <v>452000</v>
      </c>
      <c r="M372" s="18">
        <v>450270</v>
      </c>
      <c r="N372" s="18">
        <f t="shared" si="27"/>
        <v>33563576070</v>
      </c>
      <c r="O372" s="18">
        <f t="shared" si="31"/>
        <v>3020721846.2999997</v>
      </c>
      <c r="P372" s="30">
        <f t="shared" si="28"/>
        <v>36584297916.300003</v>
      </c>
      <c r="Q372" s="152">
        <v>65000</v>
      </c>
      <c r="R372" s="152">
        <f t="shared" si="29"/>
        <v>562835.3525584616</v>
      </c>
      <c r="S372" s="152">
        <f t="shared" si="30"/>
        <v>36584297916.300003</v>
      </c>
      <c r="T372" s="20" t="s">
        <v>6</v>
      </c>
      <c r="U372" s="81">
        <v>450270</v>
      </c>
      <c r="V372" s="81">
        <v>36584437500</v>
      </c>
      <c r="W372" s="81">
        <v>450270</v>
      </c>
      <c r="X372" s="81">
        <v>36584437500</v>
      </c>
      <c r="Y372" s="71">
        <v>0</v>
      </c>
      <c r="Z372" s="84">
        <v>0</v>
      </c>
    </row>
    <row r="373" spans="1:26" hidden="1">
      <c r="A373" s="19">
        <v>89644</v>
      </c>
      <c r="B373" s="19">
        <v>14021900352</v>
      </c>
      <c r="C373" s="20" t="s">
        <v>1525</v>
      </c>
      <c r="D373" s="20" t="s">
        <v>488</v>
      </c>
      <c r="E373" s="20" t="s">
        <v>9</v>
      </c>
      <c r="F373" s="20">
        <v>19</v>
      </c>
      <c r="G373" s="20" t="s">
        <v>491</v>
      </c>
      <c r="H373" s="20">
        <v>12469</v>
      </c>
      <c r="I373" s="21" t="s">
        <v>1523</v>
      </c>
      <c r="J373" s="20" t="s">
        <v>4</v>
      </c>
      <c r="K373" s="18">
        <v>74541</v>
      </c>
      <c r="L373" s="22">
        <v>100000</v>
      </c>
      <c r="M373" s="18">
        <v>99180</v>
      </c>
      <c r="N373" s="18">
        <f t="shared" si="27"/>
        <v>7392976380</v>
      </c>
      <c r="O373" s="18">
        <f t="shared" si="31"/>
        <v>665367874.19999993</v>
      </c>
      <c r="P373" s="30">
        <f t="shared" si="28"/>
        <v>8058344254.1999998</v>
      </c>
      <c r="Q373" s="152">
        <v>65000</v>
      </c>
      <c r="R373" s="152">
        <f t="shared" si="29"/>
        <v>123974.5269876923</v>
      </c>
      <c r="S373" s="152">
        <f t="shared" si="30"/>
        <v>8058344254.1999998</v>
      </c>
      <c r="T373" s="20" t="s">
        <v>6</v>
      </c>
      <c r="U373" s="81">
        <v>99180</v>
      </c>
      <c r="V373" s="81">
        <v>8058375000</v>
      </c>
      <c r="W373" s="81">
        <v>99180</v>
      </c>
      <c r="X373" s="81">
        <v>8058375000</v>
      </c>
      <c r="Y373" s="71">
        <v>0</v>
      </c>
      <c r="Z373" s="84">
        <v>0</v>
      </c>
    </row>
    <row r="374" spans="1:26" hidden="1">
      <c r="A374" s="19">
        <v>89391</v>
      </c>
      <c r="B374" s="19">
        <v>14021900353</v>
      </c>
      <c r="C374" s="20" t="s">
        <v>1529</v>
      </c>
      <c r="D374" s="20" t="s">
        <v>509</v>
      </c>
      <c r="E374" s="20" t="s">
        <v>32</v>
      </c>
      <c r="F374" s="20">
        <v>19</v>
      </c>
      <c r="G374" s="20" t="s">
        <v>491</v>
      </c>
      <c r="H374" s="20">
        <v>12935</v>
      </c>
      <c r="I374" s="21" t="s">
        <v>1527</v>
      </c>
      <c r="J374" s="20" t="s">
        <v>4</v>
      </c>
      <c r="K374" s="18">
        <v>74541</v>
      </c>
      <c r="L374" s="22">
        <v>326000</v>
      </c>
      <c r="M374" s="18">
        <v>324110</v>
      </c>
      <c r="N374" s="18">
        <f t="shared" si="27"/>
        <v>24159483510</v>
      </c>
      <c r="O374" s="18">
        <f t="shared" si="31"/>
        <v>2174353515.9000001</v>
      </c>
      <c r="P374" s="30">
        <f t="shared" si="28"/>
        <v>26333837025.900002</v>
      </c>
      <c r="Q374" s="152">
        <v>65000</v>
      </c>
      <c r="R374" s="152">
        <f t="shared" si="29"/>
        <v>405135.95424461539</v>
      </c>
      <c r="S374" s="152">
        <f t="shared" si="30"/>
        <v>26333837025.900002</v>
      </c>
      <c r="T374" s="20" t="s">
        <v>6</v>
      </c>
      <c r="U374" s="81">
        <v>324110</v>
      </c>
      <c r="V374" s="81">
        <v>26333937500</v>
      </c>
      <c r="W374" s="81">
        <v>324110</v>
      </c>
      <c r="X374" s="81">
        <v>26333937500</v>
      </c>
      <c r="Y374" s="71">
        <v>0</v>
      </c>
      <c r="Z374" s="84">
        <v>0</v>
      </c>
    </row>
    <row r="375" spans="1:26" hidden="1">
      <c r="A375" s="19">
        <v>89472</v>
      </c>
      <c r="B375" s="19">
        <v>14021900354</v>
      </c>
      <c r="C375" s="20" t="s">
        <v>1533</v>
      </c>
      <c r="D375" s="20" t="s">
        <v>507</v>
      </c>
      <c r="E375" s="20" t="s">
        <v>182</v>
      </c>
      <c r="F375" s="20">
        <v>19</v>
      </c>
      <c r="G375" s="20" t="s">
        <v>491</v>
      </c>
      <c r="H375" s="20">
        <v>12936</v>
      </c>
      <c r="I375" s="21" t="s">
        <v>1531</v>
      </c>
      <c r="J375" s="20" t="s">
        <v>4</v>
      </c>
      <c r="K375" s="18">
        <v>74541</v>
      </c>
      <c r="L375" s="22">
        <v>100000</v>
      </c>
      <c r="M375" s="18">
        <v>97660</v>
      </c>
      <c r="N375" s="18">
        <f t="shared" si="27"/>
        <v>7279674060</v>
      </c>
      <c r="O375" s="18">
        <f t="shared" si="31"/>
        <v>655170665.39999998</v>
      </c>
      <c r="P375" s="30">
        <f t="shared" si="28"/>
        <v>7934844725.3999996</v>
      </c>
      <c r="Q375" s="152">
        <v>65000</v>
      </c>
      <c r="R375" s="152">
        <f t="shared" si="29"/>
        <v>122074.53423692306</v>
      </c>
      <c r="S375" s="152">
        <f t="shared" si="30"/>
        <v>7934844725.3999996</v>
      </c>
      <c r="T375" s="20" t="s">
        <v>6</v>
      </c>
      <c r="U375" s="81">
        <v>97660</v>
      </c>
      <c r="V375" s="81">
        <v>7934875000</v>
      </c>
      <c r="W375" s="81">
        <v>97660</v>
      </c>
      <c r="X375" s="81">
        <v>7934875000</v>
      </c>
      <c r="Y375" s="71">
        <v>0</v>
      </c>
      <c r="Z375" s="84">
        <v>0</v>
      </c>
    </row>
    <row r="376" spans="1:26" hidden="1">
      <c r="A376" s="19">
        <v>89320</v>
      </c>
      <c r="B376" s="19">
        <v>14021900355</v>
      </c>
      <c r="C376" s="20" t="s">
        <v>1537</v>
      </c>
      <c r="D376" s="20" t="s">
        <v>513</v>
      </c>
      <c r="E376" s="20" t="s">
        <v>40</v>
      </c>
      <c r="F376" s="20">
        <v>19</v>
      </c>
      <c r="G376" s="20" t="s">
        <v>486</v>
      </c>
      <c r="H376" s="20">
        <v>10906</v>
      </c>
      <c r="I376" s="21" t="s">
        <v>1535</v>
      </c>
      <c r="J376" s="20" t="s">
        <v>4</v>
      </c>
      <c r="K376" s="18">
        <v>74541</v>
      </c>
      <c r="L376" s="22">
        <v>200000</v>
      </c>
      <c r="M376" s="18">
        <v>198570</v>
      </c>
      <c r="N376" s="18">
        <f t="shared" si="27"/>
        <v>14801606370</v>
      </c>
      <c r="O376" s="18">
        <f t="shared" si="31"/>
        <v>1332144573.3</v>
      </c>
      <c r="P376" s="30">
        <f t="shared" si="28"/>
        <v>16133750943.299999</v>
      </c>
      <c r="Q376" s="152">
        <v>65000</v>
      </c>
      <c r="R376" s="152">
        <f t="shared" si="29"/>
        <v>248211.55297384615</v>
      </c>
      <c r="S376" s="152">
        <f t="shared" si="30"/>
        <v>16133750943.299999</v>
      </c>
      <c r="T376" s="20" t="s">
        <v>6</v>
      </c>
      <c r="U376" s="81">
        <v>198570</v>
      </c>
      <c r="V376" s="81">
        <v>16133812500</v>
      </c>
      <c r="W376" s="81">
        <v>198570</v>
      </c>
      <c r="X376" s="81">
        <v>16133812500</v>
      </c>
      <c r="Y376" s="71">
        <v>0</v>
      </c>
      <c r="Z376" s="84">
        <v>0</v>
      </c>
    </row>
    <row r="377" spans="1:26" hidden="1">
      <c r="A377" s="19">
        <v>89395</v>
      </c>
      <c r="B377" s="19">
        <v>14021900356</v>
      </c>
      <c r="C377" s="20" t="s">
        <v>1539</v>
      </c>
      <c r="D377" s="20" t="s">
        <v>513</v>
      </c>
      <c r="E377" s="20" t="s">
        <v>467</v>
      </c>
      <c r="F377" s="20">
        <v>19</v>
      </c>
      <c r="G377" s="20" t="s">
        <v>519</v>
      </c>
      <c r="H377" s="20">
        <v>9130</v>
      </c>
      <c r="I377" s="21" t="s">
        <v>764</v>
      </c>
      <c r="J377" s="20" t="s">
        <v>19</v>
      </c>
      <c r="K377" s="18">
        <v>74541</v>
      </c>
      <c r="L377" s="22">
        <v>300000</v>
      </c>
      <c r="M377" s="18">
        <v>299260</v>
      </c>
      <c r="N377" s="18">
        <f t="shared" si="27"/>
        <v>22307139660</v>
      </c>
      <c r="O377" s="18">
        <f t="shared" si="31"/>
        <v>2007642569.3999999</v>
      </c>
      <c r="P377" s="30">
        <f t="shared" si="28"/>
        <v>24314782229.400002</v>
      </c>
      <c r="Q377" s="152">
        <v>65000</v>
      </c>
      <c r="R377" s="152">
        <f t="shared" si="29"/>
        <v>374073.57276000001</v>
      </c>
      <c r="S377" s="152">
        <f t="shared" si="30"/>
        <v>24314782229.400002</v>
      </c>
      <c r="T377" s="20" t="s">
        <v>6</v>
      </c>
      <c r="U377" s="81">
        <v>299260</v>
      </c>
      <c r="V377" s="81">
        <v>24314875000</v>
      </c>
      <c r="W377" s="81">
        <v>299260</v>
      </c>
      <c r="X377" s="81">
        <v>24314875000</v>
      </c>
      <c r="Y377" s="71">
        <v>0</v>
      </c>
      <c r="Z377" s="84">
        <v>0</v>
      </c>
    </row>
    <row r="378" spans="1:26" hidden="1">
      <c r="A378" s="19">
        <v>89608</v>
      </c>
      <c r="B378" s="19">
        <v>14021900357</v>
      </c>
      <c r="C378" s="20" t="s">
        <v>1543</v>
      </c>
      <c r="D378" s="20" t="s">
        <v>513</v>
      </c>
      <c r="E378" s="20" t="s">
        <v>32</v>
      </c>
      <c r="F378" s="20">
        <v>19</v>
      </c>
      <c r="G378" s="20" t="s">
        <v>519</v>
      </c>
      <c r="H378" s="20">
        <v>12939</v>
      </c>
      <c r="I378" s="21" t="s">
        <v>1541</v>
      </c>
      <c r="J378" s="20" t="s">
        <v>19</v>
      </c>
      <c r="K378" s="18">
        <v>74541</v>
      </c>
      <c r="L378" s="22">
        <v>374000</v>
      </c>
      <c r="M378" s="18">
        <v>373040</v>
      </c>
      <c r="N378" s="18">
        <f t="shared" si="27"/>
        <v>27806774640</v>
      </c>
      <c r="O378" s="18">
        <f t="shared" si="31"/>
        <v>2502609717.5999999</v>
      </c>
      <c r="P378" s="30">
        <f t="shared" si="28"/>
        <v>30309384357.599998</v>
      </c>
      <c r="Q378" s="152">
        <v>65000</v>
      </c>
      <c r="R378" s="152">
        <f t="shared" si="29"/>
        <v>466298.22088615381</v>
      </c>
      <c r="S378" s="152">
        <f t="shared" si="30"/>
        <v>30309384357.599998</v>
      </c>
      <c r="T378" s="20" t="s">
        <v>6</v>
      </c>
      <c r="U378" s="81">
        <v>373040</v>
      </c>
      <c r="V378" s="81">
        <v>30309500000</v>
      </c>
      <c r="W378" s="81">
        <v>373040</v>
      </c>
      <c r="X378" s="81">
        <v>30309500000</v>
      </c>
      <c r="Y378" s="71">
        <v>0</v>
      </c>
      <c r="Z378" s="84">
        <v>0</v>
      </c>
    </row>
    <row r="379" spans="1:26" hidden="1">
      <c r="A379" s="19">
        <v>89853</v>
      </c>
      <c r="B379" s="19">
        <v>14021900358</v>
      </c>
      <c r="C379" s="20" t="s">
        <v>1545</v>
      </c>
      <c r="D379" s="20" t="s">
        <v>489</v>
      </c>
      <c r="E379" s="20" t="s">
        <v>37</v>
      </c>
      <c r="F379" s="20">
        <v>19</v>
      </c>
      <c r="G379" s="20" t="s">
        <v>517</v>
      </c>
      <c r="H379" s="20">
        <v>9991</v>
      </c>
      <c r="I379" s="21" t="s">
        <v>852</v>
      </c>
      <c r="J379" s="20" t="s">
        <v>19</v>
      </c>
      <c r="K379" s="18">
        <v>74541</v>
      </c>
      <c r="L379" s="22">
        <v>300000</v>
      </c>
      <c r="M379" s="18">
        <v>298570</v>
      </c>
      <c r="N379" s="18">
        <f t="shared" si="27"/>
        <v>22255706370</v>
      </c>
      <c r="O379" s="18">
        <f t="shared" si="31"/>
        <v>2003013573.3</v>
      </c>
      <c r="P379" s="30">
        <f t="shared" si="28"/>
        <v>24258719943.299999</v>
      </c>
      <c r="Q379" s="152">
        <v>65000</v>
      </c>
      <c r="R379" s="152">
        <f t="shared" si="29"/>
        <v>373211.07605076925</v>
      </c>
      <c r="S379" s="152">
        <f t="shared" si="30"/>
        <v>24258719943.299999</v>
      </c>
      <c r="T379" s="20" t="s">
        <v>6</v>
      </c>
      <c r="U379" s="81">
        <v>298570</v>
      </c>
      <c r="V379" s="81">
        <v>24258812500</v>
      </c>
      <c r="W379" s="81">
        <v>298570</v>
      </c>
      <c r="X379" s="81">
        <v>24258812500</v>
      </c>
      <c r="Y379" s="71">
        <v>0</v>
      </c>
      <c r="Z379" s="84">
        <v>0</v>
      </c>
    </row>
    <row r="380" spans="1:26" hidden="1">
      <c r="A380" s="19">
        <v>89658</v>
      </c>
      <c r="B380" s="19">
        <v>14021900359</v>
      </c>
      <c r="C380" s="20" t="s">
        <v>1547</v>
      </c>
      <c r="D380" s="20" t="s">
        <v>528</v>
      </c>
      <c r="E380" s="20" t="s">
        <v>299</v>
      </c>
      <c r="F380" s="20">
        <v>19</v>
      </c>
      <c r="G380" s="20" t="s">
        <v>494</v>
      </c>
      <c r="H380" s="20">
        <v>12708</v>
      </c>
      <c r="I380" s="21" t="s">
        <v>1373</v>
      </c>
      <c r="J380" s="20" t="s">
        <v>16</v>
      </c>
      <c r="K380" s="18">
        <v>74541</v>
      </c>
      <c r="L380" s="22">
        <v>200000</v>
      </c>
      <c r="M380" s="18">
        <v>196510</v>
      </c>
      <c r="N380" s="18">
        <f t="shared" si="27"/>
        <v>14648051910</v>
      </c>
      <c r="O380" s="18">
        <f t="shared" si="31"/>
        <v>1318324671.8999999</v>
      </c>
      <c r="P380" s="30">
        <f t="shared" si="28"/>
        <v>15966376581.9</v>
      </c>
      <c r="Q380" s="152">
        <v>65000</v>
      </c>
      <c r="R380" s="152">
        <f t="shared" si="29"/>
        <v>245636.56279846153</v>
      </c>
      <c r="S380" s="152">
        <f t="shared" si="30"/>
        <v>15966376581.9</v>
      </c>
      <c r="T380" s="20" t="s">
        <v>6</v>
      </c>
      <c r="U380" s="81">
        <v>196510</v>
      </c>
      <c r="V380" s="81">
        <v>15966437500</v>
      </c>
      <c r="W380" s="81">
        <v>196510</v>
      </c>
      <c r="X380" s="81">
        <v>15966437500</v>
      </c>
      <c r="Y380" s="71">
        <v>0</v>
      </c>
      <c r="Z380" s="84">
        <v>0</v>
      </c>
    </row>
    <row r="381" spans="1:26" hidden="1">
      <c r="A381" s="19">
        <v>90170</v>
      </c>
      <c r="B381" s="19">
        <v>14021900360</v>
      </c>
      <c r="C381" s="20" t="s">
        <v>1549</v>
      </c>
      <c r="D381" s="20" t="s">
        <v>529</v>
      </c>
      <c r="E381" s="20" t="s">
        <v>722</v>
      </c>
      <c r="F381" s="20">
        <v>19</v>
      </c>
      <c r="G381" s="20" t="s">
        <v>482</v>
      </c>
      <c r="H381" s="20">
        <v>8364</v>
      </c>
      <c r="I381" s="21" t="s">
        <v>776</v>
      </c>
      <c r="J381" s="20" t="s">
        <v>19</v>
      </c>
      <c r="K381" s="18">
        <v>73863</v>
      </c>
      <c r="L381" s="22">
        <v>97000</v>
      </c>
      <c r="M381" s="18">
        <v>96550</v>
      </c>
      <c r="N381" s="18">
        <f t="shared" si="27"/>
        <v>7131472650</v>
      </c>
      <c r="O381" s="18">
        <f t="shared" ref="O381:O383" si="32">N381*10%</f>
        <v>713147265</v>
      </c>
      <c r="P381" s="30">
        <f t="shared" si="28"/>
        <v>7844619915</v>
      </c>
      <c r="Q381" s="152">
        <v>65000</v>
      </c>
      <c r="R381" s="152">
        <f t="shared" si="29"/>
        <v>120686.46023076923</v>
      </c>
      <c r="S381" s="152">
        <f t="shared" si="30"/>
        <v>7844619915</v>
      </c>
      <c r="T381" s="20" t="s">
        <v>6</v>
      </c>
      <c r="U381" s="81">
        <v>96550</v>
      </c>
      <c r="V381" s="81">
        <v>7844687500</v>
      </c>
      <c r="W381" s="81">
        <v>96550</v>
      </c>
      <c r="X381" s="81">
        <v>7844687500</v>
      </c>
      <c r="Y381" s="71">
        <v>0</v>
      </c>
      <c r="Z381" s="84">
        <v>0</v>
      </c>
    </row>
    <row r="382" spans="1:26" hidden="1">
      <c r="A382" s="19">
        <v>90174</v>
      </c>
      <c r="B382" s="19">
        <v>14021900361</v>
      </c>
      <c r="C382" s="20" t="s">
        <v>1551</v>
      </c>
      <c r="D382" s="20" t="s">
        <v>529</v>
      </c>
      <c r="E382" s="20" t="s">
        <v>722</v>
      </c>
      <c r="F382" s="20">
        <v>19</v>
      </c>
      <c r="G382" s="20" t="s">
        <v>482</v>
      </c>
      <c r="H382" s="20">
        <v>8753</v>
      </c>
      <c r="I382" s="21" t="s">
        <v>1464</v>
      </c>
      <c r="J382" s="20" t="s">
        <v>19</v>
      </c>
      <c r="K382" s="18">
        <v>73863</v>
      </c>
      <c r="L382" s="22">
        <v>265000</v>
      </c>
      <c r="M382" s="18">
        <v>263610</v>
      </c>
      <c r="N382" s="18">
        <f t="shared" si="27"/>
        <v>19471025430</v>
      </c>
      <c r="O382" s="18">
        <f t="shared" si="32"/>
        <v>1947102543</v>
      </c>
      <c r="P382" s="30">
        <f t="shared" si="28"/>
        <v>21418127973</v>
      </c>
      <c r="Q382" s="152">
        <v>65000</v>
      </c>
      <c r="R382" s="152">
        <f t="shared" si="29"/>
        <v>329509.66112307692</v>
      </c>
      <c r="S382" s="152">
        <f t="shared" si="30"/>
        <v>21418127973</v>
      </c>
      <c r="T382" s="20" t="s">
        <v>6</v>
      </c>
      <c r="U382" s="81">
        <v>263610</v>
      </c>
      <c r="V382" s="81">
        <v>21418312500</v>
      </c>
      <c r="W382" s="81">
        <v>263610</v>
      </c>
      <c r="X382" s="81">
        <v>21418312500</v>
      </c>
      <c r="Y382" s="71">
        <v>0</v>
      </c>
      <c r="Z382" s="84">
        <v>0</v>
      </c>
    </row>
    <row r="383" spans="1:26" hidden="1">
      <c r="A383" s="19">
        <v>90192</v>
      </c>
      <c r="B383" s="19">
        <v>14021900362</v>
      </c>
      <c r="C383" s="20" t="s">
        <v>1553</v>
      </c>
      <c r="D383" s="20" t="s">
        <v>529</v>
      </c>
      <c r="E383" s="20" t="s">
        <v>722</v>
      </c>
      <c r="F383" s="20">
        <v>19</v>
      </c>
      <c r="G383" s="20" t="s">
        <v>482</v>
      </c>
      <c r="H383" s="20">
        <v>11316</v>
      </c>
      <c r="I383" s="21" t="s">
        <v>795</v>
      </c>
      <c r="J383" s="20" t="s">
        <v>19</v>
      </c>
      <c r="K383" s="18">
        <v>73863</v>
      </c>
      <c r="L383" s="22">
        <v>63000</v>
      </c>
      <c r="M383" s="18">
        <v>61350</v>
      </c>
      <c r="N383" s="18">
        <f t="shared" si="27"/>
        <v>4531495050</v>
      </c>
      <c r="O383" s="18">
        <f t="shared" si="32"/>
        <v>453149505</v>
      </c>
      <c r="P383" s="30">
        <f t="shared" si="28"/>
        <v>4984644555</v>
      </c>
      <c r="Q383" s="152">
        <v>65000</v>
      </c>
      <c r="R383" s="152">
        <f t="shared" si="29"/>
        <v>76686.839307692309</v>
      </c>
      <c r="S383" s="152">
        <f t="shared" si="30"/>
        <v>4984644555</v>
      </c>
      <c r="T383" s="20" t="s">
        <v>6</v>
      </c>
      <c r="U383" s="81">
        <v>61350</v>
      </c>
      <c r="V383" s="81">
        <v>4984687500</v>
      </c>
      <c r="W383" s="81">
        <v>61350</v>
      </c>
      <c r="X383" s="81">
        <v>4984687500</v>
      </c>
      <c r="Y383" s="71">
        <v>0</v>
      </c>
      <c r="Z383" s="84">
        <v>0</v>
      </c>
    </row>
    <row r="384" spans="1:26" hidden="1">
      <c r="A384" s="19">
        <v>90011</v>
      </c>
      <c r="B384" s="19">
        <v>14021900363</v>
      </c>
      <c r="C384" s="20" t="s">
        <v>1556</v>
      </c>
      <c r="D384" s="20" t="s">
        <v>494</v>
      </c>
      <c r="E384" s="20" t="s">
        <v>319</v>
      </c>
      <c r="F384" s="20">
        <v>19</v>
      </c>
      <c r="G384" s="20" t="s">
        <v>540</v>
      </c>
      <c r="H384" s="20">
        <v>12801</v>
      </c>
      <c r="I384" s="21" t="s">
        <v>1001</v>
      </c>
      <c r="J384" s="20" t="s">
        <v>4</v>
      </c>
      <c r="K384" s="18">
        <v>74541</v>
      </c>
      <c r="L384" s="22">
        <v>100000</v>
      </c>
      <c r="M384" s="18">
        <v>95380</v>
      </c>
      <c r="N384" s="18">
        <f t="shared" si="27"/>
        <v>7109720580</v>
      </c>
      <c r="O384" s="18">
        <f t="shared" ref="O384:O388" si="33">N384*9%</f>
        <v>639874852.19999993</v>
      </c>
      <c r="P384" s="30">
        <f t="shared" si="28"/>
        <v>7749595432.1999998</v>
      </c>
      <c r="Q384" s="152">
        <v>65000</v>
      </c>
      <c r="R384" s="152">
        <f t="shared" si="29"/>
        <v>119224.54511076922</v>
      </c>
      <c r="S384" s="152">
        <f t="shared" si="30"/>
        <v>7749595432.1999998</v>
      </c>
      <c r="T384" s="20" t="s">
        <v>6</v>
      </c>
      <c r="U384" s="81">
        <v>95380</v>
      </c>
      <c r="V384" s="81">
        <v>7749625000</v>
      </c>
      <c r="W384" s="81">
        <v>95380</v>
      </c>
      <c r="X384" s="81">
        <v>7749625000</v>
      </c>
      <c r="Y384" s="71">
        <v>0</v>
      </c>
      <c r="Z384" s="84">
        <v>0</v>
      </c>
    </row>
    <row r="385" spans="1:26" hidden="1">
      <c r="A385" s="19">
        <v>87572</v>
      </c>
      <c r="B385" s="19">
        <v>14021900364</v>
      </c>
      <c r="C385" s="20" t="s">
        <v>1558</v>
      </c>
      <c r="D385" s="20" t="s">
        <v>517</v>
      </c>
      <c r="E385" s="20" t="s">
        <v>14</v>
      </c>
      <c r="F385" s="20">
        <v>19</v>
      </c>
      <c r="G385" s="20" t="s">
        <v>540</v>
      </c>
      <c r="H385" s="20">
        <v>11124</v>
      </c>
      <c r="I385" s="21" t="s">
        <v>1042</v>
      </c>
      <c r="J385" s="20" t="s">
        <v>12</v>
      </c>
      <c r="K385" s="18">
        <v>74541</v>
      </c>
      <c r="L385" s="22">
        <v>200000</v>
      </c>
      <c r="M385" s="18">
        <v>198930</v>
      </c>
      <c r="N385" s="18">
        <f t="shared" si="27"/>
        <v>14828441130</v>
      </c>
      <c r="O385" s="18">
        <f t="shared" si="33"/>
        <v>1334559701.7</v>
      </c>
      <c r="P385" s="30">
        <f t="shared" si="28"/>
        <v>16163000831.700001</v>
      </c>
      <c r="Q385" s="152">
        <v>65000</v>
      </c>
      <c r="R385" s="152">
        <f t="shared" si="29"/>
        <v>248661.55125692309</v>
      </c>
      <c r="S385" s="152">
        <f t="shared" si="30"/>
        <v>16163000831.700001</v>
      </c>
      <c r="T385" s="20" t="s">
        <v>6</v>
      </c>
      <c r="U385" s="81">
        <v>198930</v>
      </c>
      <c r="V385" s="81">
        <v>16163062500</v>
      </c>
      <c r="W385" s="81">
        <v>198930</v>
      </c>
      <c r="X385" s="81">
        <v>16163062500</v>
      </c>
      <c r="Y385" s="71">
        <v>0</v>
      </c>
      <c r="Z385" s="84">
        <v>0</v>
      </c>
    </row>
    <row r="386" spans="1:26" hidden="1">
      <c r="A386" s="19">
        <v>89858</v>
      </c>
      <c r="B386" s="19">
        <v>14021900365</v>
      </c>
      <c r="C386" s="20" t="s">
        <v>1559</v>
      </c>
      <c r="D386" s="20" t="s">
        <v>482</v>
      </c>
      <c r="E386" s="20" t="s">
        <v>40</v>
      </c>
      <c r="F386" s="20">
        <v>19</v>
      </c>
      <c r="G386" s="20" t="s">
        <v>540</v>
      </c>
      <c r="H386" s="20">
        <v>11929</v>
      </c>
      <c r="I386" s="21" t="s">
        <v>712</v>
      </c>
      <c r="J386" s="20" t="s">
        <v>19</v>
      </c>
      <c r="K386" s="18">
        <v>74541</v>
      </c>
      <c r="L386" s="22">
        <v>200000</v>
      </c>
      <c r="M386" s="18">
        <v>198840</v>
      </c>
      <c r="N386" s="18">
        <f t="shared" ref="N386:N449" si="34">M386*K386</f>
        <v>14821732440</v>
      </c>
      <c r="O386" s="18">
        <f t="shared" si="33"/>
        <v>1333955919.5999999</v>
      </c>
      <c r="P386" s="30">
        <f t="shared" si="28"/>
        <v>16155688359.6</v>
      </c>
      <c r="Q386" s="152">
        <v>65000</v>
      </c>
      <c r="R386" s="152">
        <f t="shared" ref="R386:R449" si="35">P386/Q386</f>
        <v>248549.05168615386</v>
      </c>
      <c r="S386" s="152">
        <f t="shared" ref="S386:S449" si="36">Q386*R386</f>
        <v>16155688359.6</v>
      </c>
      <c r="T386" s="20" t="s">
        <v>6</v>
      </c>
      <c r="U386" s="81">
        <v>198840</v>
      </c>
      <c r="V386" s="81">
        <v>16155750000</v>
      </c>
      <c r="W386" s="81">
        <v>198840</v>
      </c>
      <c r="X386" s="81">
        <v>16155750000</v>
      </c>
      <c r="Y386" s="71">
        <v>0</v>
      </c>
      <c r="Z386" s="84">
        <v>0</v>
      </c>
    </row>
    <row r="387" spans="1:26" hidden="1">
      <c r="A387" s="19">
        <v>89977</v>
      </c>
      <c r="B387" s="19">
        <v>14021900366</v>
      </c>
      <c r="C387" s="20" t="s">
        <v>1561</v>
      </c>
      <c r="D387" s="20" t="s">
        <v>540</v>
      </c>
      <c r="E387" s="20" t="s">
        <v>1176</v>
      </c>
      <c r="F387" s="20">
        <v>19</v>
      </c>
      <c r="G387" s="20" t="s">
        <v>526</v>
      </c>
      <c r="H387" s="20">
        <v>10537</v>
      </c>
      <c r="I387" s="21" t="s">
        <v>415</v>
      </c>
      <c r="J387" s="20" t="s">
        <v>4</v>
      </c>
      <c r="K387" s="18">
        <v>74541</v>
      </c>
      <c r="L387" s="22">
        <v>270000</v>
      </c>
      <c r="M387" s="18">
        <v>268250</v>
      </c>
      <c r="N387" s="18">
        <f t="shared" si="34"/>
        <v>19995623250</v>
      </c>
      <c r="O387" s="18">
        <f t="shared" si="33"/>
        <v>1799606092.5</v>
      </c>
      <c r="P387" s="30">
        <f t="shared" ref="P387:P448" si="37">O387+N387</f>
        <v>21795229342.5</v>
      </c>
      <c r="Q387" s="152">
        <v>65000</v>
      </c>
      <c r="R387" s="152">
        <f t="shared" si="35"/>
        <v>335311.22065384616</v>
      </c>
      <c r="S387" s="152">
        <f t="shared" si="36"/>
        <v>21795229342.5</v>
      </c>
      <c r="T387" s="20" t="s">
        <v>6</v>
      </c>
      <c r="U387" s="81">
        <v>268250</v>
      </c>
      <c r="V387" s="81">
        <v>21795312500</v>
      </c>
      <c r="W387" s="81">
        <v>268250</v>
      </c>
      <c r="X387" s="81">
        <v>21795312500</v>
      </c>
      <c r="Y387" s="71">
        <v>0</v>
      </c>
      <c r="Z387" s="84">
        <v>0</v>
      </c>
    </row>
    <row r="388" spans="1:26" hidden="1">
      <c r="A388" s="19">
        <v>89738</v>
      </c>
      <c r="B388" s="72">
        <v>14021900367</v>
      </c>
      <c r="C388" s="20" t="s">
        <v>1564</v>
      </c>
      <c r="D388" s="20" t="s">
        <v>540</v>
      </c>
      <c r="E388" s="20" t="s">
        <v>702</v>
      </c>
      <c r="F388" s="20">
        <v>19</v>
      </c>
      <c r="G388" s="20" t="s">
        <v>526</v>
      </c>
      <c r="H388" s="20">
        <v>7037</v>
      </c>
      <c r="I388" s="21" t="s">
        <v>709</v>
      </c>
      <c r="J388" s="20" t="s">
        <v>19</v>
      </c>
      <c r="K388" s="18">
        <v>74541</v>
      </c>
      <c r="L388" s="22">
        <v>47520</v>
      </c>
      <c r="M388" s="18">
        <v>47520</v>
      </c>
      <c r="N388" s="18">
        <f t="shared" si="34"/>
        <v>3542188320</v>
      </c>
      <c r="O388" s="18">
        <f t="shared" si="33"/>
        <v>318796948.80000001</v>
      </c>
      <c r="P388" s="30">
        <f t="shared" si="37"/>
        <v>3860985268.8000002</v>
      </c>
      <c r="Q388" s="152">
        <v>65000</v>
      </c>
      <c r="R388" s="152">
        <f t="shared" si="35"/>
        <v>59399.773366153851</v>
      </c>
      <c r="S388" s="152">
        <f t="shared" si="36"/>
        <v>3860985268.8000002</v>
      </c>
      <c r="T388" s="20" t="s">
        <v>6</v>
      </c>
      <c r="U388" s="81">
        <v>47520</v>
      </c>
      <c r="V388" s="81">
        <v>6974500000</v>
      </c>
      <c r="W388" s="81">
        <v>47520</v>
      </c>
      <c r="X388" s="81">
        <v>6974500000</v>
      </c>
      <c r="Y388" s="71" t="s">
        <v>3721</v>
      </c>
      <c r="Z388" s="84">
        <v>0</v>
      </c>
    </row>
    <row r="389" spans="1:26" hidden="1">
      <c r="A389" s="19">
        <v>89738</v>
      </c>
      <c r="B389" s="72">
        <v>14021900367</v>
      </c>
      <c r="C389" s="20" t="s">
        <v>1564</v>
      </c>
      <c r="D389" s="20" t="s">
        <v>540</v>
      </c>
      <c r="E389" s="20" t="s">
        <v>702</v>
      </c>
      <c r="F389" s="20">
        <v>19</v>
      </c>
      <c r="G389" s="20" t="s">
        <v>526</v>
      </c>
      <c r="H389" s="20">
        <v>7037</v>
      </c>
      <c r="I389" s="21" t="s">
        <v>709</v>
      </c>
      <c r="J389" s="20" t="s">
        <v>19</v>
      </c>
      <c r="K389" s="18">
        <v>73863</v>
      </c>
      <c r="L389" s="22">
        <v>39480</v>
      </c>
      <c r="M389" s="18">
        <v>38320</v>
      </c>
      <c r="N389" s="18">
        <f t="shared" si="34"/>
        <v>2830430160</v>
      </c>
      <c r="O389" s="18">
        <f>N389*10%</f>
        <v>283043016</v>
      </c>
      <c r="P389" s="30">
        <f t="shared" si="37"/>
        <v>3113473176</v>
      </c>
      <c r="Q389" s="152">
        <v>65000</v>
      </c>
      <c r="R389" s="152">
        <f t="shared" si="35"/>
        <v>47899.587323076921</v>
      </c>
      <c r="S389" s="152">
        <f t="shared" si="36"/>
        <v>3113473176</v>
      </c>
      <c r="T389" s="20" t="s">
        <v>6</v>
      </c>
      <c r="U389" s="81">
        <v>38320</v>
      </c>
      <c r="V389" s="81">
        <v>0</v>
      </c>
      <c r="W389" s="81">
        <v>38320</v>
      </c>
      <c r="X389" s="81">
        <v>0</v>
      </c>
      <c r="Y389" s="71" t="s">
        <v>3722</v>
      </c>
      <c r="Z389" s="84">
        <v>0</v>
      </c>
    </row>
    <row r="390" spans="1:26" hidden="1">
      <c r="A390" s="19">
        <v>89964</v>
      </c>
      <c r="B390" s="19">
        <v>14021900368</v>
      </c>
      <c r="C390" s="20" t="s">
        <v>1566</v>
      </c>
      <c r="D390" s="20" t="s">
        <v>540</v>
      </c>
      <c r="E390" s="20" t="s">
        <v>9</v>
      </c>
      <c r="F390" s="20">
        <v>19</v>
      </c>
      <c r="G390" s="20" t="s">
        <v>526</v>
      </c>
      <c r="H390" s="20">
        <v>10625</v>
      </c>
      <c r="I390" s="21" t="s">
        <v>744</v>
      </c>
      <c r="J390" s="20" t="s">
        <v>16</v>
      </c>
      <c r="K390" s="18">
        <v>74541</v>
      </c>
      <c r="L390" s="22">
        <v>49000</v>
      </c>
      <c r="M390" s="18">
        <v>48240</v>
      </c>
      <c r="N390" s="18">
        <f t="shared" si="34"/>
        <v>3595857840</v>
      </c>
      <c r="O390" s="18">
        <f t="shared" ref="O390:O391" si="38">N390*9%</f>
        <v>323627205.59999996</v>
      </c>
      <c r="P390" s="30">
        <f t="shared" si="37"/>
        <v>3919485045.5999999</v>
      </c>
      <c r="Q390" s="152">
        <v>65000</v>
      </c>
      <c r="R390" s="152">
        <f t="shared" si="35"/>
        <v>60299.769932307689</v>
      </c>
      <c r="S390" s="152">
        <f t="shared" si="36"/>
        <v>3919485045.5999999</v>
      </c>
      <c r="T390" s="20" t="s">
        <v>6</v>
      </c>
      <c r="U390" s="81">
        <v>48240</v>
      </c>
      <c r="V390" s="81">
        <v>3919500000</v>
      </c>
      <c r="W390" s="81">
        <v>48240</v>
      </c>
      <c r="X390" s="81">
        <v>3919500000</v>
      </c>
      <c r="Y390" s="71">
        <v>0</v>
      </c>
      <c r="Z390" s="84">
        <v>0</v>
      </c>
    </row>
    <row r="391" spans="1:26" hidden="1">
      <c r="A391" s="19">
        <v>90172</v>
      </c>
      <c r="B391" s="72">
        <v>14021900369</v>
      </c>
      <c r="C391" s="20" t="s">
        <v>1571</v>
      </c>
      <c r="D391" s="20" t="s">
        <v>529</v>
      </c>
      <c r="E391" s="20" t="s">
        <v>722</v>
      </c>
      <c r="F391" s="20">
        <v>19</v>
      </c>
      <c r="G391" s="20" t="s">
        <v>526</v>
      </c>
      <c r="H391" s="20">
        <v>12945</v>
      </c>
      <c r="I391" s="21" t="s">
        <v>1568</v>
      </c>
      <c r="J391" s="20" t="s">
        <v>19</v>
      </c>
      <c r="K391" s="18">
        <v>74541</v>
      </c>
      <c r="L391" s="22">
        <v>100720</v>
      </c>
      <c r="M391" s="18">
        <v>100720</v>
      </c>
      <c r="N391" s="18">
        <f t="shared" si="34"/>
        <v>7507769520</v>
      </c>
      <c r="O391" s="18">
        <f t="shared" si="38"/>
        <v>675699256.79999995</v>
      </c>
      <c r="P391" s="30">
        <f t="shared" si="37"/>
        <v>8183468776.8000002</v>
      </c>
      <c r="Q391" s="152">
        <v>65000</v>
      </c>
      <c r="R391" s="152">
        <f t="shared" si="35"/>
        <v>125899.51964307693</v>
      </c>
      <c r="S391" s="152">
        <f t="shared" si="36"/>
        <v>8183468776.8000002</v>
      </c>
      <c r="T391" s="20" t="s">
        <v>6</v>
      </c>
      <c r="U391" s="81">
        <v>100720</v>
      </c>
      <c r="V391" s="81">
        <v>18278812500</v>
      </c>
      <c r="W391" s="81">
        <v>100720</v>
      </c>
      <c r="X391" s="81">
        <v>18278812500</v>
      </c>
      <c r="Y391" s="71" t="s">
        <v>3721</v>
      </c>
      <c r="Z391" s="84">
        <v>0</v>
      </c>
    </row>
    <row r="392" spans="1:26" hidden="1">
      <c r="A392" s="19">
        <v>90172</v>
      </c>
      <c r="B392" s="72">
        <v>14021900369</v>
      </c>
      <c r="C392" s="20" t="s">
        <v>1571</v>
      </c>
      <c r="D392" s="20" t="s">
        <v>529</v>
      </c>
      <c r="E392" s="20" t="s">
        <v>722</v>
      </c>
      <c r="F392" s="20">
        <v>19</v>
      </c>
      <c r="G392" s="20" t="s">
        <v>526</v>
      </c>
      <c r="H392" s="20">
        <v>12945</v>
      </c>
      <c r="I392" s="21" t="s">
        <v>1568</v>
      </c>
      <c r="J392" s="20" t="s">
        <v>19</v>
      </c>
      <c r="K392" s="18">
        <v>73863</v>
      </c>
      <c r="L392" s="22">
        <v>125280</v>
      </c>
      <c r="M392" s="18">
        <v>124250</v>
      </c>
      <c r="N392" s="18">
        <f t="shared" si="34"/>
        <v>9177477750</v>
      </c>
      <c r="O392" s="18">
        <f t="shared" ref="O392:O393" si="39">N392*10%</f>
        <v>917747775</v>
      </c>
      <c r="P392" s="30">
        <f t="shared" si="37"/>
        <v>10095225525</v>
      </c>
      <c r="Q392" s="152">
        <v>65000</v>
      </c>
      <c r="R392" s="152">
        <f t="shared" si="35"/>
        <v>155311.16192307693</v>
      </c>
      <c r="S392" s="152">
        <f t="shared" si="36"/>
        <v>10095225525</v>
      </c>
      <c r="T392" s="20" t="s">
        <v>6</v>
      </c>
      <c r="U392" s="81">
        <v>124250</v>
      </c>
      <c r="V392" s="81">
        <v>0</v>
      </c>
      <c r="W392" s="81">
        <v>124250</v>
      </c>
      <c r="X392" s="81">
        <v>0</v>
      </c>
      <c r="Y392" s="71" t="s">
        <v>3722</v>
      </c>
      <c r="Z392" s="84">
        <v>0</v>
      </c>
    </row>
    <row r="393" spans="1:26" hidden="1">
      <c r="A393" s="19">
        <v>89753</v>
      </c>
      <c r="B393" s="26">
        <v>14021900370</v>
      </c>
      <c r="C393" s="20" t="s">
        <v>1576</v>
      </c>
      <c r="D393" s="20" t="s">
        <v>528</v>
      </c>
      <c r="E393" s="20" t="s">
        <v>14</v>
      </c>
      <c r="F393" s="20">
        <v>19</v>
      </c>
      <c r="G393" s="20" t="s">
        <v>550</v>
      </c>
      <c r="H393" s="20">
        <v>12946</v>
      </c>
      <c r="I393" s="21" t="s">
        <v>1574</v>
      </c>
      <c r="J393" s="20" t="s">
        <v>4</v>
      </c>
      <c r="K393" s="18">
        <v>73863</v>
      </c>
      <c r="L393" s="22">
        <v>130000</v>
      </c>
      <c r="M393" s="18">
        <v>129980</v>
      </c>
      <c r="N393" s="18">
        <f t="shared" si="34"/>
        <v>9600712740</v>
      </c>
      <c r="O393" s="18">
        <f t="shared" si="39"/>
        <v>960071274</v>
      </c>
      <c r="P393" s="30">
        <f t="shared" si="37"/>
        <v>10560784014</v>
      </c>
      <c r="Q393" s="152">
        <v>65000</v>
      </c>
      <c r="R393" s="152">
        <f t="shared" si="35"/>
        <v>162473.60021538462</v>
      </c>
      <c r="S393" s="152">
        <f t="shared" si="36"/>
        <v>10560784014</v>
      </c>
      <c r="T393" s="20" t="s">
        <v>6</v>
      </c>
      <c r="U393" s="81">
        <v>129979.99999999999</v>
      </c>
      <c r="V393" s="81">
        <v>10560875000</v>
      </c>
      <c r="W393" s="81">
        <v>129979.99999999999</v>
      </c>
      <c r="X393" s="81">
        <v>10560875000</v>
      </c>
      <c r="Y393" s="71">
        <v>0</v>
      </c>
      <c r="Z393" s="84">
        <v>0</v>
      </c>
    </row>
    <row r="394" spans="1:26" hidden="1">
      <c r="A394" s="19">
        <v>89979</v>
      </c>
      <c r="B394" s="19">
        <v>14021900371</v>
      </c>
      <c r="C394" s="20" t="s">
        <v>1580</v>
      </c>
      <c r="D394" s="20" t="s">
        <v>529</v>
      </c>
      <c r="E394" s="20" t="s">
        <v>299</v>
      </c>
      <c r="F394" s="20">
        <v>19</v>
      </c>
      <c r="G394" s="20" t="s">
        <v>537</v>
      </c>
      <c r="H394" s="20">
        <v>12948</v>
      </c>
      <c r="I394" s="21" t="s">
        <v>1578</v>
      </c>
      <c r="J394" s="20" t="s">
        <v>4</v>
      </c>
      <c r="K394" s="18">
        <v>74541</v>
      </c>
      <c r="L394" s="22">
        <v>69000</v>
      </c>
      <c r="M394" s="18">
        <v>68630</v>
      </c>
      <c r="N394" s="18">
        <f t="shared" si="34"/>
        <v>5115748830</v>
      </c>
      <c r="O394" s="18">
        <f>N394*9%</f>
        <v>460417394.69999999</v>
      </c>
      <c r="P394" s="30">
        <f t="shared" si="37"/>
        <v>5576166224.6999998</v>
      </c>
      <c r="Q394" s="152">
        <v>65000</v>
      </c>
      <c r="R394" s="152">
        <f t="shared" si="35"/>
        <v>85787.172687692306</v>
      </c>
      <c r="S394" s="152">
        <f t="shared" si="36"/>
        <v>5576166224.6999998</v>
      </c>
      <c r="T394" s="20" t="s">
        <v>6</v>
      </c>
      <c r="U394" s="81">
        <v>68630</v>
      </c>
      <c r="V394" s="81">
        <v>5576187500</v>
      </c>
      <c r="W394" s="81">
        <v>68630</v>
      </c>
      <c r="X394" s="81">
        <v>5576187500</v>
      </c>
      <c r="Y394" s="71">
        <v>0</v>
      </c>
      <c r="Z394" s="84">
        <v>0</v>
      </c>
    </row>
    <row r="395" spans="1:26" hidden="1">
      <c r="A395" s="19">
        <v>89612</v>
      </c>
      <c r="B395" s="26">
        <v>14021900372</v>
      </c>
      <c r="C395" s="20" t="s">
        <v>1581</v>
      </c>
      <c r="D395" s="20" t="s">
        <v>537</v>
      </c>
      <c r="E395" s="20" t="s">
        <v>40</v>
      </c>
      <c r="F395" s="20">
        <v>19</v>
      </c>
      <c r="G395" s="20" t="s">
        <v>552</v>
      </c>
      <c r="H395" s="20">
        <v>10138</v>
      </c>
      <c r="I395" s="21" t="s">
        <v>799</v>
      </c>
      <c r="J395" s="20" t="s">
        <v>4</v>
      </c>
      <c r="K395" s="18">
        <v>73863</v>
      </c>
      <c r="L395" s="22">
        <v>100000</v>
      </c>
      <c r="M395" s="18">
        <v>99160</v>
      </c>
      <c r="N395" s="18">
        <f t="shared" si="34"/>
        <v>7324255080</v>
      </c>
      <c r="O395" s="18">
        <f t="shared" ref="O395:O396" si="40">N395*10%</f>
        <v>732425508</v>
      </c>
      <c r="P395" s="30">
        <f t="shared" si="37"/>
        <v>8056680588</v>
      </c>
      <c r="Q395" s="152">
        <v>65000</v>
      </c>
      <c r="R395" s="152">
        <f t="shared" si="35"/>
        <v>123948.93212307693</v>
      </c>
      <c r="S395" s="152">
        <f t="shared" si="36"/>
        <v>8056680588</v>
      </c>
      <c r="T395" s="20" t="s">
        <v>6</v>
      </c>
      <c r="U395" s="81">
        <v>99160</v>
      </c>
      <c r="V395" s="81">
        <v>8056750000</v>
      </c>
      <c r="W395" s="81">
        <v>99160</v>
      </c>
      <c r="X395" s="81">
        <v>8056750000</v>
      </c>
      <c r="Y395" s="71">
        <v>0</v>
      </c>
      <c r="Z395" s="84">
        <v>0</v>
      </c>
    </row>
    <row r="396" spans="1:26" hidden="1">
      <c r="A396" s="19">
        <v>89720</v>
      </c>
      <c r="B396" s="26">
        <v>14021900373</v>
      </c>
      <c r="C396" s="20" t="s">
        <v>1583</v>
      </c>
      <c r="D396" s="20" t="s">
        <v>537</v>
      </c>
      <c r="E396" s="20" t="s">
        <v>40</v>
      </c>
      <c r="F396" s="20">
        <v>19</v>
      </c>
      <c r="G396" s="20" t="s">
        <v>552</v>
      </c>
      <c r="H396" s="20">
        <v>11147</v>
      </c>
      <c r="I396" s="21" t="s">
        <v>1029</v>
      </c>
      <c r="J396" s="20" t="s">
        <v>4</v>
      </c>
      <c r="K396" s="18">
        <v>73863</v>
      </c>
      <c r="L396" s="22">
        <v>100000</v>
      </c>
      <c r="M396" s="18">
        <v>99060</v>
      </c>
      <c r="N396" s="18">
        <f t="shared" si="34"/>
        <v>7316868780</v>
      </c>
      <c r="O396" s="18">
        <f t="shared" si="40"/>
        <v>731686878</v>
      </c>
      <c r="P396" s="30">
        <f t="shared" si="37"/>
        <v>8048555658</v>
      </c>
      <c r="Q396" s="152">
        <v>65000</v>
      </c>
      <c r="R396" s="152">
        <f t="shared" si="35"/>
        <v>123823.9332</v>
      </c>
      <c r="S396" s="152">
        <f t="shared" si="36"/>
        <v>8048555658</v>
      </c>
      <c r="T396" s="20" t="s">
        <v>6</v>
      </c>
      <c r="U396" s="81">
        <v>99060</v>
      </c>
      <c r="V396" s="81">
        <v>8048625000</v>
      </c>
      <c r="W396" s="81">
        <v>99060</v>
      </c>
      <c r="X396" s="81">
        <v>8048625000</v>
      </c>
      <c r="Y396" s="71">
        <v>0</v>
      </c>
      <c r="Z396" s="84">
        <v>0</v>
      </c>
    </row>
    <row r="397" spans="1:26" hidden="1">
      <c r="A397" s="19">
        <v>90347</v>
      </c>
      <c r="B397" s="72">
        <v>14021900374</v>
      </c>
      <c r="C397" s="20" t="s">
        <v>1585</v>
      </c>
      <c r="D397" s="20" t="s">
        <v>546</v>
      </c>
      <c r="E397" s="20" t="s">
        <v>9</v>
      </c>
      <c r="F397" s="20">
        <v>19</v>
      </c>
      <c r="G397" s="20" t="s">
        <v>552</v>
      </c>
      <c r="H397" s="20">
        <v>10197</v>
      </c>
      <c r="I397" s="21" t="s">
        <v>944</v>
      </c>
      <c r="J397" s="20" t="s">
        <v>19</v>
      </c>
      <c r="K397" s="18">
        <v>74541</v>
      </c>
      <c r="L397" s="22">
        <v>24150</v>
      </c>
      <c r="M397" s="18">
        <v>24150</v>
      </c>
      <c r="N397" s="18">
        <f t="shared" si="34"/>
        <v>1800165150</v>
      </c>
      <c r="O397" s="18">
        <f>N397*9%</f>
        <v>162014863.5</v>
      </c>
      <c r="P397" s="30">
        <f t="shared" si="37"/>
        <v>1962180013.5</v>
      </c>
      <c r="Q397" s="152">
        <v>65000</v>
      </c>
      <c r="R397" s="152">
        <f t="shared" si="35"/>
        <v>30187.384823076922</v>
      </c>
      <c r="S397" s="152">
        <f t="shared" si="36"/>
        <v>1962180013.5</v>
      </c>
      <c r="T397" s="20" t="s">
        <v>6</v>
      </c>
      <c r="U397" s="81">
        <v>24150</v>
      </c>
      <c r="V397" s="81">
        <v>16151687500</v>
      </c>
      <c r="W397" s="81">
        <v>24150</v>
      </c>
      <c r="X397" s="81">
        <v>16151687500</v>
      </c>
      <c r="Y397" s="71" t="s">
        <v>3721</v>
      </c>
      <c r="Z397" s="84">
        <v>0</v>
      </c>
    </row>
    <row r="398" spans="1:26" hidden="1">
      <c r="A398" s="19">
        <v>90347</v>
      </c>
      <c r="B398" s="72">
        <v>14021900374</v>
      </c>
      <c r="C398" s="20" t="s">
        <v>1585</v>
      </c>
      <c r="D398" s="20" t="s">
        <v>546</v>
      </c>
      <c r="E398" s="20" t="s">
        <v>9</v>
      </c>
      <c r="F398" s="20">
        <v>19</v>
      </c>
      <c r="G398" s="20" t="s">
        <v>552</v>
      </c>
      <c r="H398" s="20">
        <v>10197</v>
      </c>
      <c r="I398" s="21" t="s">
        <v>944</v>
      </c>
      <c r="J398" s="20" t="s">
        <v>19</v>
      </c>
      <c r="K398" s="18">
        <v>73863</v>
      </c>
      <c r="L398" s="22">
        <v>175850</v>
      </c>
      <c r="M398" s="18">
        <v>174640</v>
      </c>
      <c r="N398" s="18">
        <f t="shared" si="34"/>
        <v>12899434320</v>
      </c>
      <c r="O398" s="18">
        <f t="shared" ref="O398:O399" si="41">N398*10%</f>
        <v>1289943432</v>
      </c>
      <c r="P398" s="30">
        <f t="shared" si="37"/>
        <v>14189377752</v>
      </c>
      <c r="Q398" s="152">
        <v>65000</v>
      </c>
      <c r="R398" s="152">
        <f t="shared" si="35"/>
        <v>218298.11926153846</v>
      </c>
      <c r="S398" s="152">
        <f t="shared" si="36"/>
        <v>14189377752</v>
      </c>
      <c r="T398" s="20" t="s">
        <v>6</v>
      </c>
      <c r="U398" s="81">
        <v>174640</v>
      </c>
      <c r="V398" s="81">
        <v>0</v>
      </c>
      <c r="W398" s="81">
        <v>174640</v>
      </c>
      <c r="X398" s="81">
        <v>0</v>
      </c>
      <c r="Y398" s="71" t="s">
        <v>3722</v>
      </c>
      <c r="Z398" s="84">
        <v>0</v>
      </c>
    </row>
    <row r="399" spans="1:26" hidden="1">
      <c r="A399" s="19">
        <v>89805</v>
      </c>
      <c r="B399" s="26">
        <v>14021900375</v>
      </c>
      <c r="C399" s="20" t="s">
        <v>1587</v>
      </c>
      <c r="D399" s="20" t="s">
        <v>537</v>
      </c>
      <c r="E399" s="20" t="s">
        <v>37</v>
      </c>
      <c r="F399" s="20">
        <v>19</v>
      </c>
      <c r="G399" s="20" t="s">
        <v>552</v>
      </c>
      <c r="H399" s="20">
        <v>12500</v>
      </c>
      <c r="I399" s="21" t="s">
        <v>787</v>
      </c>
      <c r="J399" s="20" t="s">
        <v>19</v>
      </c>
      <c r="K399" s="18">
        <v>73863</v>
      </c>
      <c r="L399" s="22">
        <v>100000</v>
      </c>
      <c r="M399" s="18">
        <v>99010</v>
      </c>
      <c r="N399" s="18">
        <f t="shared" si="34"/>
        <v>7313175630</v>
      </c>
      <c r="O399" s="18">
        <f t="shared" si="41"/>
        <v>731317563</v>
      </c>
      <c r="P399" s="30">
        <f t="shared" si="37"/>
        <v>8044493193</v>
      </c>
      <c r="Q399" s="152">
        <v>65000</v>
      </c>
      <c r="R399" s="152">
        <f t="shared" si="35"/>
        <v>123761.43373846154</v>
      </c>
      <c r="S399" s="152">
        <f t="shared" si="36"/>
        <v>8044493193</v>
      </c>
      <c r="T399" s="20" t="s">
        <v>6</v>
      </c>
      <c r="U399" s="81">
        <v>99010</v>
      </c>
      <c r="V399" s="81">
        <v>8044562500</v>
      </c>
      <c r="W399" s="81">
        <v>99010</v>
      </c>
      <c r="X399" s="81">
        <v>8044562500</v>
      </c>
      <c r="Y399" s="71">
        <v>0</v>
      </c>
      <c r="Z399" s="84">
        <v>0</v>
      </c>
    </row>
    <row r="400" spans="1:26" hidden="1">
      <c r="A400" s="19">
        <v>89922</v>
      </c>
      <c r="B400" s="72">
        <v>14021900376</v>
      </c>
      <c r="C400" s="20" t="s">
        <v>1591</v>
      </c>
      <c r="D400" s="20" t="s">
        <v>546</v>
      </c>
      <c r="E400" s="20" t="s">
        <v>37</v>
      </c>
      <c r="F400" s="20">
        <v>19</v>
      </c>
      <c r="G400" s="20" t="s">
        <v>552</v>
      </c>
      <c r="H400" s="20">
        <v>11132</v>
      </c>
      <c r="I400" s="21" t="s">
        <v>1589</v>
      </c>
      <c r="J400" s="20" t="s">
        <v>19</v>
      </c>
      <c r="K400" s="18">
        <v>74541</v>
      </c>
      <c r="L400" s="22">
        <v>100200</v>
      </c>
      <c r="M400" s="18">
        <v>100200</v>
      </c>
      <c r="N400" s="18">
        <f t="shared" si="34"/>
        <v>7469008200</v>
      </c>
      <c r="O400" s="18">
        <f>N400*9%</f>
        <v>672210738</v>
      </c>
      <c r="P400" s="30">
        <f t="shared" si="37"/>
        <v>8141218938</v>
      </c>
      <c r="Q400" s="152">
        <v>65000</v>
      </c>
      <c r="R400" s="152">
        <f t="shared" si="35"/>
        <v>125249.52212307692</v>
      </c>
      <c r="S400" s="152">
        <f t="shared" si="36"/>
        <v>8141218938</v>
      </c>
      <c r="T400" s="20" t="s">
        <v>6</v>
      </c>
      <c r="U400" s="81">
        <v>100200</v>
      </c>
      <c r="V400" s="81">
        <v>40473062500</v>
      </c>
      <c r="W400" s="81">
        <v>100200</v>
      </c>
      <c r="X400" s="81">
        <v>40473062500</v>
      </c>
      <c r="Y400" s="71" t="s">
        <v>3721</v>
      </c>
      <c r="Z400" s="84">
        <v>0</v>
      </c>
    </row>
    <row r="401" spans="1:26" hidden="1">
      <c r="A401" s="19">
        <v>89922</v>
      </c>
      <c r="B401" s="72">
        <v>14021900376</v>
      </c>
      <c r="C401" s="20" t="s">
        <v>1591</v>
      </c>
      <c r="D401" s="20" t="s">
        <v>546</v>
      </c>
      <c r="E401" s="20" t="s">
        <v>37</v>
      </c>
      <c r="F401" s="20">
        <v>19</v>
      </c>
      <c r="G401" s="20" t="s">
        <v>552</v>
      </c>
      <c r="H401" s="20">
        <v>11132</v>
      </c>
      <c r="I401" s="21" t="s">
        <v>1589</v>
      </c>
      <c r="J401" s="20" t="s">
        <v>19</v>
      </c>
      <c r="K401" s="18">
        <v>73863</v>
      </c>
      <c r="L401" s="22">
        <v>399800</v>
      </c>
      <c r="M401" s="18">
        <v>397930</v>
      </c>
      <c r="N401" s="18">
        <f t="shared" si="34"/>
        <v>29392303590</v>
      </c>
      <c r="O401" s="18">
        <f>N401*10%</f>
        <v>2939230359</v>
      </c>
      <c r="P401" s="30">
        <f t="shared" si="37"/>
        <v>32331533949</v>
      </c>
      <c r="Q401" s="152">
        <v>65000</v>
      </c>
      <c r="R401" s="152">
        <f t="shared" si="35"/>
        <v>497408.21460000001</v>
      </c>
      <c r="S401" s="152">
        <f t="shared" si="36"/>
        <v>32331533949</v>
      </c>
      <c r="T401" s="20" t="s">
        <v>6</v>
      </c>
      <c r="U401" s="81">
        <v>397930</v>
      </c>
      <c r="V401" s="81">
        <v>0</v>
      </c>
      <c r="W401" s="81">
        <v>397930</v>
      </c>
      <c r="X401" s="81">
        <v>0</v>
      </c>
      <c r="Y401" s="71" t="s">
        <v>3722</v>
      </c>
      <c r="Z401" s="84">
        <v>0</v>
      </c>
    </row>
    <row r="402" spans="1:26" hidden="1">
      <c r="A402" s="19">
        <v>90627</v>
      </c>
      <c r="B402" s="75">
        <v>14021900377</v>
      </c>
      <c r="C402" s="20" t="s">
        <v>1594</v>
      </c>
      <c r="D402" s="20" t="s">
        <v>546</v>
      </c>
      <c r="E402" s="20" t="s">
        <v>319</v>
      </c>
      <c r="F402" s="20">
        <v>19</v>
      </c>
      <c r="G402" s="20" t="s">
        <v>552</v>
      </c>
      <c r="H402" s="20">
        <v>12801</v>
      </c>
      <c r="I402" s="21" t="s">
        <v>1001</v>
      </c>
      <c r="J402" s="20" t="s">
        <v>4</v>
      </c>
      <c r="K402" s="18">
        <v>74541</v>
      </c>
      <c r="L402" s="22">
        <v>24420</v>
      </c>
      <c r="M402" s="18">
        <v>24420</v>
      </c>
      <c r="N402" s="18">
        <f t="shared" si="34"/>
        <v>1820291220</v>
      </c>
      <c r="O402" s="18">
        <f>N402*9%</f>
        <v>163826209.79999998</v>
      </c>
      <c r="P402" s="30">
        <f t="shared" si="37"/>
        <v>1984117429.8</v>
      </c>
      <c r="Q402" s="152">
        <v>65000</v>
      </c>
      <c r="R402" s="152">
        <f t="shared" si="35"/>
        <v>30524.883535384615</v>
      </c>
      <c r="S402" s="152">
        <f t="shared" si="36"/>
        <v>1984117429.8</v>
      </c>
      <c r="T402" s="20" t="s">
        <v>6</v>
      </c>
      <c r="U402" s="81">
        <v>24420</v>
      </c>
      <c r="V402" s="81">
        <v>16228875000</v>
      </c>
      <c r="W402" s="81">
        <v>24420</v>
      </c>
      <c r="X402" s="81">
        <v>16228875000</v>
      </c>
      <c r="Y402" s="71" t="s">
        <v>3721</v>
      </c>
      <c r="Z402" s="84">
        <v>0</v>
      </c>
    </row>
    <row r="403" spans="1:26" hidden="1">
      <c r="A403" s="19">
        <v>90627</v>
      </c>
      <c r="B403" s="75">
        <v>14021900377</v>
      </c>
      <c r="C403" s="20" t="s">
        <v>1594</v>
      </c>
      <c r="D403" s="20" t="s">
        <v>546</v>
      </c>
      <c r="E403" s="20" t="s">
        <v>319</v>
      </c>
      <c r="F403" s="20">
        <v>19</v>
      </c>
      <c r="G403" s="20" t="s">
        <v>552</v>
      </c>
      <c r="H403" s="20">
        <v>12801</v>
      </c>
      <c r="I403" s="21" t="s">
        <v>1001</v>
      </c>
      <c r="J403" s="20" t="s">
        <v>4</v>
      </c>
      <c r="K403" s="18">
        <v>73863</v>
      </c>
      <c r="L403" s="22">
        <v>175580</v>
      </c>
      <c r="M403" s="18">
        <v>175320</v>
      </c>
      <c r="N403" s="18">
        <f t="shared" si="34"/>
        <v>12949661160</v>
      </c>
      <c r="O403" s="18">
        <f t="shared" ref="O403:O464" si="42">N403*10%</f>
        <v>1294966116</v>
      </c>
      <c r="P403" s="30">
        <f t="shared" si="37"/>
        <v>14244627276</v>
      </c>
      <c r="Q403" s="152">
        <v>65000</v>
      </c>
      <c r="R403" s="152">
        <f t="shared" si="35"/>
        <v>219148.11193846154</v>
      </c>
      <c r="S403" s="152">
        <f t="shared" si="36"/>
        <v>14244627276</v>
      </c>
      <c r="T403" s="20" t="s">
        <v>6</v>
      </c>
      <c r="U403" s="81">
        <v>175320</v>
      </c>
      <c r="V403" s="81">
        <v>0</v>
      </c>
      <c r="W403" s="81">
        <v>175320</v>
      </c>
      <c r="X403" s="81">
        <v>0</v>
      </c>
      <c r="Y403" s="71" t="s">
        <v>3722</v>
      </c>
      <c r="Z403" s="84">
        <v>0</v>
      </c>
    </row>
    <row r="404" spans="1:26" hidden="1">
      <c r="A404" s="19">
        <v>90254</v>
      </c>
      <c r="B404" s="26">
        <v>14021900378</v>
      </c>
      <c r="C404" s="20" t="s">
        <v>1595</v>
      </c>
      <c r="D404" s="20" t="s">
        <v>546</v>
      </c>
      <c r="E404" s="20" t="s">
        <v>37</v>
      </c>
      <c r="F404" s="20">
        <v>19</v>
      </c>
      <c r="G404" s="20" t="s">
        <v>558</v>
      </c>
      <c r="H404" s="20">
        <v>12715</v>
      </c>
      <c r="I404" s="21" t="s">
        <v>1070</v>
      </c>
      <c r="J404" s="20" t="s">
        <v>19</v>
      </c>
      <c r="K404" s="18">
        <v>73863</v>
      </c>
      <c r="L404" s="22">
        <v>104000</v>
      </c>
      <c r="M404" s="18">
        <v>100740</v>
      </c>
      <c r="N404" s="18">
        <f t="shared" si="34"/>
        <v>7440958620</v>
      </c>
      <c r="O404" s="18">
        <f t="shared" si="42"/>
        <v>744095862</v>
      </c>
      <c r="P404" s="30">
        <f t="shared" si="37"/>
        <v>8185054482</v>
      </c>
      <c r="Q404" s="152">
        <v>65000</v>
      </c>
      <c r="R404" s="152">
        <f t="shared" si="35"/>
        <v>125923.9151076923</v>
      </c>
      <c r="S404" s="152">
        <f t="shared" si="36"/>
        <v>8185054482</v>
      </c>
      <c r="T404" s="20" t="s">
        <v>6</v>
      </c>
      <c r="U404" s="81">
        <v>100740</v>
      </c>
      <c r="V404" s="81">
        <v>8185125000</v>
      </c>
      <c r="W404" s="81">
        <v>100740</v>
      </c>
      <c r="X404" s="81">
        <v>8185125000</v>
      </c>
      <c r="Y404" s="71">
        <v>0</v>
      </c>
      <c r="Z404" s="84">
        <v>0</v>
      </c>
    </row>
    <row r="405" spans="1:26" hidden="1">
      <c r="A405" s="19">
        <v>90227</v>
      </c>
      <c r="B405" s="26">
        <v>14021900379</v>
      </c>
      <c r="C405" s="20" t="s">
        <v>1599</v>
      </c>
      <c r="D405" s="20" t="s">
        <v>546</v>
      </c>
      <c r="E405" s="20" t="s">
        <v>32</v>
      </c>
      <c r="F405" s="20">
        <v>19</v>
      </c>
      <c r="G405" s="20" t="s">
        <v>558</v>
      </c>
      <c r="H405" s="20">
        <v>10635</v>
      </c>
      <c r="I405" s="21" t="s">
        <v>1597</v>
      </c>
      <c r="J405" s="20" t="s">
        <v>4</v>
      </c>
      <c r="K405" s="18">
        <v>73863</v>
      </c>
      <c r="L405" s="22">
        <v>250000</v>
      </c>
      <c r="M405" s="18">
        <v>248950</v>
      </c>
      <c r="N405" s="18">
        <f t="shared" si="34"/>
        <v>18388193850</v>
      </c>
      <c r="O405" s="18">
        <f t="shared" si="42"/>
        <v>1838819385</v>
      </c>
      <c r="P405" s="30">
        <f t="shared" si="37"/>
        <v>20227013235</v>
      </c>
      <c r="Q405" s="152">
        <v>65000</v>
      </c>
      <c r="R405" s="152">
        <f t="shared" si="35"/>
        <v>311184.81900000002</v>
      </c>
      <c r="S405" s="152">
        <f t="shared" si="36"/>
        <v>20227013235</v>
      </c>
      <c r="T405" s="20" t="s">
        <v>6</v>
      </c>
      <c r="U405" s="81">
        <v>248950</v>
      </c>
      <c r="V405" s="81">
        <v>20227187500</v>
      </c>
      <c r="W405" s="81">
        <v>248950</v>
      </c>
      <c r="X405" s="81">
        <v>20227187500</v>
      </c>
      <c r="Y405" s="71">
        <v>0</v>
      </c>
      <c r="Z405" s="84">
        <v>0</v>
      </c>
    </row>
    <row r="406" spans="1:26" hidden="1">
      <c r="A406" s="19">
        <v>90645</v>
      </c>
      <c r="B406" s="19">
        <v>14031900001</v>
      </c>
      <c r="C406" s="20" t="s">
        <v>1601</v>
      </c>
      <c r="D406" s="20" t="s">
        <v>553</v>
      </c>
      <c r="E406" s="20" t="s">
        <v>40</v>
      </c>
      <c r="F406" s="20">
        <v>19</v>
      </c>
      <c r="G406" s="20" t="s">
        <v>559</v>
      </c>
      <c r="H406" s="20">
        <v>7325</v>
      </c>
      <c r="I406" s="21" t="s">
        <v>192</v>
      </c>
      <c r="J406" s="20" t="s">
        <v>4</v>
      </c>
      <c r="K406" s="18">
        <v>73863</v>
      </c>
      <c r="L406" s="22">
        <v>315000</v>
      </c>
      <c r="M406" s="18">
        <v>314600</v>
      </c>
      <c r="N406" s="18">
        <f t="shared" si="34"/>
        <v>23237299800</v>
      </c>
      <c r="O406" s="18">
        <f t="shared" si="42"/>
        <v>2323729980</v>
      </c>
      <c r="P406" s="30">
        <f t="shared" si="37"/>
        <v>25561029780</v>
      </c>
      <c r="Q406" s="152">
        <v>65000</v>
      </c>
      <c r="R406" s="152">
        <f t="shared" si="35"/>
        <v>393246.61200000002</v>
      </c>
      <c r="S406" s="152">
        <f t="shared" si="36"/>
        <v>25561029780</v>
      </c>
      <c r="T406" s="20" t="s">
        <v>6</v>
      </c>
      <c r="U406" s="81">
        <v>314600</v>
      </c>
      <c r="V406" s="81">
        <v>25561250000</v>
      </c>
      <c r="W406" s="81">
        <v>314600</v>
      </c>
      <c r="X406" s="81">
        <v>25561250000</v>
      </c>
      <c r="Y406" s="71">
        <v>0</v>
      </c>
      <c r="Z406" s="84">
        <v>0</v>
      </c>
    </row>
    <row r="407" spans="1:26" hidden="1">
      <c r="A407" s="19">
        <v>85234</v>
      </c>
      <c r="B407" s="19">
        <v>14031900002</v>
      </c>
      <c r="C407" s="20" t="s">
        <v>1603</v>
      </c>
      <c r="D407" s="20" t="s">
        <v>558</v>
      </c>
      <c r="E407" s="20" t="s">
        <v>733</v>
      </c>
      <c r="F407" s="20">
        <v>19</v>
      </c>
      <c r="G407" s="20" t="s">
        <v>559</v>
      </c>
      <c r="H407" s="20">
        <v>11924</v>
      </c>
      <c r="I407" s="21" t="s">
        <v>877</v>
      </c>
      <c r="J407" s="20" t="s">
        <v>19</v>
      </c>
      <c r="K407" s="18">
        <v>73863</v>
      </c>
      <c r="L407" s="22">
        <v>150000</v>
      </c>
      <c r="M407" s="18">
        <v>149550</v>
      </c>
      <c r="N407" s="18">
        <f t="shared" si="34"/>
        <v>11046211650</v>
      </c>
      <c r="O407" s="18">
        <f t="shared" si="42"/>
        <v>1104621165</v>
      </c>
      <c r="P407" s="30">
        <f t="shared" si="37"/>
        <v>12150832815</v>
      </c>
      <c r="Q407" s="152">
        <v>65000</v>
      </c>
      <c r="R407" s="152">
        <f t="shared" si="35"/>
        <v>186935.88946153846</v>
      </c>
      <c r="S407" s="152">
        <f t="shared" si="36"/>
        <v>12150832815</v>
      </c>
      <c r="T407" s="20" t="s">
        <v>6</v>
      </c>
      <c r="U407" s="81">
        <v>149550</v>
      </c>
      <c r="V407" s="81">
        <v>12150937500</v>
      </c>
      <c r="W407" s="81">
        <v>149550</v>
      </c>
      <c r="X407" s="81">
        <v>12150937500</v>
      </c>
      <c r="Y407" s="71">
        <v>0</v>
      </c>
      <c r="Z407" s="84">
        <v>0</v>
      </c>
    </row>
    <row r="408" spans="1:26" hidden="1">
      <c r="A408" s="19">
        <v>90052</v>
      </c>
      <c r="B408" s="19">
        <v>14031900003</v>
      </c>
      <c r="C408" s="20" t="s">
        <v>1604</v>
      </c>
      <c r="D408" s="20" t="s">
        <v>553</v>
      </c>
      <c r="E408" s="20" t="s">
        <v>40</v>
      </c>
      <c r="F408" s="20">
        <v>19</v>
      </c>
      <c r="G408" s="20" t="s">
        <v>559</v>
      </c>
      <c r="H408" s="20">
        <v>10138</v>
      </c>
      <c r="I408" s="21" t="s">
        <v>799</v>
      </c>
      <c r="J408" s="20" t="s">
        <v>4</v>
      </c>
      <c r="K408" s="18">
        <v>73863</v>
      </c>
      <c r="L408" s="22">
        <v>200000</v>
      </c>
      <c r="M408" s="18">
        <v>199310</v>
      </c>
      <c r="N408" s="18">
        <f t="shared" si="34"/>
        <v>14721634530</v>
      </c>
      <c r="O408" s="18">
        <f t="shared" si="42"/>
        <v>1472163453</v>
      </c>
      <c r="P408" s="30">
        <f t="shared" si="37"/>
        <v>16193797983</v>
      </c>
      <c r="Q408" s="152">
        <v>65000</v>
      </c>
      <c r="R408" s="152">
        <f t="shared" si="35"/>
        <v>249135.3535846154</v>
      </c>
      <c r="S408" s="152">
        <f t="shared" si="36"/>
        <v>16193797983</v>
      </c>
      <c r="T408" s="20" t="s">
        <v>6</v>
      </c>
      <c r="U408" s="81">
        <v>199310</v>
      </c>
      <c r="V408" s="81">
        <v>16193937500</v>
      </c>
      <c r="W408" s="81">
        <v>199310</v>
      </c>
      <c r="X408" s="81">
        <v>16193937500</v>
      </c>
      <c r="Y408" s="71">
        <v>0</v>
      </c>
      <c r="Z408" s="84">
        <v>0</v>
      </c>
    </row>
    <row r="409" spans="1:26" hidden="1">
      <c r="A409" s="19">
        <v>90646</v>
      </c>
      <c r="B409" s="19">
        <v>14031900004</v>
      </c>
      <c r="C409" s="20" t="s">
        <v>1607</v>
      </c>
      <c r="D409" s="20" t="s">
        <v>553</v>
      </c>
      <c r="E409" s="20" t="s">
        <v>40</v>
      </c>
      <c r="F409" s="20">
        <v>19</v>
      </c>
      <c r="G409" s="20" t="s">
        <v>559</v>
      </c>
      <c r="H409" s="20">
        <v>7227</v>
      </c>
      <c r="I409" s="21" t="s">
        <v>772</v>
      </c>
      <c r="J409" s="20" t="s">
        <v>4</v>
      </c>
      <c r="K409" s="18">
        <v>73863</v>
      </c>
      <c r="L409" s="22">
        <v>300000</v>
      </c>
      <c r="M409" s="18">
        <v>295860</v>
      </c>
      <c r="N409" s="18">
        <f t="shared" si="34"/>
        <v>21853107180</v>
      </c>
      <c r="O409" s="18">
        <f t="shared" si="42"/>
        <v>2185310718</v>
      </c>
      <c r="P409" s="30">
        <f t="shared" si="37"/>
        <v>24038417898</v>
      </c>
      <c r="Q409" s="152">
        <v>65000</v>
      </c>
      <c r="R409" s="152">
        <f t="shared" si="35"/>
        <v>369821.81381538464</v>
      </c>
      <c r="S409" s="152">
        <f t="shared" si="36"/>
        <v>24038417898</v>
      </c>
      <c r="T409" s="20" t="s">
        <v>6</v>
      </c>
      <c r="U409" s="81">
        <v>295860</v>
      </c>
      <c r="V409" s="81">
        <v>24038625000</v>
      </c>
      <c r="W409" s="81">
        <v>295860</v>
      </c>
      <c r="X409" s="81">
        <v>24038625000</v>
      </c>
      <c r="Y409" s="71">
        <v>0</v>
      </c>
      <c r="Z409" s="84">
        <v>0</v>
      </c>
    </row>
    <row r="410" spans="1:26" hidden="1">
      <c r="A410" s="19">
        <v>90371</v>
      </c>
      <c r="B410" s="19">
        <v>14031900005</v>
      </c>
      <c r="C410" s="20" t="s">
        <v>1611</v>
      </c>
      <c r="D410" s="20" t="s">
        <v>559</v>
      </c>
      <c r="E410" s="20" t="s">
        <v>299</v>
      </c>
      <c r="F410" s="20">
        <v>19</v>
      </c>
      <c r="G410" s="20" t="s">
        <v>565</v>
      </c>
      <c r="H410" s="20">
        <v>12431</v>
      </c>
      <c r="I410" s="21" t="s">
        <v>1609</v>
      </c>
      <c r="J410" s="20" t="s">
        <v>16</v>
      </c>
      <c r="K410" s="18">
        <v>73863</v>
      </c>
      <c r="L410" s="22">
        <v>140000</v>
      </c>
      <c r="M410" s="18">
        <v>139240</v>
      </c>
      <c r="N410" s="18">
        <f t="shared" si="34"/>
        <v>10284684120</v>
      </c>
      <c r="O410" s="18">
        <f t="shared" si="42"/>
        <v>1028468412</v>
      </c>
      <c r="P410" s="30">
        <f t="shared" si="37"/>
        <v>11313152532</v>
      </c>
      <c r="Q410" s="152">
        <v>65000</v>
      </c>
      <c r="R410" s="152">
        <f t="shared" si="35"/>
        <v>174048.50049230771</v>
      </c>
      <c r="S410" s="152">
        <f t="shared" si="36"/>
        <v>11313152532</v>
      </c>
      <c r="T410" s="20" t="s">
        <v>6</v>
      </c>
      <c r="U410" s="81">
        <v>139240</v>
      </c>
      <c r="V410" s="81">
        <v>11313250000</v>
      </c>
      <c r="W410" s="81">
        <v>139240</v>
      </c>
      <c r="X410" s="81">
        <v>11313250000</v>
      </c>
      <c r="Y410" s="71">
        <v>0</v>
      </c>
      <c r="Z410" s="84">
        <v>0</v>
      </c>
    </row>
    <row r="411" spans="1:26" hidden="1">
      <c r="A411" s="19">
        <v>90686</v>
      </c>
      <c r="B411" s="19">
        <v>14031900006</v>
      </c>
      <c r="C411" s="20" t="s">
        <v>1612</v>
      </c>
      <c r="D411" s="20" t="s">
        <v>1554</v>
      </c>
      <c r="E411" s="20" t="s">
        <v>733</v>
      </c>
      <c r="F411" s="20">
        <v>19</v>
      </c>
      <c r="G411" s="20" t="s">
        <v>565</v>
      </c>
      <c r="H411" s="20">
        <v>12032</v>
      </c>
      <c r="I411" s="21" t="s">
        <v>783</v>
      </c>
      <c r="J411" s="20" t="s">
        <v>19</v>
      </c>
      <c r="K411" s="18">
        <v>73863</v>
      </c>
      <c r="L411" s="22">
        <v>125000</v>
      </c>
      <c r="M411" s="18">
        <v>123480</v>
      </c>
      <c r="N411" s="18">
        <f t="shared" si="34"/>
        <v>9120603240</v>
      </c>
      <c r="O411" s="18">
        <f t="shared" si="42"/>
        <v>912060324</v>
      </c>
      <c r="P411" s="30">
        <f t="shared" si="37"/>
        <v>10032663564</v>
      </c>
      <c r="Q411" s="152">
        <v>65000</v>
      </c>
      <c r="R411" s="152">
        <f t="shared" si="35"/>
        <v>154348.67021538463</v>
      </c>
      <c r="S411" s="152">
        <f t="shared" si="36"/>
        <v>10032663564</v>
      </c>
      <c r="T411" s="20" t="s">
        <v>6</v>
      </c>
      <c r="U411" s="81">
        <v>123480</v>
      </c>
      <c r="V411" s="81">
        <v>10032750000</v>
      </c>
      <c r="W411" s="81">
        <v>123480</v>
      </c>
      <c r="X411" s="81">
        <v>10032750000</v>
      </c>
      <c r="Y411" s="71">
        <v>0</v>
      </c>
      <c r="Z411" s="84">
        <v>0</v>
      </c>
    </row>
    <row r="412" spans="1:26" hidden="1">
      <c r="A412" s="19">
        <v>90472</v>
      </c>
      <c r="B412" s="19">
        <v>14031900007</v>
      </c>
      <c r="C412" s="20" t="s">
        <v>1613</v>
      </c>
      <c r="D412" s="20" t="s">
        <v>1554</v>
      </c>
      <c r="E412" s="20" t="s">
        <v>733</v>
      </c>
      <c r="F412" s="20">
        <v>19</v>
      </c>
      <c r="G412" s="20" t="s">
        <v>565</v>
      </c>
      <c r="H412" s="20">
        <v>12032</v>
      </c>
      <c r="I412" s="21" t="s">
        <v>783</v>
      </c>
      <c r="J412" s="20" t="s">
        <v>19</v>
      </c>
      <c r="K412" s="18">
        <v>73863</v>
      </c>
      <c r="L412" s="22">
        <v>182000</v>
      </c>
      <c r="M412" s="18">
        <v>181810</v>
      </c>
      <c r="N412" s="18">
        <f t="shared" si="34"/>
        <v>13429032030</v>
      </c>
      <c r="O412" s="18">
        <f t="shared" si="42"/>
        <v>1342903203</v>
      </c>
      <c r="P412" s="30">
        <f t="shared" si="37"/>
        <v>14771935233</v>
      </c>
      <c r="Q412" s="152">
        <v>65000</v>
      </c>
      <c r="R412" s="152">
        <f t="shared" si="35"/>
        <v>227260.54204615386</v>
      </c>
      <c r="S412" s="152">
        <f t="shared" si="36"/>
        <v>14771935233</v>
      </c>
      <c r="T412" s="20" t="s">
        <v>6</v>
      </c>
      <c r="U412" s="81">
        <v>181810</v>
      </c>
      <c r="V412" s="81">
        <v>14772062500</v>
      </c>
      <c r="W412" s="81">
        <v>181810</v>
      </c>
      <c r="X412" s="81">
        <v>14772062500</v>
      </c>
      <c r="Y412" s="71">
        <v>0</v>
      </c>
      <c r="Z412" s="84">
        <v>0</v>
      </c>
    </row>
    <row r="413" spans="1:26" hidden="1">
      <c r="A413" s="19">
        <v>90429</v>
      </c>
      <c r="B413" s="19">
        <v>14031900008</v>
      </c>
      <c r="C413" s="20" t="s">
        <v>1615</v>
      </c>
      <c r="D413" s="20" t="s">
        <v>572</v>
      </c>
      <c r="E413" s="20" t="s">
        <v>14</v>
      </c>
      <c r="F413" s="20">
        <v>19</v>
      </c>
      <c r="G413" s="20" t="s">
        <v>565</v>
      </c>
      <c r="H413" s="20">
        <v>11087</v>
      </c>
      <c r="I413" s="21" t="s">
        <v>749</v>
      </c>
      <c r="J413" s="20" t="s">
        <v>4</v>
      </c>
      <c r="K413" s="18">
        <v>73863</v>
      </c>
      <c r="L413" s="22">
        <v>130000</v>
      </c>
      <c r="M413" s="18">
        <v>129810</v>
      </c>
      <c r="N413" s="18">
        <f t="shared" si="34"/>
        <v>9588156030</v>
      </c>
      <c r="O413" s="18">
        <f t="shared" si="42"/>
        <v>958815603</v>
      </c>
      <c r="P413" s="30">
        <f t="shared" si="37"/>
        <v>10546971633</v>
      </c>
      <c r="Q413" s="152">
        <v>65000</v>
      </c>
      <c r="R413" s="152">
        <f t="shared" si="35"/>
        <v>162261.10204615386</v>
      </c>
      <c r="S413" s="152">
        <f t="shared" si="36"/>
        <v>10546971633</v>
      </c>
      <c r="T413" s="20" t="s">
        <v>6</v>
      </c>
      <c r="U413" s="81">
        <v>129810</v>
      </c>
      <c r="V413" s="81">
        <v>10547062500</v>
      </c>
      <c r="W413" s="81">
        <v>129810</v>
      </c>
      <c r="X413" s="81">
        <v>10547062500</v>
      </c>
      <c r="Y413" s="71">
        <v>0</v>
      </c>
      <c r="Z413" s="84">
        <v>0</v>
      </c>
    </row>
    <row r="414" spans="1:26" hidden="1">
      <c r="A414" s="19">
        <v>90326</v>
      </c>
      <c r="B414" s="19">
        <v>14031900009</v>
      </c>
      <c r="C414" s="20" t="s">
        <v>1617</v>
      </c>
      <c r="D414" s="20" t="s">
        <v>558</v>
      </c>
      <c r="E414" s="20" t="s">
        <v>9</v>
      </c>
      <c r="F414" s="20">
        <v>19</v>
      </c>
      <c r="G414" s="20" t="s">
        <v>565</v>
      </c>
      <c r="H414" s="20">
        <v>12744</v>
      </c>
      <c r="I414" s="21" t="s">
        <v>797</v>
      </c>
      <c r="J414" s="20" t="s">
        <v>19</v>
      </c>
      <c r="K414" s="18">
        <v>73863</v>
      </c>
      <c r="L414" s="22">
        <v>100000</v>
      </c>
      <c r="M414" s="18">
        <v>98360</v>
      </c>
      <c r="N414" s="18">
        <f t="shared" si="34"/>
        <v>7265164680</v>
      </c>
      <c r="O414" s="18">
        <f t="shared" si="42"/>
        <v>726516468</v>
      </c>
      <c r="P414" s="30">
        <f t="shared" si="37"/>
        <v>7991681148</v>
      </c>
      <c r="Q414" s="152">
        <v>65000</v>
      </c>
      <c r="R414" s="152">
        <f t="shared" si="35"/>
        <v>122948.94073846153</v>
      </c>
      <c r="S414" s="152">
        <f t="shared" si="36"/>
        <v>7991681148</v>
      </c>
      <c r="T414" s="20" t="s">
        <v>6</v>
      </c>
      <c r="U414" s="81">
        <v>98360</v>
      </c>
      <c r="V414" s="81">
        <v>7991750000</v>
      </c>
      <c r="W414" s="81">
        <v>98360</v>
      </c>
      <c r="X414" s="81">
        <v>7991750000</v>
      </c>
      <c r="Y414" s="71">
        <v>0</v>
      </c>
      <c r="Z414" s="84">
        <v>0</v>
      </c>
    </row>
    <row r="415" spans="1:26" hidden="1">
      <c r="A415" s="19">
        <v>85828</v>
      </c>
      <c r="B415" s="19">
        <v>14031900010</v>
      </c>
      <c r="C415" s="20" t="s">
        <v>1619</v>
      </c>
      <c r="D415" s="20" t="s">
        <v>553</v>
      </c>
      <c r="E415" s="20" t="s">
        <v>40</v>
      </c>
      <c r="F415" s="20">
        <v>19</v>
      </c>
      <c r="G415" s="20" t="s">
        <v>565</v>
      </c>
      <c r="H415" s="20">
        <v>11524</v>
      </c>
      <c r="I415" s="21" t="s">
        <v>1510</v>
      </c>
      <c r="J415" s="20" t="s">
        <v>12</v>
      </c>
      <c r="K415" s="18">
        <v>73863</v>
      </c>
      <c r="L415" s="22">
        <v>200000</v>
      </c>
      <c r="M415" s="18">
        <v>199510</v>
      </c>
      <c r="N415" s="18">
        <f t="shared" si="34"/>
        <v>14736407130</v>
      </c>
      <c r="O415" s="18">
        <f t="shared" si="42"/>
        <v>1473640713</v>
      </c>
      <c r="P415" s="30">
        <f t="shared" si="37"/>
        <v>16210047843</v>
      </c>
      <c r="Q415" s="152">
        <v>65000</v>
      </c>
      <c r="R415" s="152">
        <f t="shared" si="35"/>
        <v>249385.35143076922</v>
      </c>
      <c r="S415" s="152">
        <f t="shared" si="36"/>
        <v>16210047843</v>
      </c>
      <c r="T415" s="20" t="s">
        <v>6</v>
      </c>
      <c r="U415" s="81">
        <v>199510</v>
      </c>
      <c r="V415" s="81">
        <v>16210187500</v>
      </c>
      <c r="W415" s="81">
        <v>199510</v>
      </c>
      <c r="X415" s="81">
        <v>16210187500</v>
      </c>
      <c r="Y415" s="71">
        <v>0</v>
      </c>
      <c r="Z415" s="84">
        <v>0</v>
      </c>
    </row>
    <row r="416" spans="1:26" hidden="1">
      <c r="A416" s="19">
        <v>89800</v>
      </c>
      <c r="B416" s="19">
        <v>14031900011</v>
      </c>
      <c r="C416" s="20" t="s">
        <v>1623</v>
      </c>
      <c r="D416" s="20" t="s">
        <v>572</v>
      </c>
      <c r="E416" s="20" t="s">
        <v>37</v>
      </c>
      <c r="F416" s="20">
        <v>19</v>
      </c>
      <c r="G416" s="20" t="s">
        <v>565</v>
      </c>
      <c r="H416" s="20">
        <v>12798</v>
      </c>
      <c r="I416" s="21" t="s">
        <v>1621</v>
      </c>
      <c r="J416" s="20" t="s">
        <v>19</v>
      </c>
      <c r="K416" s="18">
        <v>73863</v>
      </c>
      <c r="L416" s="22">
        <v>150000</v>
      </c>
      <c r="M416" s="18">
        <v>148600</v>
      </c>
      <c r="N416" s="18">
        <f t="shared" si="34"/>
        <v>10976041800</v>
      </c>
      <c r="O416" s="18">
        <f t="shared" si="42"/>
        <v>1097604180</v>
      </c>
      <c r="P416" s="30">
        <f t="shared" si="37"/>
        <v>12073645980</v>
      </c>
      <c r="Q416" s="152">
        <v>65000</v>
      </c>
      <c r="R416" s="152">
        <f t="shared" si="35"/>
        <v>185748.39969230769</v>
      </c>
      <c r="S416" s="152">
        <f t="shared" si="36"/>
        <v>12073645980</v>
      </c>
      <c r="T416" s="20" t="s">
        <v>6</v>
      </c>
      <c r="U416" s="81">
        <v>148600</v>
      </c>
      <c r="V416" s="81">
        <v>12073750000</v>
      </c>
      <c r="W416" s="81">
        <v>148600</v>
      </c>
      <c r="X416" s="81">
        <v>12073750000</v>
      </c>
      <c r="Y416" s="71">
        <v>0</v>
      </c>
      <c r="Z416" s="84">
        <v>0</v>
      </c>
    </row>
    <row r="417" spans="1:26" hidden="1">
      <c r="A417" s="19">
        <v>90036</v>
      </c>
      <c r="B417" s="19">
        <v>14031900012</v>
      </c>
      <c r="C417" s="20" t="s">
        <v>1624</v>
      </c>
      <c r="D417" s="20" t="s">
        <v>536</v>
      </c>
      <c r="E417" s="20" t="s">
        <v>37</v>
      </c>
      <c r="F417" s="20">
        <v>19</v>
      </c>
      <c r="G417" s="20" t="s">
        <v>566</v>
      </c>
      <c r="H417" s="20">
        <v>11132</v>
      </c>
      <c r="I417" s="21" t="s">
        <v>1589</v>
      </c>
      <c r="J417" s="20" t="s">
        <v>19</v>
      </c>
      <c r="K417" s="18">
        <v>73863</v>
      </c>
      <c r="L417" s="22">
        <v>60000</v>
      </c>
      <c r="M417" s="18">
        <v>58600</v>
      </c>
      <c r="N417" s="18">
        <f t="shared" si="34"/>
        <v>4328371800</v>
      </c>
      <c r="O417" s="18">
        <f t="shared" si="42"/>
        <v>432837180</v>
      </c>
      <c r="P417" s="30">
        <f t="shared" si="37"/>
        <v>4761208980</v>
      </c>
      <c r="Q417" s="152">
        <v>65000</v>
      </c>
      <c r="R417" s="152">
        <f t="shared" si="35"/>
        <v>73249.368923076923</v>
      </c>
      <c r="S417" s="152">
        <f t="shared" si="36"/>
        <v>4761208980</v>
      </c>
      <c r="T417" s="20" t="s">
        <v>6</v>
      </c>
      <c r="U417" s="81">
        <v>58600</v>
      </c>
      <c r="V417" s="81">
        <v>4761250000</v>
      </c>
      <c r="W417" s="81">
        <v>58600</v>
      </c>
      <c r="X417" s="81">
        <v>4761250000</v>
      </c>
      <c r="Y417" s="71">
        <v>0</v>
      </c>
      <c r="Z417" s="84">
        <v>0</v>
      </c>
    </row>
    <row r="418" spans="1:26" hidden="1">
      <c r="A418" s="19">
        <v>88279</v>
      </c>
      <c r="B418" s="19">
        <v>14031900013</v>
      </c>
      <c r="C418" s="20" t="s">
        <v>1627</v>
      </c>
      <c r="D418" s="20" t="s">
        <v>572</v>
      </c>
      <c r="E418" s="20" t="s">
        <v>37</v>
      </c>
      <c r="F418" s="20">
        <v>19</v>
      </c>
      <c r="G418" s="20" t="s">
        <v>566</v>
      </c>
      <c r="H418" s="20">
        <v>7035</v>
      </c>
      <c r="I418" s="21" t="s">
        <v>1291</v>
      </c>
      <c r="J418" s="20" t="s">
        <v>19</v>
      </c>
      <c r="K418" s="18">
        <v>73863</v>
      </c>
      <c r="L418" s="22">
        <v>300000</v>
      </c>
      <c r="M418" s="18">
        <v>299500</v>
      </c>
      <c r="N418" s="18">
        <f t="shared" si="34"/>
        <v>22121968500</v>
      </c>
      <c r="O418" s="18">
        <f t="shared" si="42"/>
        <v>2212196850</v>
      </c>
      <c r="P418" s="30">
        <f t="shared" si="37"/>
        <v>24334165350</v>
      </c>
      <c r="Q418" s="152">
        <v>65000</v>
      </c>
      <c r="R418" s="152">
        <f t="shared" si="35"/>
        <v>374371.77461538464</v>
      </c>
      <c r="S418" s="152">
        <f t="shared" si="36"/>
        <v>24334165350</v>
      </c>
      <c r="T418" s="20" t="s">
        <v>6</v>
      </c>
      <c r="U418" s="81">
        <v>299500</v>
      </c>
      <c r="V418" s="81">
        <v>24334375000</v>
      </c>
      <c r="W418" s="81">
        <v>299500</v>
      </c>
      <c r="X418" s="81">
        <v>24334375000</v>
      </c>
      <c r="Y418" s="71">
        <v>0</v>
      </c>
      <c r="Z418" s="84">
        <v>0</v>
      </c>
    </row>
    <row r="419" spans="1:26" hidden="1">
      <c r="A419" s="19">
        <v>90796</v>
      </c>
      <c r="B419" s="19">
        <v>14031900015</v>
      </c>
      <c r="C419" s="20" t="s">
        <v>1629</v>
      </c>
      <c r="D419" s="20" t="s">
        <v>566</v>
      </c>
      <c r="E419" s="20" t="s">
        <v>64</v>
      </c>
      <c r="F419" s="20">
        <v>19</v>
      </c>
      <c r="G419" s="20" t="s">
        <v>579</v>
      </c>
      <c r="H419" s="20">
        <v>12826</v>
      </c>
      <c r="I419" s="21" t="s">
        <v>1123</v>
      </c>
      <c r="J419" s="20" t="s">
        <v>19</v>
      </c>
      <c r="K419" s="18">
        <v>73863</v>
      </c>
      <c r="L419" s="22">
        <v>300000</v>
      </c>
      <c r="M419" s="18">
        <v>299460</v>
      </c>
      <c r="N419" s="18">
        <f t="shared" si="34"/>
        <v>22119013980</v>
      </c>
      <c r="O419" s="18">
        <f t="shared" si="42"/>
        <v>2211901398</v>
      </c>
      <c r="P419" s="30">
        <f t="shared" si="37"/>
        <v>24330915378</v>
      </c>
      <c r="Q419" s="152">
        <v>65000</v>
      </c>
      <c r="R419" s="152">
        <f t="shared" si="35"/>
        <v>374321.77504615387</v>
      </c>
      <c r="S419" s="152">
        <f t="shared" si="36"/>
        <v>24330915378</v>
      </c>
      <c r="T419" s="20" t="s">
        <v>6</v>
      </c>
      <c r="U419" s="81">
        <v>299460</v>
      </c>
      <c r="V419" s="81">
        <v>24331125000</v>
      </c>
      <c r="W419" s="81">
        <v>299460</v>
      </c>
      <c r="X419" s="81">
        <v>24331125000</v>
      </c>
      <c r="Y419" s="71">
        <v>0</v>
      </c>
      <c r="Z419" s="84">
        <v>0</v>
      </c>
    </row>
    <row r="420" spans="1:26" hidden="1">
      <c r="A420" s="19">
        <v>89890</v>
      </c>
      <c r="B420" s="19">
        <v>14031900017</v>
      </c>
      <c r="C420" s="20" t="s">
        <v>1630</v>
      </c>
      <c r="D420" s="20" t="s">
        <v>564</v>
      </c>
      <c r="E420" s="20" t="s">
        <v>40</v>
      </c>
      <c r="F420" s="20">
        <v>19</v>
      </c>
      <c r="G420" s="20" t="s">
        <v>1625</v>
      </c>
      <c r="H420" s="20">
        <v>1376</v>
      </c>
      <c r="I420" s="21" t="s">
        <v>770</v>
      </c>
      <c r="J420" s="20" t="s">
        <v>4</v>
      </c>
      <c r="K420" s="18">
        <v>73863</v>
      </c>
      <c r="L420" s="22">
        <v>200000</v>
      </c>
      <c r="M420" s="18">
        <v>199320</v>
      </c>
      <c r="N420" s="18">
        <f t="shared" si="34"/>
        <v>14722373160</v>
      </c>
      <c r="O420" s="18">
        <f t="shared" si="42"/>
        <v>1472237316</v>
      </c>
      <c r="P420" s="30">
        <f t="shared" si="37"/>
        <v>16194610476</v>
      </c>
      <c r="Q420" s="152">
        <v>65000</v>
      </c>
      <c r="R420" s="152">
        <f t="shared" si="35"/>
        <v>249147.85347692308</v>
      </c>
      <c r="S420" s="152">
        <f t="shared" si="36"/>
        <v>16194610476</v>
      </c>
      <c r="T420" s="20" t="s">
        <v>6</v>
      </c>
      <c r="U420" s="81">
        <v>199320</v>
      </c>
      <c r="V420" s="81">
        <v>16194750000</v>
      </c>
      <c r="W420" s="81">
        <v>199320</v>
      </c>
      <c r="X420" s="81">
        <v>16194750000</v>
      </c>
      <c r="Y420" s="71">
        <v>0</v>
      </c>
      <c r="Z420" s="84">
        <v>0</v>
      </c>
    </row>
    <row r="421" spans="1:26" hidden="1">
      <c r="A421" s="19">
        <v>87102</v>
      </c>
      <c r="B421" s="24">
        <v>14031900018</v>
      </c>
      <c r="C421" s="20" t="s">
        <v>1632</v>
      </c>
      <c r="D421" s="20" t="s">
        <v>465</v>
      </c>
      <c r="E421" s="20" t="s">
        <v>299</v>
      </c>
      <c r="F421" s="20">
        <v>19</v>
      </c>
      <c r="G421" s="20" t="s">
        <v>1625</v>
      </c>
      <c r="H421" s="20">
        <v>12913</v>
      </c>
      <c r="I421" s="21" t="s">
        <v>1386</v>
      </c>
      <c r="J421" s="20" t="s">
        <v>4</v>
      </c>
      <c r="K421" s="18">
        <v>73863</v>
      </c>
      <c r="L421" s="22">
        <v>110000</v>
      </c>
      <c r="M421" s="18">
        <v>108870</v>
      </c>
      <c r="N421" s="18">
        <f t="shared" si="34"/>
        <v>8041464810</v>
      </c>
      <c r="O421" s="18">
        <f t="shared" si="42"/>
        <v>804146481</v>
      </c>
      <c r="P421" s="30">
        <f t="shared" si="37"/>
        <v>8845611291</v>
      </c>
      <c r="Q421" s="152">
        <v>65000</v>
      </c>
      <c r="R421" s="152">
        <f t="shared" si="35"/>
        <v>136086.32755384615</v>
      </c>
      <c r="S421" s="152">
        <f t="shared" si="36"/>
        <v>8845611291</v>
      </c>
      <c r="T421" s="20" t="s">
        <v>6</v>
      </c>
      <c r="U421" s="81">
        <v>108870</v>
      </c>
      <c r="V421" s="81">
        <v>8845687500</v>
      </c>
      <c r="W421" s="81">
        <v>108870</v>
      </c>
      <c r="X421" s="81">
        <v>8845687500</v>
      </c>
      <c r="Y421" s="71">
        <v>0</v>
      </c>
      <c r="Z421" s="84">
        <v>0</v>
      </c>
    </row>
    <row r="422" spans="1:26" hidden="1">
      <c r="A422" s="19">
        <v>90751</v>
      </c>
      <c r="B422" s="19">
        <v>14031900019</v>
      </c>
      <c r="C422" s="20" t="s">
        <v>1636</v>
      </c>
      <c r="D422" s="20" t="s">
        <v>570</v>
      </c>
      <c r="E422" s="20" t="s">
        <v>9</v>
      </c>
      <c r="F422" s="20">
        <v>19</v>
      </c>
      <c r="G422" s="20" t="s">
        <v>1625</v>
      </c>
      <c r="H422" s="20">
        <v>12964</v>
      </c>
      <c r="I422" s="21" t="s">
        <v>1634</v>
      </c>
      <c r="J422" s="20" t="s">
        <v>19</v>
      </c>
      <c r="K422" s="18">
        <v>73863</v>
      </c>
      <c r="L422" s="22">
        <v>100000</v>
      </c>
      <c r="M422" s="18">
        <v>99360</v>
      </c>
      <c r="N422" s="18">
        <f t="shared" si="34"/>
        <v>7339027680</v>
      </c>
      <c r="O422" s="18">
        <f t="shared" si="42"/>
        <v>733902768</v>
      </c>
      <c r="P422" s="30">
        <f t="shared" si="37"/>
        <v>8072930448</v>
      </c>
      <c r="Q422" s="152">
        <v>65000</v>
      </c>
      <c r="R422" s="152">
        <f t="shared" si="35"/>
        <v>124198.92996923077</v>
      </c>
      <c r="S422" s="152">
        <f t="shared" si="36"/>
        <v>8072930448</v>
      </c>
      <c r="T422" s="20" t="s">
        <v>6</v>
      </c>
      <c r="U422" s="81">
        <v>99360</v>
      </c>
      <c r="V422" s="81">
        <v>8073000000</v>
      </c>
      <c r="W422" s="81">
        <v>99360</v>
      </c>
      <c r="X422" s="81">
        <v>8073000000</v>
      </c>
      <c r="Y422" s="71">
        <v>0</v>
      </c>
      <c r="Z422" s="84">
        <v>0</v>
      </c>
    </row>
    <row r="423" spans="1:26" hidden="1">
      <c r="A423" s="19">
        <v>86460</v>
      </c>
      <c r="B423" s="19">
        <v>14031900020</v>
      </c>
      <c r="C423" s="20" t="s">
        <v>1640</v>
      </c>
      <c r="D423" s="20" t="s">
        <v>570</v>
      </c>
      <c r="E423" s="20" t="s">
        <v>299</v>
      </c>
      <c r="F423" s="20">
        <v>19</v>
      </c>
      <c r="G423" s="20" t="s">
        <v>1625</v>
      </c>
      <c r="H423" s="20">
        <v>12965</v>
      </c>
      <c r="I423" s="21" t="s">
        <v>1638</v>
      </c>
      <c r="J423" s="20" t="s">
        <v>16</v>
      </c>
      <c r="K423" s="18">
        <v>73863</v>
      </c>
      <c r="L423" s="22">
        <v>240000</v>
      </c>
      <c r="M423" s="18">
        <v>238210</v>
      </c>
      <c r="N423" s="18">
        <f t="shared" si="34"/>
        <v>17594905230</v>
      </c>
      <c r="O423" s="18">
        <f t="shared" si="42"/>
        <v>1759490523</v>
      </c>
      <c r="P423" s="30">
        <f t="shared" si="37"/>
        <v>19354395753</v>
      </c>
      <c r="Q423" s="152">
        <v>65000</v>
      </c>
      <c r="R423" s="152">
        <f t="shared" si="35"/>
        <v>297759.93466153846</v>
      </c>
      <c r="S423" s="152">
        <f t="shared" si="36"/>
        <v>19354395753</v>
      </c>
      <c r="T423" s="20" t="s">
        <v>6</v>
      </c>
      <c r="U423" s="81">
        <v>238210</v>
      </c>
      <c r="V423" s="81">
        <v>19354562500</v>
      </c>
      <c r="W423" s="81">
        <v>238210</v>
      </c>
      <c r="X423" s="81">
        <v>19354562500</v>
      </c>
      <c r="Y423" s="71">
        <v>0</v>
      </c>
      <c r="Z423" s="84">
        <v>0</v>
      </c>
    </row>
    <row r="424" spans="1:26" hidden="1">
      <c r="A424" s="19">
        <v>90900</v>
      </c>
      <c r="B424" s="19">
        <v>14031900021</v>
      </c>
      <c r="C424" s="20" t="s">
        <v>1644</v>
      </c>
      <c r="D424" s="20" t="s">
        <v>570</v>
      </c>
      <c r="E424" s="20" t="s">
        <v>299</v>
      </c>
      <c r="F424" s="20">
        <v>19</v>
      </c>
      <c r="G424" s="20" t="s">
        <v>569</v>
      </c>
      <c r="H424" s="20">
        <v>12280</v>
      </c>
      <c r="I424" s="21" t="s">
        <v>1642</v>
      </c>
      <c r="J424" s="20" t="s">
        <v>4</v>
      </c>
      <c r="K424" s="18">
        <v>73863</v>
      </c>
      <c r="L424" s="22">
        <v>130000</v>
      </c>
      <c r="M424" s="18">
        <v>129030</v>
      </c>
      <c r="N424" s="18">
        <f t="shared" si="34"/>
        <v>9530542890</v>
      </c>
      <c r="O424" s="18">
        <f t="shared" si="42"/>
        <v>953054289</v>
      </c>
      <c r="P424" s="30">
        <f t="shared" si="37"/>
        <v>10483597179</v>
      </c>
      <c r="Q424" s="152">
        <v>65000</v>
      </c>
      <c r="R424" s="152">
        <f t="shared" si="35"/>
        <v>161286.11044615385</v>
      </c>
      <c r="S424" s="152">
        <f t="shared" si="36"/>
        <v>10483597179</v>
      </c>
      <c r="T424" s="20" t="s">
        <v>6</v>
      </c>
      <c r="U424" s="81">
        <v>129030</v>
      </c>
      <c r="V424" s="81">
        <v>10483687500</v>
      </c>
      <c r="W424" s="81">
        <v>129030</v>
      </c>
      <c r="X424" s="81">
        <v>10483687500</v>
      </c>
      <c r="Y424" s="71">
        <v>0</v>
      </c>
      <c r="Z424" s="84">
        <v>0</v>
      </c>
    </row>
    <row r="425" spans="1:26" hidden="1">
      <c r="A425" s="19">
        <v>86870</v>
      </c>
      <c r="B425" s="19">
        <v>14031900022</v>
      </c>
      <c r="C425" s="20" t="s">
        <v>1649</v>
      </c>
      <c r="D425" s="20" t="s">
        <v>564</v>
      </c>
      <c r="E425" s="20" t="s">
        <v>319</v>
      </c>
      <c r="F425" s="20">
        <v>19</v>
      </c>
      <c r="G425" s="20" t="s">
        <v>593</v>
      </c>
      <c r="H425" s="20">
        <v>10998</v>
      </c>
      <c r="I425" s="21" t="s">
        <v>1646</v>
      </c>
      <c r="J425" s="20" t="s">
        <v>4</v>
      </c>
      <c r="K425" s="18">
        <v>73863</v>
      </c>
      <c r="L425" s="22">
        <v>350000</v>
      </c>
      <c r="M425" s="18">
        <v>349070</v>
      </c>
      <c r="N425" s="18">
        <f t="shared" si="34"/>
        <v>25783357410</v>
      </c>
      <c r="O425" s="18">
        <f t="shared" si="42"/>
        <v>2578335741</v>
      </c>
      <c r="P425" s="30">
        <f t="shared" si="37"/>
        <v>28361693151</v>
      </c>
      <c r="Q425" s="152">
        <v>65000</v>
      </c>
      <c r="R425" s="152">
        <f t="shared" si="35"/>
        <v>436333.74078461539</v>
      </c>
      <c r="S425" s="152">
        <f t="shared" si="36"/>
        <v>28361693151</v>
      </c>
      <c r="T425" s="20" t="s">
        <v>6</v>
      </c>
      <c r="U425" s="81">
        <v>349070</v>
      </c>
      <c r="V425" s="81">
        <v>28361937500</v>
      </c>
      <c r="W425" s="81">
        <v>349070</v>
      </c>
      <c r="X425" s="81">
        <v>28361937500</v>
      </c>
      <c r="Y425" s="71">
        <v>0</v>
      </c>
      <c r="Z425" s="84">
        <v>0</v>
      </c>
    </row>
    <row r="426" spans="1:26" hidden="1">
      <c r="A426" s="19">
        <v>90956</v>
      </c>
      <c r="B426" s="19">
        <v>14031900023</v>
      </c>
      <c r="C426" s="20" t="s">
        <v>1653</v>
      </c>
      <c r="D426" s="20" t="s">
        <v>569</v>
      </c>
      <c r="E426" s="20" t="s">
        <v>299</v>
      </c>
      <c r="F426" s="20">
        <v>19</v>
      </c>
      <c r="G426" s="20" t="s">
        <v>1605</v>
      </c>
      <c r="H426" s="20">
        <v>12842</v>
      </c>
      <c r="I426" s="21" t="s">
        <v>1651</v>
      </c>
      <c r="J426" s="20" t="s">
        <v>16</v>
      </c>
      <c r="K426" s="18">
        <v>73863</v>
      </c>
      <c r="L426" s="22">
        <v>110000</v>
      </c>
      <c r="M426" s="18">
        <v>109880</v>
      </c>
      <c r="N426" s="18">
        <f t="shared" si="34"/>
        <v>8116066440</v>
      </c>
      <c r="O426" s="18">
        <f t="shared" si="42"/>
        <v>811606644</v>
      </c>
      <c r="P426" s="30">
        <f t="shared" si="37"/>
        <v>8927673084</v>
      </c>
      <c r="Q426" s="152">
        <v>65000</v>
      </c>
      <c r="R426" s="152">
        <f t="shared" si="35"/>
        <v>137348.81667692307</v>
      </c>
      <c r="S426" s="152">
        <f t="shared" si="36"/>
        <v>8927673084</v>
      </c>
      <c r="T426" s="20" t="s">
        <v>6</v>
      </c>
      <c r="U426" s="81">
        <v>109880</v>
      </c>
      <c r="V426" s="81">
        <v>8927750000</v>
      </c>
      <c r="W426" s="81">
        <v>109880</v>
      </c>
      <c r="X426" s="81">
        <v>8927750000</v>
      </c>
      <c r="Y426" s="71">
        <v>0</v>
      </c>
      <c r="Z426" s="84">
        <v>0</v>
      </c>
    </row>
    <row r="427" spans="1:26" hidden="1">
      <c r="A427" s="19">
        <v>91077</v>
      </c>
      <c r="B427" s="19">
        <v>14031900024</v>
      </c>
      <c r="C427" s="20" t="s">
        <v>1655</v>
      </c>
      <c r="D427" s="20" t="s">
        <v>569</v>
      </c>
      <c r="E427" s="20" t="s">
        <v>299</v>
      </c>
      <c r="F427" s="20">
        <v>19</v>
      </c>
      <c r="G427" s="20" t="s">
        <v>562</v>
      </c>
      <c r="H427" s="20">
        <v>12502</v>
      </c>
      <c r="I427" s="21" t="s">
        <v>978</v>
      </c>
      <c r="J427" s="20" t="s">
        <v>4</v>
      </c>
      <c r="K427" s="18">
        <v>73863</v>
      </c>
      <c r="L427" s="22">
        <v>170000</v>
      </c>
      <c r="M427" s="18">
        <v>169210</v>
      </c>
      <c r="N427" s="18">
        <f t="shared" si="34"/>
        <v>12498358230</v>
      </c>
      <c r="O427" s="18">
        <f t="shared" si="42"/>
        <v>1249835823</v>
      </c>
      <c r="P427" s="30">
        <f t="shared" si="37"/>
        <v>13748194053</v>
      </c>
      <c r="Q427" s="152">
        <v>65000</v>
      </c>
      <c r="R427" s="152">
        <f t="shared" si="35"/>
        <v>211510.67773846153</v>
      </c>
      <c r="S427" s="152">
        <f t="shared" si="36"/>
        <v>13748194053</v>
      </c>
      <c r="T427" s="20" t="s">
        <v>6</v>
      </c>
      <c r="U427" s="81">
        <v>169210</v>
      </c>
      <c r="V427" s="81">
        <v>13748312500</v>
      </c>
      <c r="W427" s="81">
        <v>169210</v>
      </c>
      <c r="X427" s="81">
        <v>13748312500</v>
      </c>
      <c r="Y427" s="71">
        <v>0</v>
      </c>
      <c r="Z427" s="84">
        <v>0</v>
      </c>
    </row>
    <row r="428" spans="1:26" hidden="1">
      <c r="A428" s="19">
        <v>90962</v>
      </c>
      <c r="B428" s="19">
        <v>14031900025</v>
      </c>
      <c r="C428" s="20" t="s">
        <v>1657</v>
      </c>
      <c r="D428" s="20" t="s">
        <v>1625</v>
      </c>
      <c r="E428" s="20" t="s">
        <v>40</v>
      </c>
      <c r="F428" s="20">
        <v>19</v>
      </c>
      <c r="G428" s="20" t="s">
        <v>562</v>
      </c>
      <c r="H428" s="20">
        <v>11966</v>
      </c>
      <c r="I428" s="21" t="s">
        <v>835</v>
      </c>
      <c r="J428" s="20" t="s">
        <v>4</v>
      </c>
      <c r="K428" s="18">
        <v>73863</v>
      </c>
      <c r="L428" s="22">
        <v>200000</v>
      </c>
      <c r="M428" s="18">
        <v>198740</v>
      </c>
      <c r="N428" s="18">
        <f t="shared" si="34"/>
        <v>14679532620</v>
      </c>
      <c r="O428" s="18">
        <f t="shared" si="42"/>
        <v>1467953262</v>
      </c>
      <c r="P428" s="30">
        <f t="shared" si="37"/>
        <v>16147485882</v>
      </c>
      <c r="Q428" s="152">
        <v>65000</v>
      </c>
      <c r="R428" s="152">
        <f t="shared" si="35"/>
        <v>248422.85972307692</v>
      </c>
      <c r="S428" s="152">
        <f t="shared" si="36"/>
        <v>16147485882</v>
      </c>
      <c r="T428" s="20" t="s">
        <v>6</v>
      </c>
      <c r="U428" s="81">
        <v>198740</v>
      </c>
      <c r="V428" s="81">
        <v>16147625000</v>
      </c>
      <c r="W428" s="81">
        <v>198740</v>
      </c>
      <c r="X428" s="81">
        <v>16147625000</v>
      </c>
      <c r="Y428" s="71">
        <v>0</v>
      </c>
      <c r="Z428" s="84">
        <v>0</v>
      </c>
    </row>
    <row r="429" spans="1:26" hidden="1">
      <c r="A429" s="19">
        <v>91082</v>
      </c>
      <c r="B429" s="19">
        <v>14031900026</v>
      </c>
      <c r="C429" s="20" t="s">
        <v>1659</v>
      </c>
      <c r="D429" s="20" t="s">
        <v>1605</v>
      </c>
      <c r="E429" s="20" t="s">
        <v>299</v>
      </c>
      <c r="F429" s="20">
        <v>19</v>
      </c>
      <c r="G429" s="20" t="s">
        <v>577</v>
      </c>
      <c r="H429" s="20">
        <v>12513</v>
      </c>
      <c r="I429" s="21" t="s">
        <v>993</v>
      </c>
      <c r="J429" s="20" t="s">
        <v>16</v>
      </c>
      <c r="K429" s="18">
        <v>73863</v>
      </c>
      <c r="L429" s="22">
        <v>50000</v>
      </c>
      <c r="M429" s="18">
        <v>49850</v>
      </c>
      <c r="N429" s="18">
        <f t="shared" si="34"/>
        <v>3682070550</v>
      </c>
      <c r="O429" s="18">
        <f t="shared" si="42"/>
        <v>368207055</v>
      </c>
      <c r="P429" s="30">
        <f t="shared" si="37"/>
        <v>4050277605</v>
      </c>
      <c r="Q429" s="152">
        <v>65000</v>
      </c>
      <c r="R429" s="152">
        <f t="shared" si="35"/>
        <v>62311.963153846154</v>
      </c>
      <c r="S429" s="152">
        <f t="shared" si="36"/>
        <v>4050277605</v>
      </c>
      <c r="T429" s="20" t="s">
        <v>6</v>
      </c>
      <c r="U429" s="81">
        <v>49850</v>
      </c>
      <c r="V429" s="81">
        <v>4050312500</v>
      </c>
      <c r="W429" s="81">
        <v>49850</v>
      </c>
      <c r="X429" s="81">
        <v>4050312500</v>
      </c>
      <c r="Y429" s="71">
        <v>0</v>
      </c>
      <c r="Z429" s="84">
        <v>0</v>
      </c>
    </row>
    <row r="430" spans="1:26" hidden="1">
      <c r="A430" s="19">
        <v>91477</v>
      </c>
      <c r="B430" s="19">
        <v>14031900027</v>
      </c>
      <c r="C430" s="20" t="s">
        <v>1660</v>
      </c>
      <c r="D430" s="20" t="s">
        <v>577</v>
      </c>
      <c r="E430" s="20" t="s">
        <v>40</v>
      </c>
      <c r="F430" s="20">
        <v>19</v>
      </c>
      <c r="G430" s="20" t="s">
        <v>576</v>
      </c>
      <c r="H430" s="20">
        <v>10138</v>
      </c>
      <c r="I430" s="21" t="s">
        <v>799</v>
      </c>
      <c r="J430" s="20" t="s">
        <v>4</v>
      </c>
      <c r="K430" s="18">
        <v>73863</v>
      </c>
      <c r="L430" s="22">
        <v>100000</v>
      </c>
      <c r="M430" s="18">
        <v>96220</v>
      </c>
      <c r="N430" s="18">
        <f t="shared" si="34"/>
        <v>7107097860</v>
      </c>
      <c r="O430" s="18">
        <f t="shared" si="42"/>
        <v>710709786</v>
      </c>
      <c r="P430" s="30">
        <f t="shared" si="37"/>
        <v>7817807646</v>
      </c>
      <c r="Q430" s="152">
        <v>65000</v>
      </c>
      <c r="R430" s="152">
        <f t="shared" si="35"/>
        <v>120273.96378461538</v>
      </c>
      <c r="S430" s="152">
        <f t="shared" si="36"/>
        <v>7817807646</v>
      </c>
      <c r="T430" s="20" t="s">
        <v>6</v>
      </c>
      <c r="U430" s="81">
        <v>96220</v>
      </c>
      <c r="V430" s="81">
        <v>7817875000</v>
      </c>
      <c r="W430" s="81">
        <v>96220</v>
      </c>
      <c r="X430" s="81">
        <v>7817875000</v>
      </c>
      <c r="Y430" s="71">
        <v>0</v>
      </c>
      <c r="Z430" s="84">
        <v>0</v>
      </c>
    </row>
    <row r="431" spans="1:26" hidden="1">
      <c r="A431" s="19">
        <v>91532</v>
      </c>
      <c r="B431" s="19">
        <v>14031900028</v>
      </c>
      <c r="C431" s="20" t="s">
        <v>1661</v>
      </c>
      <c r="D431" s="20" t="s">
        <v>581</v>
      </c>
      <c r="E431" s="20" t="s">
        <v>40</v>
      </c>
      <c r="F431" s="20">
        <v>19</v>
      </c>
      <c r="G431" s="20" t="s">
        <v>576</v>
      </c>
      <c r="H431" s="20">
        <v>10138</v>
      </c>
      <c r="I431" s="21" t="s">
        <v>799</v>
      </c>
      <c r="J431" s="20" t="s">
        <v>4</v>
      </c>
      <c r="K431" s="18">
        <v>73863</v>
      </c>
      <c r="L431" s="22">
        <v>150000</v>
      </c>
      <c r="M431" s="18">
        <v>149720</v>
      </c>
      <c r="N431" s="18">
        <f t="shared" si="34"/>
        <v>11058768360</v>
      </c>
      <c r="O431" s="18">
        <f t="shared" si="42"/>
        <v>1105876836</v>
      </c>
      <c r="P431" s="30">
        <f t="shared" si="37"/>
        <v>12164645196</v>
      </c>
      <c r="Q431" s="152">
        <v>65000</v>
      </c>
      <c r="R431" s="152">
        <f t="shared" si="35"/>
        <v>187148.38763076923</v>
      </c>
      <c r="S431" s="152">
        <f t="shared" si="36"/>
        <v>12164645196</v>
      </c>
      <c r="T431" s="20" t="s">
        <v>6</v>
      </c>
      <c r="U431" s="81">
        <v>149720</v>
      </c>
      <c r="V431" s="81">
        <v>12164750000</v>
      </c>
      <c r="W431" s="81">
        <v>149720</v>
      </c>
      <c r="X431" s="81">
        <v>12164750000</v>
      </c>
      <c r="Y431" s="71">
        <v>0</v>
      </c>
      <c r="Z431" s="84">
        <v>0</v>
      </c>
    </row>
    <row r="432" spans="1:26" hidden="1">
      <c r="A432" s="19">
        <v>89782</v>
      </c>
      <c r="B432" s="19">
        <v>14031900029</v>
      </c>
      <c r="C432" s="20" t="s">
        <v>1662</v>
      </c>
      <c r="D432" s="20" t="s">
        <v>581</v>
      </c>
      <c r="E432" s="20" t="s">
        <v>40</v>
      </c>
      <c r="F432" s="20">
        <v>19</v>
      </c>
      <c r="G432" s="20" t="s">
        <v>576</v>
      </c>
      <c r="H432" s="20">
        <v>10536</v>
      </c>
      <c r="I432" s="21" t="s">
        <v>1047</v>
      </c>
      <c r="J432" s="20" t="s">
        <v>4</v>
      </c>
      <c r="K432" s="18">
        <v>73863</v>
      </c>
      <c r="L432" s="22">
        <v>250000</v>
      </c>
      <c r="M432" s="18">
        <v>248780</v>
      </c>
      <c r="N432" s="18">
        <f t="shared" si="34"/>
        <v>18375637140</v>
      </c>
      <c r="O432" s="18">
        <f t="shared" si="42"/>
        <v>1837563714</v>
      </c>
      <c r="P432" s="30">
        <f t="shared" si="37"/>
        <v>20213200854</v>
      </c>
      <c r="Q432" s="152">
        <v>65000</v>
      </c>
      <c r="R432" s="152">
        <f t="shared" si="35"/>
        <v>310972.32083076925</v>
      </c>
      <c r="S432" s="152">
        <f t="shared" si="36"/>
        <v>20213200854</v>
      </c>
      <c r="T432" s="20" t="s">
        <v>6</v>
      </c>
      <c r="U432" s="81">
        <v>248780</v>
      </c>
      <c r="V432" s="81">
        <v>20213375000</v>
      </c>
      <c r="W432" s="81">
        <v>248780</v>
      </c>
      <c r="X432" s="81">
        <v>20213375000</v>
      </c>
      <c r="Y432" s="71">
        <v>0</v>
      </c>
      <c r="Z432" s="84">
        <v>0</v>
      </c>
    </row>
    <row r="433" spans="1:26" hidden="1">
      <c r="A433" s="19">
        <v>91256</v>
      </c>
      <c r="B433" s="19">
        <v>14031900030</v>
      </c>
      <c r="C433" s="20" t="s">
        <v>1663</v>
      </c>
      <c r="D433" s="20" t="s">
        <v>581</v>
      </c>
      <c r="E433" s="20" t="s">
        <v>40</v>
      </c>
      <c r="F433" s="20">
        <v>19</v>
      </c>
      <c r="G433" s="20" t="s">
        <v>576</v>
      </c>
      <c r="H433" s="20">
        <v>7140</v>
      </c>
      <c r="I433" s="21" t="s">
        <v>207</v>
      </c>
      <c r="J433" s="20" t="s">
        <v>4</v>
      </c>
      <c r="K433" s="18">
        <v>73863</v>
      </c>
      <c r="L433" s="22">
        <v>150000</v>
      </c>
      <c r="M433" s="18">
        <v>149420</v>
      </c>
      <c r="N433" s="18">
        <f t="shared" si="34"/>
        <v>11036609460</v>
      </c>
      <c r="O433" s="18">
        <f t="shared" si="42"/>
        <v>1103660946</v>
      </c>
      <c r="P433" s="30">
        <f t="shared" si="37"/>
        <v>12140270406</v>
      </c>
      <c r="Q433" s="152">
        <v>65000</v>
      </c>
      <c r="R433" s="152">
        <f t="shared" si="35"/>
        <v>186773.39086153847</v>
      </c>
      <c r="S433" s="152">
        <f t="shared" si="36"/>
        <v>12140270406</v>
      </c>
      <c r="T433" s="20" t="s">
        <v>6</v>
      </c>
      <c r="U433" s="81">
        <v>149420</v>
      </c>
      <c r="V433" s="81">
        <v>12140375000</v>
      </c>
      <c r="W433" s="81">
        <v>149420</v>
      </c>
      <c r="X433" s="81">
        <v>12140375000</v>
      </c>
      <c r="Y433" s="71">
        <v>0</v>
      </c>
      <c r="Z433" s="84">
        <v>0</v>
      </c>
    </row>
    <row r="434" spans="1:26" hidden="1">
      <c r="A434" s="19">
        <v>89091</v>
      </c>
      <c r="B434" s="19">
        <v>14031900031</v>
      </c>
      <c r="C434" s="20" t="s">
        <v>1665</v>
      </c>
      <c r="D434" s="20" t="s">
        <v>577</v>
      </c>
      <c r="E434" s="20" t="s">
        <v>352</v>
      </c>
      <c r="F434" s="20">
        <v>19</v>
      </c>
      <c r="G434" s="20" t="s">
        <v>576</v>
      </c>
      <c r="H434" s="20">
        <v>11939</v>
      </c>
      <c r="I434" s="21" t="s">
        <v>1394</v>
      </c>
      <c r="J434" s="20" t="s">
        <v>16</v>
      </c>
      <c r="K434" s="18">
        <v>73863</v>
      </c>
      <c r="L434" s="22">
        <v>220000</v>
      </c>
      <c r="M434" s="18">
        <v>218460</v>
      </c>
      <c r="N434" s="18">
        <f t="shared" si="34"/>
        <v>16136110980</v>
      </c>
      <c r="O434" s="18">
        <f t="shared" si="42"/>
        <v>1613611098</v>
      </c>
      <c r="P434" s="30">
        <f t="shared" si="37"/>
        <v>17749722078</v>
      </c>
      <c r="Q434" s="152">
        <v>65000</v>
      </c>
      <c r="R434" s="152">
        <f t="shared" si="35"/>
        <v>273072.64735384617</v>
      </c>
      <c r="S434" s="152">
        <f t="shared" si="36"/>
        <v>17749722078</v>
      </c>
      <c r="T434" s="20" t="s">
        <v>6</v>
      </c>
      <c r="U434" s="81">
        <v>218460</v>
      </c>
      <c r="V434" s="81">
        <v>17749875000</v>
      </c>
      <c r="W434" s="81">
        <v>218460</v>
      </c>
      <c r="X434" s="81">
        <v>17749875000</v>
      </c>
      <c r="Y434" s="71">
        <v>0</v>
      </c>
      <c r="Z434" s="84">
        <v>0</v>
      </c>
    </row>
    <row r="435" spans="1:26" hidden="1">
      <c r="A435" s="19">
        <v>91108</v>
      </c>
      <c r="B435" s="19">
        <v>14031900032</v>
      </c>
      <c r="C435" s="20" t="s">
        <v>1667</v>
      </c>
      <c r="D435" s="20" t="s">
        <v>1625</v>
      </c>
      <c r="E435" s="20" t="s">
        <v>37</v>
      </c>
      <c r="F435" s="20">
        <v>19</v>
      </c>
      <c r="G435" s="20" t="s">
        <v>576</v>
      </c>
      <c r="H435" s="20">
        <v>12750</v>
      </c>
      <c r="I435" s="21" t="s">
        <v>817</v>
      </c>
      <c r="J435" s="20" t="s">
        <v>4</v>
      </c>
      <c r="K435" s="18">
        <v>73863</v>
      </c>
      <c r="L435" s="22">
        <v>200000</v>
      </c>
      <c r="M435" s="18">
        <v>198900</v>
      </c>
      <c r="N435" s="18">
        <f t="shared" si="34"/>
        <v>14691350700</v>
      </c>
      <c r="O435" s="18">
        <f t="shared" si="42"/>
        <v>1469135070</v>
      </c>
      <c r="P435" s="30">
        <f t="shared" si="37"/>
        <v>16160485770</v>
      </c>
      <c r="Q435" s="152">
        <v>65000</v>
      </c>
      <c r="R435" s="152">
        <f t="shared" si="35"/>
        <v>248622.85800000001</v>
      </c>
      <c r="S435" s="152">
        <f t="shared" si="36"/>
        <v>16160485770</v>
      </c>
      <c r="T435" s="20" t="s">
        <v>6</v>
      </c>
      <c r="U435" s="81">
        <v>198900</v>
      </c>
      <c r="V435" s="81">
        <v>16160625000</v>
      </c>
      <c r="W435" s="81">
        <v>198900</v>
      </c>
      <c r="X435" s="81">
        <v>16160625000</v>
      </c>
      <c r="Y435" s="71">
        <v>0</v>
      </c>
      <c r="Z435" s="84">
        <v>0</v>
      </c>
    </row>
    <row r="436" spans="1:26" hidden="1">
      <c r="A436" s="19">
        <v>91022</v>
      </c>
      <c r="B436" s="19">
        <v>14031900033</v>
      </c>
      <c r="C436" s="20" t="s">
        <v>1669</v>
      </c>
      <c r="D436" s="20" t="s">
        <v>581</v>
      </c>
      <c r="E436" s="20" t="s">
        <v>40</v>
      </c>
      <c r="F436" s="20">
        <v>19</v>
      </c>
      <c r="G436" s="20" t="s">
        <v>576</v>
      </c>
      <c r="H436" s="20">
        <v>11929</v>
      </c>
      <c r="I436" s="21" t="s">
        <v>712</v>
      </c>
      <c r="J436" s="20" t="s">
        <v>19</v>
      </c>
      <c r="K436" s="18">
        <v>73863</v>
      </c>
      <c r="L436" s="22">
        <v>200000</v>
      </c>
      <c r="M436" s="18">
        <v>199000</v>
      </c>
      <c r="N436" s="18">
        <f t="shared" si="34"/>
        <v>14698737000</v>
      </c>
      <c r="O436" s="18">
        <f t="shared" si="42"/>
        <v>1469873700</v>
      </c>
      <c r="P436" s="30">
        <f t="shared" si="37"/>
        <v>16168610700</v>
      </c>
      <c r="Q436" s="152">
        <v>65000</v>
      </c>
      <c r="R436" s="152">
        <f t="shared" si="35"/>
        <v>248747.85692307694</v>
      </c>
      <c r="S436" s="152">
        <f t="shared" si="36"/>
        <v>16168610700</v>
      </c>
      <c r="T436" s="20" t="s">
        <v>6</v>
      </c>
      <c r="U436" s="81">
        <v>199000</v>
      </c>
      <c r="V436" s="81">
        <v>16168750000</v>
      </c>
      <c r="W436" s="81">
        <v>199000</v>
      </c>
      <c r="X436" s="81">
        <v>16168750000</v>
      </c>
      <c r="Y436" s="71">
        <v>0</v>
      </c>
      <c r="Z436" s="84">
        <v>0</v>
      </c>
    </row>
    <row r="437" spans="1:26" hidden="1">
      <c r="A437" s="19">
        <v>89744</v>
      </c>
      <c r="B437" s="19">
        <v>14031900034</v>
      </c>
      <c r="C437" s="20" t="s">
        <v>1670</v>
      </c>
      <c r="D437" s="20" t="s">
        <v>581</v>
      </c>
      <c r="E437" s="20" t="s">
        <v>40</v>
      </c>
      <c r="F437" s="20">
        <v>19</v>
      </c>
      <c r="G437" s="20" t="s">
        <v>576</v>
      </c>
      <c r="H437" s="20">
        <v>10451</v>
      </c>
      <c r="I437" s="21" t="s">
        <v>739</v>
      </c>
      <c r="J437" s="20" t="s">
        <v>4</v>
      </c>
      <c r="K437" s="18">
        <v>73863</v>
      </c>
      <c r="L437" s="22">
        <v>200000</v>
      </c>
      <c r="M437" s="18">
        <v>199040</v>
      </c>
      <c r="N437" s="18">
        <f t="shared" si="34"/>
        <v>14701691520</v>
      </c>
      <c r="O437" s="18">
        <f t="shared" si="42"/>
        <v>1470169152</v>
      </c>
      <c r="P437" s="30">
        <f t="shared" si="37"/>
        <v>16171860672</v>
      </c>
      <c r="Q437" s="152">
        <v>65000</v>
      </c>
      <c r="R437" s="152">
        <f t="shared" si="35"/>
        <v>248797.85649230771</v>
      </c>
      <c r="S437" s="152">
        <f t="shared" si="36"/>
        <v>16171860672</v>
      </c>
      <c r="T437" s="20" t="s">
        <v>6</v>
      </c>
      <c r="U437" s="81">
        <v>199040</v>
      </c>
      <c r="V437" s="81">
        <v>16172000000</v>
      </c>
      <c r="W437" s="81">
        <v>199040</v>
      </c>
      <c r="X437" s="81">
        <v>16172000000</v>
      </c>
      <c r="Y437" s="71">
        <v>0</v>
      </c>
      <c r="Z437" s="84">
        <v>0</v>
      </c>
    </row>
    <row r="438" spans="1:26" hidden="1">
      <c r="A438" s="19">
        <v>91582</v>
      </c>
      <c r="B438" s="19">
        <v>14031900035</v>
      </c>
      <c r="C438" s="20" t="s">
        <v>1671</v>
      </c>
      <c r="D438" s="20" t="s">
        <v>581</v>
      </c>
      <c r="E438" s="20" t="s">
        <v>40</v>
      </c>
      <c r="F438" s="20">
        <v>19</v>
      </c>
      <c r="G438" s="20" t="s">
        <v>576</v>
      </c>
      <c r="H438" s="20">
        <v>10451</v>
      </c>
      <c r="I438" s="21" t="s">
        <v>739</v>
      </c>
      <c r="J438" s="20" t="s">
        <v>4</v>
      </c>
      <c r="K438" s="18">
        <v>73863</v>
      </c>
      <c r="L438" s="22">
        <v>200000</v>
      </c>
      <c r="M438" s="18">
        <v>199690</v>
      </c>
      <c r="N438" s="18">
        <f t="shared" si="34"/>
        <v>14749702470</v>
      </c>
      <c r="O438" s="18">
        <f t="shared" si="42"/>
        <v>1474970247</v>
      </c>
      <c r="P438" s="30">
        <f t="shared" si="37"/>
        <v>16224672717</v>
      </c>
      <c r="Q438" s="152">
        <v>65000</v>
      </c>
      <c r="R438" s="152">
        <f t="shared" si="35"/>
        <v>249610.34949230769</v>
      </c>
      <c r="S438" s="152">
        <f t="shared" si="36"/>
        <v>16224672717</v>
      </c>
      <c r="T438" s="20" t="s">
        <v>6</v>
      </c>
      <c r="U438" s="81">
        <v>199690</v>
      </c>
      <c r="V438" s="81">
        <v>16224812500</v>
      </c>
      <c r="W438" s="81">
        <v>199690</v>
      </c>
      <c r="X438" s="81">
        <v>16224812500</v>
      </c>
      <c r="Y438" s="71">
        <v>0</v>
      </c>
      <c r="Z438" s="84">
        <v>0</v>
      </c>
    </row>
    <row r="439" spans="1:26" hidden="1">
      <c r="A439" s="19">
        <v>89975</v>
      </c>
      <c r="B439" s="19">
        <v>14031900036</v>
      </c>
      <c r="C439" s="20" t="s">
        <v>1672</v>
      </c>
      <c r="D439" s="20" t="s">
        <v>581</v>
      </c>
      <c r="E439" s="20" t="s">
        <v>40</v>
      </c>
      <c r="F439" s="20">
        <v>19</v>
      </c>
      <c r="G439" s="20" t="s">
        <v>576</v>
      </c>
      <c r="H439" s="20">
        <v>12718</v>
      </c>
      <c r="I439" s="21" t="s">
        <v>729</v>
      </c>
      <c r="J439" s="20" t="s">
        <v>4</v>
      </c>
      <c r="K439" s="18">
        <v>73863</v>
      </c>
      <c r="L439" s="22">
        <v>330000</v>
      </c>
      <c r="M439" s="18">
        <v>329760</v>
      </c>
      <c r="N439" s="18">
        <f t="shared" si="34"/>
        <v>24357062880</v>
      </c>
      <c r="O439" s="18">
        <f t="shared" si="42"/>
        <v>2435706288</v>
      </c>
      <c r="P439" s="30">
        <f t="shared" si="37"/>
        <v>26792769168</v>
      </c>
      <c r="Q439" s="152">
        <v>65000</v>
      </c>
      <c r="R439" s="152">
        <f t="shared" si="35"/>
        <v>412196.44873846153</v>
      </c>
      <c r="S439" s="152">
        <f t="shared" si="36"/>
        <v>26792769168</v>
      </c>
      <c r="T439" s="20" t="s">
        <v>6</v>
      </c>
      <c r="U439" s="81">
        <v>329760</v>
      </c>
      <c r="V439" s="81">
        <v>26793000000</v>
      </c>
      <c r="W439" s="81">
        <v>329760</v>
      </c>
      <c r="X439" s="81">
        <v>26793000000</v>
      </c>
      <c r="Y439" s="71">
        <v>0</v>
      </c>
      <c r="Z439" s="84">
        <v>0</v>
      </c>
    </row>
    <row r="440" spans="1:26" hidden="1">
      <c r="A440" s="19">
        <v>91817</v>
      </c>
      <c r="B440" s="19">
        <v>14031900037</v>
      </c>
      <c r="C440" s="20" t="s">
        <v>1676</v>
      </c>
      <c r="D440" s="20" t="s">
        <v>581</v>
      </c>
      <c r="E440" s="20" t="s">
        <v>40</v>
      </c>
      <c r="F440" s="20">
        <v>19</v>
      </c>
      <c r="G440" s="20" t="s">
        <v>576</v>
      </c>
      <c r="H440" s="20">
        <v>7337</v>
      </c>
      <c r="I440" s="21" t="s">
        <v>1674</v>
      </c>
      <c r="J440" s="20" t="s">
        <v>4</v>
      </c>
      <c r="K440" s="18">
        <v>73863</v>
      </c>
      <c r="L440" s="22">
        <v>180000</v>
      </c>
      <c r="M440" s="18">
        <v>179850</v>
      </c>
      <c r="N440" s="18">
        <f t="shared" si="34"/>
        <v>13284260550</v>
      </c>
      <c r="O440" s="18">
        <f t="shared" si="42"/>
        <v>1328426055</v>
      </c>
      <c r="P440" s="30">
        <f t="shared" si="37"/>
        <v>14612686605</v>
      </c>
      <c r="Q440" s="152">
        <v>65000</v>
      </c>
      <c r="R440" s="152">
        <f t="shared" si="35"/>
        <v>224810.56315384616</v>
      </c>
      <c r="S440" s="152">
        <f t="shared" si="36"/>
        <v>14612686605</v>
      </c>
      <c r="T440" s="20" t="s">
        <v>6</v>
      </c>
      <c r="U440" s="81">
        <v>179850</v>
      </c>
      <c r="V440" s="81">
        <v>14612812500</v>
      </c>
      <c r="W440" s="81">
        <v>179850</v>
      </c>
      <c r="X440" s="81">
        <v>14612812500</v>
      </c>
      <c r="Y440" s="71">
        <v>0</v>
      </c>
      <c r="Z440" s="84">
        <v>0</v>
      </c>
    </row>
    <row r="441" spans="1:26" hidden="1">
      <c r="A441" s="19">
        <v>91147</v>
      </c>
      <c r="B441" s="19">
        <v>14031900038</v>
      </c>
      <c r="C441" s="20" t="s">
        <v>1677</v>
      </c>
      <c r="D441" s="20" t="s">
        <v>581</v>
      </c>
      <c r="E441" s="20" t="s">
        <v>40</v>
      </c>
      <c r="F441" s="20">
        <v>19</v>
      </c>
      <c r="G441" s="20" t="s">
        <v>589</v>
      </c>
      <c r="H441" s="20">
        <v>10497</v>
      </c>
      <c r="I441" s="21" t="s">
        <v>1063</v>
      </c>
      <c r="J441" s="20" t="s">
        <v>4</v>
      </c>
      <c r="K441" s="18">
        <v>73863</v>
      </c>
      <c r="L441" s="22">
        <v>200000</v>
      </c>
      <c r="M441" s="18">
        <v>199390</v>
      </c>
      <c r="N441" s="18">
        <f t="shared" si="34"/>
        <v>14727543570</v>
      </c>
      <c r="O441" s="18">
        <f t="shared" si="42"/>
        <v>1472754357</v>
      </c>
      <c r="P441" s="30">
        <f t="shared" si="37"/>
        <v>16200297927</v>
      </c>
      <c r="Q441" s="152">
        <v>65000</v>
      </c>
      <c r="R441" s="152">
        <f t="shared" si="35"/>
        <v>249235.35272307691</v>
      </c>
      <c r="S441" s="152">
        <f t="shared" si="36"/>
        <v>16200297927</v>
      </c>
      <c r="T441" s="20" t="s">
        <v>6</v>
      </c>
      <c r="U441" s="81">
        <v>199390</v>
      </c>
      <c r="V441" s="81">
        <v>16200437500</v>
      </c>
      <c r="W441" s="81">
        <v>199390</v>
      </c>
      <c r="X441" s="81">
        <v>16200437500</v>
      </c>
      <c r="Y441" s="71">
        <v>0</v>
      </c>
      <c r="Z441" s="84">
        <v>0</v>
      </c>
    </row>
    <row r="442" spans="1:26" hidden="1">
      <c r="A442" s="19">
        <v>91794</v>
      </c>
      <c r="B442" s="19">
        <v>14031900039</v>
      </c>
      <c r="C442" s="20" t="s">
        <v>1678</v>
      </c>
      <c r="D442" s="20" t="s">
        <v>577</v>
      </c>
      <c r="E442" s="20" t="s">
        <v>40</v>
      </c>
      <c r="F442" s="20">
        <v>19</v>
      </c>
      <c r="G442" s="20" t="s">
        <v>589</v>
      </c>
      <c r="H442" s="20">
        <v>11147</v>
      </c>
      <c r="I442" s="21" t="s">
        <v>1029</v>
      </c>
      <c r="J442" s="20" t="s">
        <v>12</v>
      </c>
      <c r="K442" s="18">
        <v>73863</v>
      </c>
      <c r="L442" s="22">
        <v>100000</v>
      </c>
      <c r="M442" s="18">
        <v>99990</v>
      </c>
      <c r="N442" s="18">
        <f t="shared" si="34"/>
        <v>7385561370</v>
      </c>
      <c r="O442" s="18">
        <f t="shared" si="42"/>
        <v>738556137</v>
      </c>
      <c r="P442" s="30">
        <f t="shared" si="37"/>
        <v>8124117507</v>
      </c>
      <c r="Q442" s="152">
        <v>65000</v>
      </c>
      <c r="R442" s="152">
        <f t="shared" si="35"/>
        <v>124986.42318461539</v>
      </c>
      <c r="S442" s="152">
        <f t="shared" si="36"/>
        <v>8124117507</v>
      </c>
      <c r="T442" s="20" t="s">
        <v>6</v>
      </c>
      <c r="U442" s="81">
        <v>99990</v>
      </c>
      <c r="V442" s="81">
        <v>8124187500</v>
      </c>
      <c r="W442" s="81">
        <v>99990</v>
      </c>
      <c r="X442" s="81">
        <v>8124187500</v>
      </c>
      <c r="Y442" s="71">
        <v>0</v>
      </c>
      <c r="Z442" s="84">
        <v>0</v>
      </c>
    </row>
    <row r="443" spans="1:26" hidden="1">
      <c r="A443" s="19">
        <v>90049</v>
      </c>
      <c r="B443" s="19">
        <v>14031900040</v>
      </c>
      <c r="C443" s="20" t="s">
        <v>1679</v>
      </c>
      <c r="D443" s="20" t="s">
        <v>581</v>
      </c>
      <c r="E443" s="20" t="s">
        <v>40</v>
      </c>
      <c r="F443" s="20">
        <v>19</v>
      </c>
      <c r="G443" s="20" t="s">
        <v>589</v>
      </c>
      <c r="H443" s="20">
        <v>12514</v>
      </c>
      <c r="I443" s="21" t="s">
        <v>1067</v>
      </c>
      <c r="J443" s="20" t="s">
        <v>4</v>
      </c>
      <c r="K443" s="18">
        <v>73863</v>
      </c>
      <c r="L443" s="22">
        <v>20000</v>
      </c>
      <c r="M443" s="18">
        <v>15190</v>
      </c>
      <c r="N443" s="18">
        <f t="shared" si="34"/>
        <v>1121978970</v>
      </c>
      <c r="O443" s="18">
        <f t="shared" si="42"/>
        <v>112197897</v>
      </c>
      <c r="P443" s="30">
        <f t="shared" si="37"/>
        <v>1234176867</v>
      </c>
      <c r="Q443" s="152">
        <v>65000</v>
      </c>
      <c r="R443" s="152">
        <f t="shared" si="35"/>
        <v>18987.336415384616</v>
      </c>
      <c r="S443" s="152">
        <f t="shared" si="36"/>
        <v>1234176867</v>
      </c>
      <c r="T443" s="20" t="s">
        <v>6</v>
      </c>
      <c r="U443" s="81">
        <v>15190</v>
      </c>
      <c r="V443" s="81">
        <v>1234187500</v>
      </c>
      <c r="W443" s="81">
        <v>15190</v>
      </c>
      <c r="X443" s="81">
        <v>1234187500</v>
      </c>
      <c r="Y443" s="71">
        <v>0</v>
      </c>
      <c r="Z443" s="84">
        <v>0</v>
      </c>
    </row>
    <row r="444" spans="1:26" hidden="1">
      <c r="A444" s="19">
        <v>90876</v>
      </c>
      <c r="B444" s="19">
        <v>14031900041</v>
      </c>
      <c r="C444" s="20" t="s">
        <v>1681</v>
      </c>
      <c r="D444" s="20" t="s">
        <v>1605</v>
      </c>
      <c r="E444" s="20" t="s">
        <v>14</v>
      </c>
      <c r="F444" s="20">
        <v>19</v>
      </c>
      <c r="G444" s="20" t="s">
        <v>589</v>
      </c>
      <c r="H444" s="20">
        <v>12719</v>
      </c>
      <c r="I444" s="21" t="s">
        <v>735</v>
      </c>
      <c r="J444" s="20" t="s">
        <v>16</v>
      </c>
      <c r="K444" s="18">
        <v>73863</v>
      </c>
      <c r="L444" s="22">
        <v>200000</v>
      </c>
      <c r="M444" s="18">
        <v>198040</v>
      </c>
      <c r="N444" s="18">
        <f t="shared" si="34"/>
        <v>14627828520</v>
      </c>
      <c r="O444" s="18">
        <f t="shared" si="42"/>
        <v>1462782852</v>
      </c>
      <c r="P444" s="30">
        <f t="shared" si="37"/>
        <v>16090611372</v>
      </c>
      <c r="Q444" s="152">
        <v>65000</v>
      </c>
      <c r="R444" s="152">
        <f t="shared" si="35"/>
        <v>247547.86726153846</v>
      </c>
      <c r="S444" s="152">
        <f t="shared" si="36"/>
        <v>16090611372</v>
      </c>
      <c r="T444" s="20" t="s">
        <v>6</v>
      </c>
      <c r="U444" s="81">
        <v>198040</v>
      </c>
      <c r="V444" s="81">
        <v>16090750000</v>
      </c>
      <c r="W444" s="81">
        <v>198040</v>
      </c>
      <c r="X444" s="81">
        <v>16090750000</v>
      </c>
      <c r="Y444" s="71">
        <v>0</v>
      </c>
      <c r="Z444" s="84">
        <v>0</v>
      </c>
    </row>
    <row r="445" spans="1:26" hidden="1">
      <c r="A445" s="19">
        <v>91306</v>
      </c>
      <c r="B445" s="19">
        <v>14031900042</v>
      </c>
      <c r="C445" s="20" t="s">
        <v>1683</v>
      </c>
      <c r="D445" s="20" t="s">
        <v>577</v>
      </c>
      <c r="E445" s="20" t="s">
        <v>14</v>
      </c>
      <c r="F445" s="20">
        <v>19</v>
      </c>
      <c r="G445" s="20" t="s">
        <v>589</v>
      </c>
      <c r="H445" s="20">
        <v>12719</v>
      </c>
      <c r="I445" s="21" t="s">
        <v>735</v>
      </c>
      <c r="J445" s="20" t="s">
        <v>16</v>
      </c>
      <c r="K445" s="18">
        <v>73863</v>
      </c>
      <c r="L445" s="22">
        <v>340000</v>
      </c>
      <c r="M445" s="18">
        <v>338520</v>
      </c>
      <c r="N445" s="18">
        <f t="shared" si="34"/>
        <v>25004102760</v>
      </c>
      <c r="O445" s="18">
        <f t="shared" si="42"/>
        <v>2500410276</v>
      </c>
      <c r="P445" s="30">
        <f t="shared" si="37"/>
        <v>27504513036</v>
      </c>
      <c r="Q445" s="152">
        <v>65000</v>
      </c>
      <c r="R445" s="152">
        <f t="shared" si="35"/>
        <v>423146.35440000001</v>
      </c>
      <c r="S445" s="152">
        <f t="shared" si="36"/>
        <v>27504513036</v>
      </c>
      <c r="T445" s="20" t="s">
        <v>6</v>
      </c>
      <c r="U445" s="81">
        <v>338520</v>
      </c>
      <c r="V445" s="81">
        <v>27504750000</v>
      </c>
      <c r="W445" s="81">
        <v>338520</v>
      </c>
      <c r="X445" s="81">
        <v>27504750000</v>
      </c>
      <c r="Y445" s="71">
        <v>0</v>
      </c>
      <c r="Z445" s="84">
        <v>0</v>
      </c>
    </row>
    <row r="446" spans="1:26" hidden="1">
      <c r="A446" s="19">
        <v>90641</v>
      </c>
      <c r="B446" s="19">
        <v>14031900043</v>
      </c>
      <c r="C446" s="20" t="s">
        <v>1688</v>
      </c>
      <c r="D446" s="20" t="s">
        <v>564</v>
      </c>
      <c r="E446" s="20" t="s">
        <v>14</v>
      </c>
      <c r="F446" s="20">
        <v>19</v>
      </c>
      <c r="G446" s="20" t="s">
        <v>589</v>
      </c>
      <c r="H446" s="20">
        <v>11114</v>
      </c>
      <c r="I446" s="21" t="s">
        <v>1686</v>
      </c>
      <c r="J446" s="20" t="s">
        <v>4</v>
      </c>
      <c r="K446" s="18">
        <v>73863</v>
      </c>
      <c r="L446" s="22">
        <v>70000</v>
      </c>
      <c r="M446" s="18">
        <v>68760</v>
      </c>
      <c r="N446" s="18">
        <f t="shared" si="34"/>
        <v>5078819880</v>
      </c>
      <c r="O446" s="18">
        <f t="shared" si="42"/>
        <v>507881988</v>
      </c>
      <c r="P446" s="30">
        <f t="shared" si="37"/>
        <v>5586701868</v>
      </c>
      <c r="Q446" s="152">
        <v>65000</v>
      </c>
      <c r="R446" s="152">
        <f t="shared" si="35"/>
        <v>85949.259507692303</v>
      </c>
      <c r="S446" s="152">
        <f t="shared" si="36"/>
        <v>5586701868</v>
      </c>
      <c r="T446" s="20" t="s">
        <v>6</v>
      </c>
      <c r="U446" s="81">
        <v>68760</v>
      </c>
      <c r="V446" s="81">
        <v>5586750000</v>
      </c>
      <c r="W446" s="81">
        <v>68760</v>
      </c>
      <c r="X446" s="81">
        <v>5586750000</v>
      </c>
      <c r="Y446" s="71">
        <v>0</v>
      </c>
      <c r="Z446" s="84">
        <v>0</v>
      </c>
    </row>
    <row r="447" spans="1:26" hidden="1">
      <c r="A447" s="19">
        <v>90841</v>
      </c>
      <c r="B447" s="19">
        <v>14031900044</v>
      </c>
      <c r="C447" s="20" t="s">
        <v>1690</v>
      </c>
      <c r="D447" s="20" t="s">
        <v>577</v>
      </c>
      <c r="E447" s="20" t="s">
        <v>926</v>
      </c>
      <c r="F447" s="20">
        <v>19</v>
      </c>
      <c r="G447" s="20" t="s">
        <v>589</v>
      </c>
      <c r="H447" s="20">
        <v>10457</v>
      </c>
      <c r="I447" s="21" t="s">
        <v>924</v>
      </c>
      <c r="J447" s="20" t="s">
        <v>12</v>
      </c>
      <c r="K447" s="18">
        <v>73863</v>
      </c>
      <c r="L447" s="22">
        <v>250000</v>
      </c>
      <c r="M447" s="18">
        <v>249970</v>
      </c>
      <c r="N447" s="18">
        <f t="shared" si="34"/>
        <v>18463534110</v>
      </c>
      <c r="O447" s="18">
        <f t="shared" si="42"/>
        <v>1846353411</v>
      </c>
      <c r="P447" s="30">
        <f t="shared" si="37"/>
        <v>20309887521</v>
      </c>
      <c r="Q447" s="152">
        <v>65000</v>
      </c>
      <c r="R447" s="152">
        <f t="shared" si="35"/>
        <v>312459.80801538459</v>
      </c>
      <c r="S447" s="152">
        <f t="shared" si="36"/>
        <v>20309887521</v>
      </c>
      <c r="T447" s="20" t="s">
        <v>6</v>
      </c>
      <c r="U447" s="81">
        <v>249970</v>
      </c>
      <c r="V447" s="81">
        <v>20310062500</v>
      </c>
      <c r="W447" s="81">
        <v>249970</v>
      </c>
      <c r="X447" s="81">
        <v>20310062500</v>
      </c>
      <c r="Y447" s="71">
        <v>0</v>
      </c>
      <c r="Z447" s="84">
        <v>0</v>
      </c>
    </row>
    <row r="448" spans="1:26" hidden="1">
      <c r="A448" s="19">
        <v>91236</v>
      </c>
      <c r="B448" s="19">
        <v>14031900045</v>
      </c>
      <c r="C448" s="20" t="s">
        <v>1691</v>
      </c>
      <c r="D448" s="20" t="s">
        <v>1605</v>
      </c>
      <c r="E448" s="20" t="s">
        <v>37</v>
      </c>
      <c r="F448" s="20">
        <v>19</v>
      </c>
      <c r="G448" s="20" t="s">
        <v>589</v>
      </c>
      <c r="H448" s="20">
        <v>12715</v>
      </c>
      <c r="I448" s="21" t="s">
        <v>1070</v>
      </c>
      <c r="J448" s="20" t="s">
        <v>19</v>
      </c>
      <c r="K448" s="18">
        <v>73863</v>
      </c>
      <c r="L448" s="22">
        <v>34000</v>
      </c>
      <c r="M448" s="18">
        <v>31810</v>
      </c>
      <c r="N448" s="18">
        <f t="shared" si="34"/>
        <v>2349582030</v>
      </c>
      <c r="O448" s="18">
        <f t="shared" si="42"/>
        <v>234958203</v>
      </c>
      <c r="P448" s="30">
        <f t="shared" si="37"/>
        <v>2584540233</v>
      </c>
      <c r="Q448" s="152">
        <v>65000</v>
      </c>
      <c r="R448" s="152">
        <f t="shared" si="35"/>
        <v>39762.157430769228</v>
      </c>
      <c r="S448" s="152">
        <f t="shared" si="36"/>
        <v>2584540233</v>
      </c>
      <c r="T448" s="20" t="s">
        <v>6</v>
      </c>
      <c r="U448" s="81">
        <v>31810</v>
      </c>
      <c r="V448" s="81">
        <v>2584562500</v>
      </c>
      <c r="W448" s="81">
        <v>31810</v>
      </c>
      <c r="X448" s="81">
        <v>2584562500</v>
      </c>
      <c r="Y448" s="71">
        <v>0</v>
      </c>
      <c r="Z448" s="84">
        <v>0</v>
      </c>
    </row>
    <row r="449" spans="1:26" hidden="1">
      <c r="A449" s="19">
        <v>91614</v>
      </c>
      <c r="B449" s="19">
        <v>14031900046</v>
      </c>
      <c r="C449" s="20" t="s">
        <v>1694</v>
      </c>
      <c r="D449" s="20" t="s">
        <v>577</v>
      </c>
      <c r="E449" s="20" t="s">
        <v>299</v>
      </c>
      <c r="F449" s="20">
        <v>19</v>
      </c>
      <c r="G449" s="20" t="s">
        <v>596</v>
      </c>
      <c r="H449" s="20">
        <v>12375</v>
      </c>
      <c r="I449" s="21" t="s">
        <v>1693</v>
      </c>
      <c r="J449" s="20" t="s">
        <v>4</v>
      </c>
      <c r="K449" s="18">
        <v>73863</v>
      </c>
      <c r="L449" s="22">
        <v>40000</v>
      </c>
      <c r="M449" s="18">
        <v>37660</v>
      </c>
      <c r="N449" s="18">
        <f t="shared" si="34"/>
        <v>2781680580</v>
      </c>
      <c r="O449" s="18">
        <f t="shared" si="42"/>
        <v>278168058</v>
      </c>
      <c r="P449" s="30">
        <f t="shared" ref="P449:P512" si="43">O449+N449</f>
        <v>3059848638</v>
      </c>
      <c r="Q449" s="152">
        <v>65000</v>
      </c>
      <c r="R449" s="152">
        <f t="shared" si="35"/>
        <v>47074.594430769233</v>
      </c>
      <c r="S449" s="152">
        <f t="shared" si="36"/>
        <v>3059848638</v>
      </c>
      <c r="T449" s="20" t="s">
        <v>6</v>
      </c>
      <c r="U449" s="81">
        <v>37660</v>
      </c>
      <c r="V449" s="81">
        <v>3059875000</v>
      </c>
      <c r="W449" s="81">
        <v>37660</v>
      </c>
      <c r="X449" s="81">
        <v>3059875000</v>
      </c>
      <c r="Y449" s="71">
        <v>0</v>
      </c>
      <c r="Z449" s="84">
        <v>0</v>
      </c>
    </row>
    <row r="450" spans="1:26" hidden="1">
      <c r="A450" s="19">
        <v>87271</v>
      </c>
      <c r="B450" s="19">
        <v>14031900047</v>
      </c>
      <c r="C450" s="20" t="s">
        <v>1696</v>
      </c>
      <c r="D450" s="20" t="s">
        <v>577</v>
      </c>
      <c r="E450" s="20" t="s">
        <v>299</v>
      </c>
      <c r="F450" s="20">
        <v>19</v>
      </c>
      <c r="G450" s="20" t="s">
        <v>596</v>
      </c>
      <c r="H450" s="20">
        <v>12609</v>
      </c>
      <c r="I450" s="21" t="s">
        <v>985</v>
      </c>
      <c r="J450" s="20" t="s">
        <v>4</v>
      </c>
      <c r="K450" s="18">
        <v>73863</v>
      </c>
      <c r="L450" s="22">
        <v>150000</v>
      </c>
      <c r="M450" s="18">
        <v>147740</v>
      </c>
      <c r="N450" s="18">
        <f t="shared" ref="N450:N513" si="44">M450*K450</f>
        <v>10912519620</v>
      </c>
      <c r="O450" s="18">
        <f t="shared" si="42"/>
        <v>1091251962</v>
      </c>
      <c r="P450" s="30">
        <f t="shared" si="43"/>
        <v>12003771582</v>
      </c>
      <c r="Q450" s="152">
        <v>65000</v>
      </c>
      <c r="R450" s="152">
        <f t="shared" ref="R450:R513" si="45">P450/Q450</f>
        <v>184673.40895384614</v>
      </c>
      <c r="S450" s="152">
        <f t="shared" ref="S450:S513" si="46">Q450*R450</f>
        <v>12003771582</v>
      </c>
      <c r="T450" s="20" t="s">
        <v>6</v>
      </c>
      <c r="U450" s="81">
        <v>147740</v>
      </c>
      <c r="V450" s="81">
        <v>12003875000</v>
      </c>
      <c r="W450" s="81">
        <v>147740</v>
      </c>
      <c r="X450" s="81">
        <v>12003875000</v>
      </c>
      <c r="Y450" s="71">
        <v>0</v>
      </c>
      <c r="Z450" s="84">
        <v>0</v>
      </c>
    </row>
    <row r="451" spans="1:26" hidden="1">
      <c r="A451" s="19">
        <v>90665</v>
      </c>
      <c r="B451" s="19">
        <v>14031900048</v>
      </c>
      <c r="C451" s="20" t="s">
        <v>1700</v>
      </c>
      <c r="D451" s="20" t="s">
        <v>562</v>
      </c>
      <c r="E451" s="20" t="s">
        <v>701</v>
      </c>
      <c r="F451" s="20">
        <v>19</v>
      </c>
      <c r="G451" s="20" t="s">
        <v>596</v>
      </c>
      <c r="H451" s="20">
        <v>12812</v>
      </c>
      <c r="I451" s="21" t="s">
        <v>1698</v>
      </c>
      <c r="J451" s="20" t="s">
        <v>4</v>
      </c>
      <c r="K451" s="18">
        <v>73863</v>
      </c>
      <c r="L451" s="22">
        <v>38000</v>
      </c>
      <c r="M451" s="18">
        <v>37490</v>
      </c>
      <c r="N451" s="18">
        <f t="shared" si="44"/>
        <v>2769123870</v>
      </c>
      <c r="O451" s="18">
        <f t="shared" si="42"/>
        <v>276912387</v>
      </c>
      <c r="P451" s="30">
        <f t="shared" si="43"/>
        <v>3046036257</v>
      </c>
      <c r="Q451" s="152">
        <v>65000</v>
      </c>
      <c r="R451" s="152">
        <f t="shared" si="45"/>
        <v>46862.096261538463</v>
      </c>
      <c r="S451" s="152">
        <f t="shared" si="46"/>
        <v>3046036257</v>
      </c>
      <c r="T451" s="20" t="s">
        <v>6</v>
      </c>
      <c r="U451" s="81">
        <v>37490</v>
      </c>
      <c r="V451" s="81">
        <v>3046062500</v>
      </c>
      <c r="W451" s="81">
        <v>37490</v>
      </c>
      <c r="X451" s="81">
        <v>3046062500</v>
      </c>
      <c r="Y451" s="71">
        <v>0</v>
      </c>
      <c r="Z451" s="84">
        <v>0</v>
      </c>
    </row>
    <row r="452" spans="1:26" hidden="1">
      <c r="A452" s="19">
        <v>91691</v>
      </c>
      <c r="B452" s="19">
        <v>14031900049</v>
      </c>
      <c r="C452" s="20" t="s">
        <v>1704</v>
      </c>
      <c r="D452" s="20" t="s">
        <v>577</v>
      </c>
      <c r="E452" s="20" t="s">
        <v>37</v>
      </c>
      <c r="F452" s="20">
        <v>19</v>
      </c>
      <c r="G452" s="20" t="s">
        <v>598</v>
      </c>
      <c r="H452" s="20">
        <v>12978</v>
      </c>
      <c r="I452" s="21" t="s">
        <v>1702</v>
      </c>
      <c r="J452" s="20" t="s">
        <v>4</v>
      </c>
      <c r="K452" s="18">
        <v>73863</v>
      </c>
      <c r="L452" s="22">
        <v>100000</v>
      </c>
      <c r="M452" s="18">
        <v>96570</v>
      </c>
      <c r="N452" s="18">
        <f t="shared" si="44"/>
        <v>7132949910</v>
      </c>
      <c r="O452" s="18">
        <f t="shared" si="42"/>
        <v>713294991</v>
      </c>
      <c r="P452" s="30">
        <f t="shared" si="43"/>
        <v>7846244901</v>
      </c>
      <c r="Q452" s="152">
        <v>65000</v>
      </c>
      <c r="R452" s="152">
        <f t="shared" si="45"/>
        <v>120711.46001538461</v>
      </c>
      <c r="S452" s="152">
        <f t="shared" si="46"/>
        <v>7846244901</v>
      </c>
      <c r="T452" s="20" t="s">
        <v>6</v>
      </c>
      <c r="U452" s="81">
        <v>96570</v>
      </c>
      <c r="V452" s="81">
        <v>7846312500</v>
      </c>
      <c r="W452" s="81">
        <v>96570</v>
      </c>
      <c r="X452" s="81">
        <v>7846312500</v>
      </c>
      <c r="Y452" s="71">
        <v>0</v>
      </c>
      <c r="Z452" s="84">
        <v>0</v>
      </c>
    </row>
    <row r="453" spans="1:26" hidden="1">
      <c r="A453" s="19">
        <v>87001</v>
      </c>
      <c r="B453" s="19">
        <v>14031900050</v>
      </c>
      <c r="C453" s="20" t="s">
        <v>1705</v>
      </c>
      <c r="D453" s="20" t="s">
        <v>598</v>
      </c>
      <c r="E453" s="20" t="s">
        <v>299</v>
      </c>
      <c r="F453" s="20">
        <v>19</v>
      </c>
      <c r="G453" s="20" t="s">
        <v>575</v>
      </c>
      <c r="H453" s="20">
        <v>12796</v>
      </c>
      <c r="I453" s="21" t="s">
        <v>974</v>
      </c>
      <c r="J453" s="20" t="s">
        <v>4</v>
      </c>
      <c r="K453" s="18">
        <v>73863</v>
      </c>
      <c r="L453" s="22">
        <v>50000</v>
      </c>
      <c r="M453" s="18">
        <v>49260</v>
      </c>
      <c r="N453" s="18">
        <f t="shared" si="44"/>
        <v>3638491380</v>
      </c>
      <c r="O453" s="18">
        <f t="shared" si="42"/>
        <v>363849138</v>
      </c>
      <c r="P453" s="30">
        <f t="shared" si="43"/>
        <v>4002340518</v>
      </c>
      <c r="Q453" s="152">
        <v>65000</v>
      </c>
      <c r="R453" s="152">
        <f t="shared" si="45"/>
        <v>61574.469507692309</v>
      </c>
      <c r="S453" s="152">
        <f t="shared" si="46"/>
        <v>4002340518</v>
      </c>
      <c r="T453" s="20" t="s">
        <v>6</v>
      </c>
      <c r="U453" s="81">
        <v>49260</v>
      </c>
      <c r="V453" s="81">
        <v>4002375000</v>
      </c>
      <c r="W453" s="81">
        <v>49260</v>
      </c>
      <c r="X453" s="81">
        <v>4002375000</v>
      </c>
      <c r="Y453" s="71">
        <v>0</v>
      </c>
      <c r="Z453" s="84">
        <v>0</v>
      </c>
    </row>
    <row r="454" spans="1:26" hidden="1">
      <c r="A454" s="19">
        <v>91012</v>
      </c>
      <c r="B454" s="19">
        <v>14031900051</v>
      </c>
      <c r="C454" s="20" t="s">
        <v>1706</v>
      </c>
      <c r="D454" s="20" t="s">
        <v>576</v>
      </c>
      <c r="E454" s="20" t="s">
        <v>467</v>
      </c>
      <c r="F454" s="20">
        <v>19</v>
      </c>
      <c r="G454" s="20" t="s">
        <v>575</v>
      </c>
      <c r="H454" s="20">
        <v>9130</v>
      </c>
      <c r="I454" s="21" t="s">
        <v>764</v>
      </c>
      <c r="J454" s="20" t="s">
        <v>19</v>
      </c>
      <c r="K454" s="18">
        <v>73863</v>
      </c>
      <c r="L454" s="22">
        <v>200000</v>
      </c>
      <c r="M454" s="18">
        <v>198280</v>
      </c>
      <c r="N454" s="18">
        <f t="shared" si="44"/>
        <v>14645555640</v>
      </c>
      <c r="O454" s="18">
        <f t="shared" si="42"/>
        <v>1464555564</v>
      </c>
      <c r="P454" s="30">
        <f t="shared" si="43"/>
        <v>16110111204</v>
      </c>
      <c r="Q454" s="152">
        <v>65000</v>
      </c>
      <c r="R454" s="152">
        <f t="shared" si="45"/>
        <v>247847.86467692308</v>
      </c>
      <c r="S454" s="152">
        <f t="shared" si="46"/>
        <v>16110111204</v>
      </c>
      <c r="T454" s="20" t="s">
        <v>6</v>
      </c>
      <c r="U454" s="81">
        <v>198280</v>
      </c>
      <c r="V454" s="81">
        <v>16110250000</v>
      </c>
      <c r="W454" s="81">
        <v>198280</v>
      </c>
      <c r="X454" s="81">
        <v>16110250000</v>
      </c>
      <c r="Y454" s="71">
        <v>0</v>
      </c>
      <c r="Z454" s="84">
        <v>0</v>
      </c>
    </row>
    <row r="455" spans="1:26" hidden="1">
      <c r="A455" s="19">
        <v>91491</v>
      </c>
      <c r="B455" s="19">
        <v>14031900052</v>
      </c>
      <c r="C455" s="20" t="s">
        <v>1707</v>
      </c>
      <c r="D455" s="20" t="s">
        <v>598</v>
      </c>
      <c r="E455" s="20" t="s">
        <v>32</v>
      </c>
      <c r="F455" s="20">
        <v>19</v>
      </c>
      <c r="G455" s="20" t="s">
        <v>575</v>
      </c>
      <c r="H455" s="20">
        <v>10635</v>
      </c>
      <c r="I455" s="21" t="s">
        <v>1597</v>
      </c>
      <c r="J455" s="20" t="s">
        <v>4</v>
      </c>
      <c r="K455" s="18">
        <v>73863</v>
      </c>
      <c r="L455" s="22">
        <v>150000</v>
      </c>
      <c r="M455" s="18">
        <v>148080</v>
      </c>
      <c r="N455" s="18">
        <f t="shared" si="44"/>
        <v>10937633040</v>
      </c>
      <c r="O455" s="18">
        <f t="shared" si="42"/>
        <v>1093763304</v>
      </c>
      <c r="P455" s="30">
        <f t="shared" si="43"/>
        <v>12031396344</v>
      </c>
      <c r="Q455" s="152">
        <v>65000</v>
      </c>
      <c r="R455" s="152">
        <f t="shared" si="45"/>
        <v>185098.4052923077</v>
      </c>
      <c r="S455" s="152">
        <f t="shared" si="46"/>
        <v>12031396344</v>
      </c>
      <c r="T455" s="20" t="s">
        <v>6</v>
      </c>
      <c r="U455" s="81">
        <v>148080</v>
      </c>
      <c r="V455" s="81">
        <v>12031500000</v>
      </c>
      <c r="W455" s="81">
        <v>148080</v>
      </c>
      <c r="X455" s="81">
        <v>12031500000</v>
      </c>
      <c r="Y455" s="71">
        <v>0</v>
      </c>
      <c r="Z455" s="84">
        <v>0</v>
      </c>
    </row>
    <row r="456" spans="1:26" hidden="1">
      <c r="A456" s="19">
        <v>91382</v>
      </c>
      <c r="B456" s="19">
        <v>14031900053</v>
      </c>
      <c r="C456" s="20" t="s">
        <v>1709</v>
      </c>
      <c r="D456" s="20" t="s">
        <v>598</v>
      </c>
      <c r="E456" s="20" t="s">
        <v>32</v>
      </c>
      <c r="F456" s="20">
        <v>19</v>
      </c>
      <c r="G456" s="20" t="s">
        <v>575</v>
      </c>
      <c r="H456" s="20">
        <v>12935</v>
      </c>
      <c r="I456" s="21" t="s">
        <v>1527</v>
      </c>
      <c r="J456" s="20" t="s">
        <v>4</v>
      </c>
      <c r="K456" s="18">
        <v>73863</v>
      </c>
      <c r="L456" s="22">
        <v>250000</v>
      </c>
      <c r="M456" s="18">
        <v>249660</v>
      </c>
      <c r="N456" s="18">
        <f t="shared" si="44"/>
        <v>18440636580</v>
      </c>
      <c r="O456" s="18">
        <f t="shared" si="42"/>
        <v>1844063658</v>
      </c>
      <c r="P456" s="30">
        <f t="shared" si="43"/>
        <v>20284700238</v>
      </c>
      <c r="Q456" s="152">
        <v>65000</v>
      </c>
      <c r="R456" s="152">
        <f t="shared" si="45"/>
        <v>312072.31135384616</v>
      </c>
      <c r="S456" s="152">
        <f t="shared" si="46"/>
        <v>20284700238</v>
      </c>
      <c r="T456" s="20" t="s">
        <v>6</v>
      </c>
      <c r="U456" s="81">
        <v>249660</v>
      </c>
      <c r="V456" s="81">
        <v>20284875000</v>
      </c>
      <c r="W456" s="81">
        <v>249660</v>
      </c>
      <c r="X456" s="81">
        <v>20284875000</v>
      </c>
      <c r="Y456" s="71">
        <v>0</v>
      </c>
      <c r="Z456" s="84">
        <v>0</v>
      </c>
    </row>
    <row r="457" spans="1:26" hidden="1">
      <c r="A457" s="19">
        <v>91743</v>
      </c>
      <c r="B457" s="19">
        <v>14031900054</v>
      </c>
      <c r="C457" s="20" t="s">
        <v>1710</v>
      </c>
      <c r="D457" s="20" t="s">
        <v>598</v>
      </c>
      <c r="E457" s="20" t="s">
        <v>37</v>
      </c>
      <c r="F457" s="20">
        <v>19</v>
      </c>
      <c r="G457" s="20" t="s">
        <v>575</v>
      </c>
      <c r="H457" s="20">
        <v>12500</v>
      </c>
      <c r="I457" s="21" t="s">
        <v>787</v>
      </c>
      <c r="J457" s="20" t="s">
        <v>19</v>
      </c>
      <c r="K457" s="18">
        <v>73863</v>
      </c>
      <c r="L457" s="22">
        <v>400000</v>
      </c>
      <c r="M457" s="18">
        <v>396360</v>
      </c>
      <c r="N457" s="18">
        <f t="shared" si="44"/>
        <v>29276338680</v>
      </c>
      <c r="O457" s="18">
        <f t="shared" si="42"/>
        <v>2927633868</v>
      </c>
      <c r="P457" s="30">
        <f t="shared" si="43"/>
        <v>32203972548</v>
      </c>
      <c r="Q457" s="152">
        <v>65000</v>
      </c>
      <c r="R457" s="152">
        <f t="shared" si="45"/>
        <v>495445.73150769231</v>
      </c>
      <c r="S457" s="152">
        <f t="shared" si="46"/>
        <v>32203972548</v>
      </c>
      <c r="T457" s="20" t="s">
        <v>6</v>
      </c>
      <c r="U457" s="81">
        <v>396360</v>
      </c>
      <c r="V457" s="81">
        <v>32204250000</v>
      </c>
      <c r="W457" s="81">
        <v>396360</v>
      </c>
      <c r="X457" s="81">
        <v>32204250000</v>
      </c>
      <c r="Y457" s="71">
        <v>0</v>
      </c>
      <c r="Z457" s="84">
        <v>0</v>
      </c>
    </row>
    <row r="458" spans="1:26" hidden="1">
      <c r="A458" s="19">
        <v>91335</v>
      </c>
      <c r="B458" s="19">
        <v>14031900055</v>
      </c>
      <c r="C458" s="20" t="s">
        <v>1711</v>
      </c>
      <c r="D458" s="20" t="s">
        <v>598</v>
      </c>
      <c r="E458" s="20" t="s">
        <v>37</v>
      </c>
      <c r="F458" s="20">
        <v>19</v>
      </c>
      <c r="G458" s="20" t="s">
        <v>575</v>
      </c>
      <c r="H458" s="20">
        <v>12500</v>
      </c>
      <c r="I458" s="21" t="s">
        <v>787</v>
      </c>
      <c r="J458" s="20" t="s">
        <v>19</v>
      </c>
      <c r="K458" s="18">
        <v>73863</v>
      </c>
      <c r="L458" s="22">
        <v>48000</v>
      </c>
      <c r="M458" s="18">
        <v>47040</v>
      </c>
      <c r="N458" s="18">
        <f t="shared" si="44"/>
        <v>3474515520</v>
      </c>
      <c r="O458" s="18">
        <f t="shared" si="42"/>
        <v>347451552</v>
      </c>
      <c r="P458" s="30">
        <f t="shared" si="43"/>
        <v>3821967072</v>
      </c>
      <c r="Q458" s="152">
        <v>65000</v>
      </c>
      <c r="R458" s="152">
        <f t="shared" si="45"/>
        <v>58799.493415384619</v>
      </c>
      <c r="S458" s="152">
        <f t="shared" si="46"/>
        <v>3821967072</v>
      </c>
      <c r="T458" s="20" t="s">
        <v>6</v>
      </c>
      <c r="U458" s="81">
        <v>47040</v>
      </c>
      <c r="V458" s="81">
        <v>3822000000</v>
      </c>
      <c r="W458" s="81">
        <v>47040</v>
      </c>
      <c r="X458" s="81">
        <v>3822000000</v>
      </c>
      <c r="Y458" s="71">
        <v>0</v>
      </c>
      <c r="Z458" s="84">
        <v>0</v>
      </c>
    </row>
    <row r="459" spans="1:26" hidden="1">
      <c r="A459" s="19">
        <v>91902</v>
      </c>
      <c r="B459" s="19">
        <v>14031900056</v>
      </c>
      <c r="C459" s="20" t="s">
        <v>1712</v>
      </c>
      <c r="D459" s="20" t="s">
        <v>598</v>
      </c>
      <c r="E459" s="20" t="s">
        <v>40</v>
      </c>
      <c r="F459" s="20">
        <v>19</v>
      </c>
      <c r="G459" s="20" t="s">
        <v>575</v>
      </c>
      <c r="H459" s="20">
        <v>7068</v>
      </c>
      <c r="I459" s="21" t="s">
        <v>718</v>
      </c>
      <c r="J459" s="20" t="s">
        <v>4</v>
      </c>
      <c r="K459" s="18">
        <v>73863</v>
      </c>
      <c r="L459" s="22">
        <v>200000</v>
      </c>
      <c r="M459" s="18">
        <v>199670</v>
      </c>
      <c r="N459" s="18">
        <f t="shared" si="44"/>
        <v>14748225210</v>
      </c>
      <c r="O459" s="18">
        <f t="shared" si="42"/>
        <v>1474822521</v>
      </c>
      <c r="P459" s="30">
        <f t="shared" si="43"/>
        <v>16223047731</v>
      </c>
      <c r="Q459" s="152">
        <v>65000</v>
      </c>
      <c r="R459" s="152">
        <f t="shared" si="45"/>
        <v>249585.34970769231</v>
      </c>
      <c r="S459" s="152">
        <f t="shared" si="46"/>
        <v>16223047731</v>
      </c>
      <c r="T459" s="20" t="s">
        <v>6</v>
      </c>
      <c r="U459" s="81">
        <v>199670</v>
      </c>
      <c r="V459" s="81">
        <v>16223187500</v>
      </c>
      <c r="W459" s="81">
        <v>199670</v>
      </c>
      <c r="X459" s="81">
        <v>16223187500</v>
      </c>
      <c r="Y459" s="71">
        <v>0</v>
      </c>
      <c r="Z459" s="84">
        <v>0</v>
      </c>
    </row>
    <row r="460" spans="1:26" hidden="1">
      <c r="A460" s="19">
        <v>90419</v>
      </c>
      <c r="B460" s="19">
        <v>14031900057</v>
      </c>
      <c r="C460" s="20" t="s">
        <v>1714</v>
      </c>
      <c r="D460" s="20" t="s">
        <v>598</v>
      </c>
      <c r="E460" s="20" t="s">
        <v>40</v>
      </c>
      <c r="F460" s="20">
        <v>19</v>
      </c>
      <c r="G460" s="20" t="s">
        <v>575</v>
      </c>
      <c r="H460" s="20">
        <v>10314</v>
      </c>
      <c r="I460" s="21" t="s">
        <v>1264</v>
      </c>
      <c r="J460" s="20" t="s">
        <v>16</v>
      </c>
      <c r="K460" s="18">
        <v>73863</v>
      </c>
      <c r="L460" s="22">
        <v>100000</v>
      </c>
      <c r="M460" s="18">
        <v>97790</v>
      </c>
      <c r="N460" s="18">
        <f t="shared" si="44"/>
        <v>7223062770</v>
      </c>
      <c r="O460" s="18">
        <f t="shared" si="42"/>
        <v>722306277</v>
      </c>
      <c r="P460" s="30">
        <f t="shared" si="43"/>
        <v>7945369047</v>
      </c>
      <c r="Q460" s="152">
        <v>65000</v>
      </c>
      <c r="R460" s="152">
        <f t="shared" si="45"/>
        <v>122236.44687692307</v>
      </c>
      <c r="S460" s="152">
        <f t="shared" si="46"/>
        <v>7945369047</v>
      </c>
      <c r="T460" s="20" t="s">
        <v>6</v>
      </c>
      <c r="U460" s="81">
        <v>97790</v>
      </c>
      <c r="V460" s="81">
        <v>7945437500</v>
      </c>
      <c r="W460" s="81">
        <v>97790</v>
      </c>
      <c r="X460" s="81">
        <v>7945437500</v>
      </c>
      <c r="Y460" s="71">
        <v>0</v>
      </c>
      <c r="Z460" s="84">
        <v>0</v>
      </c>
    </row>
    <row r="461" spans="1:26" hidden="1">
      <c r="A461" s="19">
        <v>91369</v>
      </c>
      <c r="B461" s="19">
        <v>14031900058</v>
      </c>
      <c r="C461" s="20" t="s">
        <v>1716</v>
      </c>
      <c r="D461" s="20" t="s">
        <v>598</v>
      </c>
      <c r="E461" s="20" t="s">
        <v>32</v>
      </c>
      <c r="F461" s="20">
        <v>19</v>
      </c>
      <c r="G461" s="20" t="s">
        <v>575</v>
      </c>
      <c r="H461" s="20">
        <v>11917</v>
      </c>
      <c r="I461" s="21" t="s">
        <v>1109</v>
      </c>
      <c r="J461" s="20" t="s">
        <v>4</v>
      </c>
      <c r="K461" s="18">
        <v>73863</v>
      </c>
      <c r="L461" s="22">
        <v>100000</v>
      </c>
      <c r="M461" s="18">
        <v>97030</v>
      </c>
      <c r="N461" s="18">
        <f t="shared" si="44"/>
        <v>7166926890</v>
      </c>
      <c r="O461" s="18">
        <f t="shared" si="42"/>
        <v>716692689</v>
      </c>
      <c r="P461" s="30">
        <f t="shared" si="43"/>
        <v>7883619579</v>
      </c>
      <c r="Q461" s="152">
        <v>65000</v>
      </c>
      <c r="R461" s="152">
        <f t="shared" si="45"/>
        <v>121286.45506153847</v>
      </c>
      <c r="S461" s="152">
        <f t="shared" si="46"/>
        <v>7883619579</v>
      </c>
      <c r="T461" s="20" t="s">
        <v>6</v>
      </c>
      <c r="U461" s="81">
        <v>97030</v>
      </c>
      <c r="V461" s="81">
        <v>7883687500</v>
      </c>
      <c r="W461" s="81">
        <v>97030</v>
      </c>
      <c r="X461" s="81">
        <v>7883687500</v>
      </c>
      <c r="Y461" s="71">
        <v>0</v>
      </c>
      <c r="Z461" s="84">
        <v>0</v>
      </c>
    </row>
    <row r="462" spans="1:26" hidden="1">
      <c r="A462" s="19">
        <v>91689</v>
      </c>
      <c r="B462" s="19">
        <v>14031900059</v>
      </c>
      <c r="C462" s="20" t="s">
        <v>1717</v>
      </c>
      <c r="D462" s="20" t="s">
        <v>576</v>
      </c>
      <c r="E462" s="20" t="s">
        <v>37</v>
      </c>
      <c r="F462" s="20">
        <v>19</v>
      </c>
      <c r="G462" s="20" t="s">
        <v>575</v>
      </c>
      <c r="H462" s="20">
        <v>1728</v>
      </c>
      <c r="I462" s="21" t="s">
        <v>707</v>
      </c>
      <c r="J462" s="20" t="s">
        <v>19</v>
      </c>
      <c r="K462" s="18">
        <v>73863</v>
      </c>
      <c r="L462" s="22">
        <v>350000</v>
      </c>
      <c r="M462" s="18">
        <v>349260</v>
      </c>
      <c r="N462" s="18">
        <f t="shared" si="44"/>
        <v>25797391380</v>
      </c>
      <c r="O462" s="18">
        <f t="shared" si="42"/>
        <v>2579739138</v>
      </c>
      <c r="P462" s="30">
        <f t="shared" si="43"/>
        <v>28377130518</v>
      </c>
      <c r="Q462" s="152">
        <v>65000</v>
      </c>
      <c r="R462" s="152">
        <f t="shared" si="45"/>
        <v>436571.23873846151</v>
      </c>
      <c r="S462" s="152">
        <f t="shared" si="46"/>
        <v>28377130518</v>
      </c>
      <c r="T462" s="20" t="s">
        <v>6</v>
      </c>
      <c r="U462" s="81">
        <v>349260</v>
      </c>
      <c r="V462" s="81">
        <v>28377375000</v>
      </c>
      <c r="W462" s="81">
        <v>349260</v>
      </c>
      <c r="X462" s="81">
        <v>28377375000</v>
      </c>
      <c r="Y462" s="71">
        <v>0</v>
      </c>
      <c r="Z462" s="84">
        <v>0</v>
      </c>
    </row>
    <row r="463" spans="1:26" hidden="1">
      <c r="A463" s="19">
        <v>91567</v>
      </c>
      <c r="B463" s="19">
        <v>14031900060</v>
      </c>
      <c r="C463" s="20" t="s">
        <v>1718</v>
      </c>
      <c r="D463" s="20" t="s">
        <v>598</v>
      </c>
      <c r="E463" s="20" t="s">
        <v>710</v>
      </c>
      <c r="F463" s="20">
        <v>19</v>
      </c>
      <c r="G463" s="20" t="s">
        <v>578</v>
      </c>
      <c r="H463" s="20">
        <v>12032</v>
      </c>
      <c r="I463" s="21" t="s">
        <v>783</v>
      </c>
      <c r="J463" s="20" t="s">
        <v>19</v>
      </c>
      <c r="K463" s="18">
        <v>73863</v>
      </c>
      <c r="L463" s="22">
        <v>100000</v>
      </c>
      <c r="M463" s="18">
        <v>98980</v>
      </c>
      <c r="N463" s="18">
        <f t="shared" si="44"/>
        <v>7310959740</v>
      </c>
      <c r="O463" s="18">
        <f t="shared" si="42"/>
        <v>731095974</v>
      </c>
      <c r="P463" s="30">
        <f t="shared" si="43"/>
        <v>8042055714</v>
      </c>
      <c r="Q463" s="152">
        <v>65000</v>
      </c>
      <c r="R463" s="152">
        <f t="shared" si="45"/>
        <v>123723.93406153846</v>
      </c>
      <c r="S463" s="152">
        <f t="shared" si="46"/>
        <v>8042055714</v>
      </c>
      <c r="T463" s="20" t="s">
        <v>6</v>
      </c>
      <c r="U463" s="81">
        <v>98980</v>
      </c>
      <c r="V463" s="81">
        <v>8042125000</v>
      </c>
      <c r="W463" s="81">
        <v>98980</v>
      </c>
      <c r="X463" s="81">
        <v>8042125000</v>
      </c>
      <c r="Y463" s="71">
        <v>0</v>
      </c>
      <c r="Z463" s="84">
        <v>0</v>
      </c>
    </row>
    <row r="464" spans="1:26" hidden="1">
      <c r="A464" s="19">
        <v>91139</v>
      </c>
      <c r="B464" s="19">
        <v>14031900061</v>
      </c>
      <c r="C464" s="20" t="s">
        <v>1719</v>
      </c>
      <c r="D464" s="20" t="s">
        <v>576</v>
      </c>
      <c r="E464" s="20" t="s">
        <v>710</v>
      </c>
      <c r="F464" s="20">
        <v>19</v>
      </c>
      <c r="G464" s="20" t="s">
        <v>578</v>
      </c>
      <c r="H464" s="20">
        <v>12032</v>
      </c>
      <c r="I464" s="21" t="s">
        <v>783</v>
      </c>
      <c r="J464" s="20" t="s">
        <v>19</v>
      </c>
      <c r="K464" s="18">
        <v>73863</v>
      </c>
      <c r="L464" s="22">
        <v>100000</v>
      </c>
      <c r="M464" s="18">
        <v>95950</v>
      </c>
      <c r="N464" s="18">
        <f t="shared" si="44"/>
        <v>7087154850</v>
      </c>
      <c r="O464" s="18">
        <f t="shared" si="42"/>
        <v>708715485</v>
      </c>
      <c r="P464" s="30">
        <f t="shared" si="43"/>
        <v>7795870335</v>
      </c>
      <c r="Q464" s="152">
        <v>65000</v>
      </c>
      <c r="R464" s="152">
        <f t="shared" si="45"/>
        <v>119936.46669230769</v>
      </c>
      <c r="S464" s="152">
        <f t="shared" si="46"/>
        <v>7795870335</v>
      </c>
      <c r="T464" s="20" t="s">
        <v>6</v>
      </c>
      <c r="U464" s="81">
        <v>95950</v>
      </c>
      <c r="V464" s="81">
        <v>7795937500</v>
      </c>
      <c r="W464" s="81">
        <v>95950</v>
      </c>
      <c r="X464" s="81">
        <v>7795937500</v>
      </c>
      <c r="Y464" s="71">
        <v>0</v>
      </c>
      <c r="Z464" s="84">
        <v>0</v>
      </c>
    </row>
    <row r="465" spans="1:26" hidden="1">
      <c r="A465" s="19">
        <v>91482</v>
      </c>
      <c r="B465" s="19">
        <v>14031900062</v>
      </c>
      <c r="C465" s="20" t="s">
        <v>1720</v>
      </c>
      <c r="D465" s="20" t="s">
        <v>598</v>
      </c>
      <c r="E465" s="20" t="s">
        <v>733</v>
      </c>
      <c r="F465" s="20">
        <v>19</v>
      </c>
      <c r="G465" s="20" t="s">
        <v>578</v>
      </c>
      <c r="H465" s="20">
        <v>12032</v>
      </c>
      <c r="I465" s="21" t="s">
        <v>783</v>
      </c>
      <c r="J465" s="20" t="s">
        <v>19</v>
      </c>
      <c r="K465" s="18">
        <v>73863</v>
      </c>
      <c r="L465" s="22">
        <v>350000</v>
      </c>
      <c r="M465" s="18">
        <v>349110</v>
      </c>
      <c r="N465" s="18">
        <f t="shared" si="44"/>
        <v>25786311930</v>
      </c>
      <c r="O465" s="18">
        <f t="shared" ref="O465:O529" si="47">N465*10%</f>
        <v>2578631193</v>
      </c>
      <c r="P465" s="30">
        <f t="shared" si="43"/>
        <v>28364943123</v>
      </c>
      <c r="Q465" s="152">
        <v>65000</v>
      </c>
      <c r="R465" s="152">
        <f t="shared" si="45"/>
        <v>436383.74035384617</v>
      </c>
      <c r="S465" s="152">
        <f t="shared" si="46"/>
        <v>28364943123</v>
      </c>
      <c r="T465" s="20" t="s">
        <v>6</v>
      </c>
      <c r="U465" s="81">
        <v>349110</v>
      </c>
      <c r="V465" s="81">
        <v>28365187500</v>
      </c>
      <c r="W465" s="81">
        <v>349110</v>
      </c>
      <c r="X465" s="81">
        <v>28365187500</v>
      </c>
      <c r="Y465" s="71">
        <v>0</v>
      </c>
      <c r="Z465" s="84">
        <v>0</v>
      </c>
    </row>
    <row r="466" spans="1:26" hidden="1">
      <c r="A466" s="19">
        <v>90906</v>
      </c>
      <c r="B466" s="19">
        <v>14031900063</v>
      </c>
      <c r="C466" s="20" t="s">
        <v>1722</v>
      </c>
      <c r="D466" s="20" t="s">
        <v>598</v>
      </c>
      <c r="E466" s="20" t="s">
        <v>733</v>
      </c>
      <c r="F466" s="20">
        <v>19</v>
      </c>
      <c r="G466" s="20" t="s">
        <v>578</v>
      </c>
      <c r="H466" s="20">
        <v>12139</v>
      </c>
      <c r="I466" s="21" t="s">
        <v>754</v>
      </c>
      <c r="J466" s="20" t="s">
        <v>19</v>
      </c>
      <c r="K466" s="18">
        <v>73863</v>
      </c>
      <c r="L466" s="22">
        <v>50000</v>
      </c>
      <c r="M466" s="18">
        <v>49810</v>
      </c>
      <c r="N466" s="18">
        <f t="shared" si="44"/>
        <v>3679116030</v>
      </c>
      <c r="O466" s="18">
        <f t="shared" si="47"/>
        <v>367911603</v>
      </c>
      <c r="P466" s="30">
        <f t="shared" si="43"/>
        <v>4047027633</v>
      </c>
      <c r="Q466" s="152">
        <v>65000</v>
      </c>
      <c r="R466" s="152">
        <f t="shared" si="45"/>
        <v>62261.963584615383</v>
      </c>
      <c r="S466" s="152">
        <f t="shared" si="46"/>
        <v>4047027633</v>
      </c>
      <c r="T466" s="20" t="s">
        <v>6</v>
      </c>
      <c r="U466" s="81">
        <v>49810</v>
      </c>
      <c r="V466" s="81">
        <v>4047062500</v>
      </c>
      <c r="W466" s="81">
        <v>49810</v>
      </c>
      <c r="X466" s="81">
        <v>4047062500</v>
      </c>
      <c r="Y466" s="71">
        <v>0</v>
      </c>
      <c r="Z466" s="84">
        <v>0</v>
      </c>
    </row>
    <row r="467" spans="1:26" hidden="1">
      <c r="A467" s="19">
        <v>89366</v>
      </c>
      <c r="B467" s="19">
        <v>14031900064</v>
      </c>
      <c r="C467" s="20" t="s">
        <v>1723</v>
      </c>
      <c r="D467" s="20" t="s">
        <v>598</v>
      </c>
      <c r="E467" s="20" t="s">
        <v>299</v>
      </c>
      <c r="F467" s="20">
        <v>19</v>
      </c>
      <c r="G467" s="20" t="s">
        <v>578</v>
      </c>
      <c r="H467" s="20">
        <v>12701</v>
      </c>
      <c r="I467" s="21" t="s">
        <v>726</v>
      </c>
      <c r="J467" s="20" t="s">
        <v>4</v>
      </c>
      <c r="K467" s="18">
        <v>73863</v>
      </c>
      <c r="L467" s="22">
        <v>100000</v>
      </c>
      <c r="M467" s="18">
        <v>98960</v>
      </c>
      <c r="N467" s="18">
        <f t="shared" si="44"/>
        <v>7309482480</v>
      </c>
      <c r="O467" s="18">
        <f t="shared" si="47"/>
        <v>730948248</v>
      </c>
      <c r="P467" s="30">
        <f t="shared" si="43"/>
        <v>8040430728</v>
      </c>
      <c r="Q467" s="152">
        <v>65000</v>
      </c>
      <c r="R467" s="152">
        <f t="shared" si="45"/>
        <v>123698.93427692307</v>
      </c>
      <c r="S467" s="152">
        <f t="shared" si="46"/>
        <v>8040430728</v>
      </c>
      <c r="T467" s="20" t="s">
        <v>6</v>
      </c>
      <c r="U467" s="81">
        <v>98960</v>
      </c>
      <c r="V467" s="81">
        <v>8040500000</v>
      </c>
      <c r="W467" s="81">
        <v>98960</v>
      </c>
      <c r="X467" s="81">
        <v>8040500000</v>
      </c>
      <c r="Y467" s="71">
        <v>0</v>
      </c>
      <c r="Z467" s="84">
        <v>0</v>
      </c>
    </row>
    <row r="468" spans="1:26" hidden="1">
      <c r="A468" s="19">
        <v>89804</v>
      </c>
      <c r="B468" s="19">
        <v>14031900065</v>
      </c>
      <c r="C468" s="20" t="s">
        <v>1726</v>
      </c>
      <c r="D468" s="20" t="s">
        <v>1605</v>
      </c>
      <c r="E468" s="20" t="s">
        <v>37</v>
      </c>
      <c r="F468" s="20">
        <v>19</v>
      </c>
      <c r="G468" s="20" t="s">
        <v>578</v>
      </c>
      <c r="H468" s="20">
        <v>12128</v>
      </c>
      <c r="I468" s="21" t="s">
        <v>1725</v>
      </c>
      <c r="J468" s="20" t="s">
        <v>19</v>
      </c>
      <c r="K468" s="18">
        <v>73863</v>
      </c>
      <c r="L468" s="22">
        <v>230000</v>
      </c>
      <c r="M468" s="18">
        <v>221020</v>
      </c>
      <c r="N468" s="18">
        <f t="shared" si="44"/>
        <v>16325200260</v>
      </c>
      <c r="O468" s="18">
        <f t="shared" si="47"/>
        <v>1632520026</v>
      </c>
      <c r="P468" s="30">
        <f t="shared" si="43"/>
        <v>17957720286</v>
      </c>
      <c r="Q468" s="152">
        <v>65000</v>
      </c>
      <c r="R468" s="152">
        <f t="shared" si="45"/>
        <v>276272.61978461541</v>
      </c>
      <c r="S468" s="152">
        <f t="shared" si="46"/>
        <v>17957720286</v>
      </c>
      <c r="T468" s="20" t="s">
        <v>6</v>
      </c>
      <c r="U468" s="81">
        <v>221020</v>
      </c>
      <c r="V468" s="81">
        <v>17957875000</v>
      </c>
      <c r="W468" s="81">
        <v>221020</v>
      </c>
      <c r="X468" s="81">
        <v>17957875000</v>
      </c>
      <c r="Y468" s="71">
        <v>0</v>
      </c>
      <c r="Z468" s="84">
        <v>0</v>
      </c>
    </row>
    <row r="469" spans="1:26" hidden="1">
      <c r="A469" s="19">
        <v>91336</v>
      </c>
      <c r="B469" s="19">
        <v>14031900066</v>
      </c>
      <c r="C469" s="20" t="s">
        <v>1730</v>
      </c>
      <c r="D469" s="20" t="s">
        <v>596</v>
      </c>
      <c r="E469" s="20" t="s">
        <v>37</v>
      </c>
      <c r="F469" s="20">
        <v>19</v>
      </c>
      <c r="G469" s="20" t="s">
        <v>1647</v>
      </c>
      <c r="H469" s="20">
        <v>12986</v>
      </c>
      <c r="I469" s="21" t="s">
        <v>1728</v>
      </c>
      <c r="J469" s="20" t="s">
        <v>19</v>
      </c>
      <c r="K469" s="18">
        <v>73863</v>
      </c>
      <c r="L469" s="22">
        <v>55000</v>
      </c>
      <c r="M469" s="18">
        <v>54220</v>
      </c>
      <c r="N469" s="18">
        <f t="shared" si="44"/>
        <v>4004851860</v>
      </c>
      <c r="O469" s="18">
        <f t="shared" si="47"/>
        <v>400485186</v>
      </c>
      <c r="P469" s="30">
        <f t="shared" si="43"/>
        <v>4405337046</v>
      </c>
      <c r="Q469" s="152">
        <v>65000</v>
      </c>
      <c r="R469" s="152">
        <f t="shared" si="45"/>
        <v>67774.416092307685</v>
      </c>
      <c r="S469" s="152">
        <f t="shared" si="46"/>
        <v>4405337046</v>
      </c>
      <c r="T469" s="20" t="s">
        <v>6</v>
      </c>
      <c r="U469" s="81">
        <v>54220</v>
      </c>
      <c r="V469" s="81">
        <v>4405375000</v>
      </c>
      <c r="W469" s="81">
        <v>54220</v>
      </c>
      <c r="X469" s="81">
        <v>4405375000</v>
      </c>
      <c r="Y469" s="71">
        <v>0</v>
      </c>
      <c r="Z469" s="84">
        <v>0</v>
      </c>
    </row>
    <row r="470" spans="1:26" hidden="1">
      <c r="A470" s="19">
        <v>91905</v>
      </c>
      <c r="B470" s="19">
        <v>14031900067</v>
      </c>
      <c r="C470" s="20" t="s">
        <v>1734</v>
      </c>
      <c r="D470" s="20" t="s">
        <v>598</v>
      </c>
      <c r="E470" s="20" t="s">
        <v>299</v>
      </c>
      <c r="F470" s="20">
        <v>19</v>
      </c>
      <c r="G470" s="20" t="s">
        <v>1647</v>
      </c>
      <c r="H470" s="20">
        <v>12985</v>
      </c>
      <c r="I470" s="21" t="s">
        <v>1732</v>
      </c>
      <c r="J470" s="20" t="s">
        <v>4</v>
      </c>
      <c r="K470" s="18">
        <v>73863</v>
      </c>
      <c r="L470" s="22">
        <v>90000</v>
      </c>
      <c r="M470" s="18">
        <v>89360</v>
      </c>
      <c r="N470" s="18">
        <f t="shared" si="44"/>
        <v>6600397680</v>
      </c>
      <c r="O470" s="18">
        <f t="shared" si="47"/>
        <v>660039768</v>
      </c>
      <c r="P470" s="30">
        <f t="shared" si="43"/>
        <v>7260437448</v>
      </c>
      <c r="Q470" s="152">
        <v>65000</v>
      </c>
      <c r="R470" s="152">
        <f t="shared" si="45"/>
        <v>111699.03766153846</v>
      </c>
      <c r="S470" s="152">
        <f t="shared" si="46"/>
        <v>7260437448</v>
      </c>
      <c r="T470" s="20" t="s">
        <v>6</v>
      </c>
      <c r="U470" s="81">
        <v>89360</v>
      </c>
      <c r="V470" s="81">
        <v>7260500000</v>
      </c>
      <c r="W470" s="81">
        <v>89360</v>
      </c>
      <c r="X470" s="81">
        <v>7260500000</v>
      </c>
      <c r="Y470" s="71">
        <v>0</v>
      </c>
      <c r="Z470" s="84">
        <v>0</v>
      </c>
    </row>
    <row r="471" spans="1:26" hidden="1">
      <c r="A471" s="19">
        <v>89466</v>
      </c>
      <c r="B471" s="19">
        <v>14031900068</v>
      </c>
      <c r="C471" s="20" t="s">
        <v>1738</v>
      </c>
      <c r="D471" s="20" t="s">
        <v>598</v>
      </c>
      <c r="E471" s="20" t="s">
        <v>352</v>
      </c>
      <c r="F471" s="20">
        <v>19</v>
      </c>
      <c r="G471" s="20" t="s">
        <v>1647</v>
      </c>
      <c r="H471" s="20">
        <v>12987</v>
      </c>
      <c r="I471" s="21" t="s">
        <v>1736</v>
      </c>
      <c r="J471" s="20" t="s">
        <v>16</v>
      </c>
      <c r="K471" s="18">
        <v>73863</v>
      </c>
      <c r="L471" s="22">
        <v>175000</v>
      </c>
      <c r="M471" s="18">
        <v>173340</v>
      </c>
      <c r="N471" s="18">
        <f t="shared" si="44"/>
        <v>12803412420</v>
      </c>
      <c r="O471" s="18">
        <f t="shared" si="47"/>
        <v>1280341242</v>
      </c>
      <c r="P471" s="30">
        <f t="shared" si="43"/>
        <v>14083753662</v>
      </c>
      <c r="Q471" s="152">
        <v>65000</v>
      </c>
      <c r="R471" s="152">
        <f t="shared" si="45"/>
        <v>216673.13326153846</v>
      </c>
      <c r="S471" s="152">
        <f t="shared" si="46"/>
        <v>14083753662</v>
      </c>
      <c r="T471" s="20" t="s">
        <v>6</v>
      </c>
      <c r="U471" s="81">
        <v>173340</v>
      </c>
      <c r="V471" s="81">
        <v>14083875000</v>
      </c>
      <c r="W471" s="81">
        <v>173340</v>
      </c>
      <c r="X471" s="81">
        <v>14083875000</v>
      </c>
      <c r="Y471" s="71">
        <v>0</v>
      </c>
      <c r="Z471" s="84">
        <v>0</v>
      </c>
    </row>
    <row r="472" spans="1:26" hidden="1">
      <c r="A472" s="19">
        <v>91548</v>
      </c>
      <c r="B472" s="19">
        <v>14031900069</v>
      </c>
      <c r="C472" s="20" t="s">
        <v>1740</v>
      </c>
      <c r="D472" s="20" t="s">
        <v>578</v>
      </c>
      <c r="E472" s="20" t="s">
        <v>32</v>
      </c>
      <c r="F472" s="20">
        <v>19</v>
      </c>
      <c r="G472" s="20" t="s">
        <v>610</v>
      </c>
      <c r="H472" s="20">
        <v>11909</v>
      </c>
      <c r="I472" s="21" t="s">
        <v>810</v>
      </c>
      <c r="J472" s="20" t="s">
        <v>4</v>
      </c>
      <c r="K472" s="18">
        <v>73863</v>
      </c>
      <c r="L472" s="22">
        <v>50000</v>
      </c>
      <c r="M472" s="18">
        <v>48420</v>
      </c>
      <c r="N472" s="18">
        <f t="shared" si="44"/>
        <v>3576446460</v>
      </c>
      <c r="O472" s="18">
        <f t="shared" si="47"/>
        <v>357644646</v>
      </c>
      <c r="P472" s="30">
        <f t="shared" si="43"/>
        <v>3934091106</v>
      </c>
      <c r="Q472" s="152">
        <v>65000</v>
      </c>
      <c r="R472" s="152">
        <f t="shared" si="45"/>
        <v>60524.478553846151</v>
      </c>
      <c r="S472" s="152">
        <f t="shared" si="46"/>
        <v>3934091106</v>
      </c>
      <c r="T472" s="20" t="s">
        <v>6</v>
      </c>
      <c r="U472" s="81">
        <v>48420</v>
      </c>
      <c r="V472" s="81">
        <v>3934125000</v>
      </c>
      <c r="W472" s="81">
        <v>48420</v>
      </c>
      <c r="X472" s="81">
        <v>3934125000</v>
      </c>
      <c r="Y472" s="71">
        <v>0</v>
      </c>
      <c r="Z472" s="84">
        <v>0</v>
      </c>
    </row>
    <row r="473" spans="1:26" hidden="1">
      <c r="A473" s="19">
        <v>91516</v>
      </c>
      <c r="B473" s="19">
        <v>14031900070</v>
      </c>
      <c r="C473" s="20" t="s">
        <v>1742</v>
      </c>
      <c r="D473" s="20" t="s">
        <v>578</v>
      </c>
      <c r="E473" s="20" t="s">
        <v>32</v>
      </c>
      <c r="F473" s="20">
        <v>19</v>
      </c>
      <c r="G473" s="20" t="s">
        <v>610</v>
      </c>
      <c r="H473" s="20">
        <v>11633</v>
      </c>
      <c r="I473" s="21" t="s">
        <v>1083</v>
      </c>
      <c r="J473" s="20" t="s">
        <v>4</v>
      </c>
      <c r="K473" s="18">
        <v>73863</v>
      </c>
      <c r="L473" s="22">
        <v>150000</v>
      </c>
      <c r="M473" s="18">
        <v>149770</v>
      </c>
      <c r="N473" s="18">
        <f t="shared" si="44"/>
        <v>11062461510</v>
      </c>
      <c r="O473" s="18">
        <f t="shared" si="47"/>
        <v>1106246151</v>
      </c>
      <c r="P473" s="30">
        <f t="shared" si="43"/>
        <v>12168707661</v>
      </c>
      <c r="Q473" s="152">
        <v>65000</v>
      </c>
      <c r="R473" s="152">
        <f t="shared" si="45"/>
        <v>187210.8870923077</v>
      </c>
      <c r="S473" s="152">
        <f t="shared" si="46"/>
        <v>12168707661</v>
      </c>
      <c r="T473" s="20" t="s">
        <v>6</v>
      </c>
      <c r="U473" s="81">
        <v>149770</v>
      </c>
      <c r="V473" s="81">
        <v>12168812500</v>
      </c>
      <c r="W473" s="81">
        <v>149770</v>
      </c>
      <c r="X473" s="81">
        <v>12168812500</v>
      </c>
      <c r="Y473" s="71">
        <v>0</v>
      </c>
      <c r="Z473" s="84">
        <v>0</v>
      </c>
    </row>
    <row r="474" spans="1:26" hidden="1">
      <c r="A474" s="19">
        <v>91519</v>
      </c>
      <c r="B474" s="19">
        <v>14031900071</v>
      </c>
      <c r="C474" s="20" t="s">
        <v>1746</v>
      </c>
      <c r="D474" s="20" t="s">
        <v>578</v>
      </c>
      <c r="E474" s="20" t="s">
        <v>32</v>
      </c>
      <c r="F474" s="20">
        <v>19</v>
      </c>
      <c r="G474" s="20" t="s">
        <v>610</v>
      </c>
      <c r="H474" s="20">
        <v>12330</v>
      </c>
      <c r="I474" s="21" t="s">
        <v>1744</v>
      </c>
      <c r="J474" s="20" t="s">
        <v>4</v>
      </c>
      <c r="K474" s="18">
        <v>73863</v>
      </c>
      <c r="L474" s="22">
        <v>100000</v>
      </c>
      <c r="M474" s="18">
        <v>98520</v>
      </c>
      <c r="N474" s="18">
        <f t="shared" si="44"/>
        <v>7276982760</v>
      </c>
      <c r="O474" s="18">
        <f t="shared" si="47"/>
        <v>727698276</v>
      </c>
      <c r="P474" s="30">
        <f t="shared" si="43"/>
        <v>8004681036</v>
      </c>
      <c r="Q474" s="152">
        <v>65000</v>
      </c>
      <c r="R474" s="152">
        <f t="shared" si="45"/>
        <v>123148.93901538462</v>
      </c>
      <c r="S474" s="152">
        <f t="shared" si="46"/>
        <v>8004681036</v>
      </c>
      <c r="T474" s="20" t="s">
        <v>6</v>
      </c>
      <c r="U474" s="81">
        <v>98520</v>
      </c>
      <c r="V474" s="81">
        <v>8004750000</v>
      </c>
      <c r="W474" s="81">
        <v>98520</v>
      </c>
      <c r="X474" s="81">
        <v>8004750000</v>
      </c>
      <c r="Y474" s="71">
        <v>0</v>
      </c>
      <c r="Z474" s="84">
        <v>0</v>
      </c>
    </row>
    <row r="475" spans="1:26" hidden="1">
      <c r="A475" s="19">
        <v>91560</v>
      </c>
      <c r="B475" s="19">
        <v>14031900072</v>
      </c>
      <c r="C475" s="20" t="s">
        <v>1750</v>
      </c>
      <c r="D475" s="20" t="s">
        <v>578</v>
      </c>
      <c r="E475" s="20" t="s">
        <v>32</v>
      </c>
      <c r="F475" s="20">
        <v>19</v>
      </c>
      <c r="G475" s="20" t="s">
        <v>610</v>
      </c>
      <c r="H475" s="20">
        <v>12988</v>
      </c>
      <c r="I475" s="21" t="s">
        <v>1748</v>
      </c>
      <c r="J475" s="20" t="s">
        <v>4</v>
      </c>
      <c r="K475" s="18">
        <v>73863</v>
      </c>
      <c r="L475" s="22">
        <v>100000</v>
      </c>
      <c r="M475" s="18">
        <v>97380</v>
      </c>
      <c r="N475" s="18">
        <f t="shared" si="44"/>
        <v>7192778940</v>
      </c>
      <c r="O475" s="18">
        <f t="shared" si="47"/>
        <v>719277894</v>
      </c>
      <c r="P475" s="30">
        <f t="shared" si="43"/>
        <v>7912056834</v>
      </c>
      <c r="Q475" s="152">
        <v>65000</v>
      </c>
      <c r="R475" s="152">
        <f t="shared" si="45"/>
        <v>121723.9512923077</v>
      </c>
      <c r="S475" s="152">
        <f t="shared" si="46"/>
        <v>7912056834</v>
      </c>
      <c r="T475" s="20" t="s">
        <v>6</v>
      </c>
      <c r="U475" s="81">
        <v>97380</v>
      </c>
      <c r="V475" s="81">
        <v>7912125000</v>
      </c>
      <c r="W475" s="81">
        <v>97380</v>
      </c>
      <c r="X475" s="81">
        <v>7912125000</v>
      </c>
      <c r="Y475" s="71">
        <v>0</v>
      </c>
      <c r="Z475" s="84">
        <v>0</v>
      </c>
    </row>
    <row r="476" spans="1:26" hidden="1">
      <c r="A476" s="19">
        <v>91510</v>
      </c>
      <c r="B476" s="19">
        <v>14031900073</v>
      </c>
      <c r="C476" s="20" t="s">
        <v>1751</v>
      </c>
      <c r="D476" s="20" t="s">
        <v>578</v>
      </c>
      <c r="E476" s="20" t="s">
        <v>32</v>
      </c>
      <c r="F476" s="20">
        <v>19</v>
      </c>
      <c r="G476" s="20" t="s">
        <v>610</v>
      </c>
      <c r="H476" s="20">
        <v>12988</v>
      </c>
      <c r="I476" s="21" t="s">
        <v>1748</v>
      </c>
      <c r="J476" s="20" t="s">
        <v>4</v>
      </c>
      <c r="K476" s="18">
        <v>73863</v>
      </c>
      <c r="L476" s="22">
        <v>80000</v>
      </c>
      <c r="M476" s="18">
        <v>78810</v>
      </c>
      <c r="N476" s="18">
        <f t="shared" si="44"/>
        <v>5821143030</v>
      </c>
      <c r="O476" s="18">
        <f t="shared" si="47"/>
        <v>582114303</v>
      </c>
      <c r="P476" s="30">
        <f t="shared" si="43"/>
        <v>6403257333</v>
      </c>
      <c r="Q476" s="152">
        <v>65000</v>
      </c>
      <c r="R476" s="152">
        <f t="shared" si="45"/>
        <v>98511.651276923076</v>
      </c>
      <c r="S476" s="152">
        <f t="shared" si="46"/>
        <v>6403257333</v>
      </c>
      <c r="T476" s="20" t="s">
        <v>6</v>
      </c>
      <c r="U476" s="81">
        <v>78810</v>
      </c>
      <c r="V476" s="81">
        <v>6403312500</v>
      </c>
      <c r="W476" s="81">
        <v>78810</v>
      </c>
      <c r="X476" s="81">
        <v>6403312500</v>
      </c>
      <c r="Y476" s="71">
        <v>0</v>
      </c>
      <c r="Z476" s="84">
        <v>0</v>
      </c>
    </row>
    <row r="477" spans="1:26" hidden="1">
      <c r="A477" s="19">
        <v>91337</v>
      </c>
      <c r="B477" s="19">
        <v>14031900074</v>
      </c>
      <c r="C477" s="20" t="s">
        <v>1752</v>
      </c>
      <c r="D477" s="20" t="s">
        <v>578</v>
      </c>
      <c r="E477" s="20" t="s">
        <v>37</v>
      </c>
      <c r="F477" s="20">
        <v>19</v>
      </c>
      <c r="G477" s="20" t="s">
        <v>610</v>
      </c>
      <c r="H477" s="20">
        <v>7037</v>
      </c>
      <c r="I477" s="21" t="s">
        <v>709</v>
      </c>
      <c r="J477" s="20" t="s">
        <v>4</v>
      </c>
      <c r="K477" s="18">
        <v>73863</v>
      </c>
      <c r="L477" s="22">
        <v>135000</v>
      </c>
      <c r="M477" s="18">
        <v>133510</v>
      </c>
      <c r="N477" s="18">
        <f t="shared" si="44"/>
        <v>9861449130</v>
      </c>
      <c r="O477" s="18">
        <f t="shared" si="47"/>
        <v>986144913</v>
      </c>
      <c r="P477" s="30">
        <f t="shared" si="43"/>
        <v>10847594043</v>
      </c>
      <c r="Q477" s="152">
        <v>65000</v>
      </c>
      <c r="R477" s="152">
        <f t="shared" si="45"/>
        <v>166886.06219999999</v>
      </c>
      <c r="S477" s="152">
        <f t="shared" si="46"/>
        <v>10847594043</v>
      </c>
      <c r="T477" s="20" t="s">
        <v>6</v>
      </c>
      <c r="U477" s="81">
        <v>133510</v>
      </c>
      <c r="V477" s="81">
        <v>10847687500</v>
      </c>
      <c r="W477" s="81">
        <v>133510</v>
      </c>
      <c r="X477" s="81">
        <v>10847687500</v>
      </c>
      <c r="Y477" s="71">
        <v>0</v>
      </c>
      <c r="Z477" s="84">
        <v>0</v>
      </c>
    </row>
    <row r="478" spans="1:26" hidden="1">
      <c r="A478" s="19">
        <v>90951</v>
      </c>
      <c r="B478" s="19">
        <v>14031900075</v>
      </c>
      <c r="C478" s="20" t="s">
        <v>1756</v>
      </c>
      <c r="D478" s="20" t="s">
        <v>575</v>
      </c>
      <c r="E478" s="20" t="s">
        <v>64</v>
      </c>
      <c r="F478" s="20">
        <v>19</v>
      </c>
      <c r="G478" s="20" t="s">
        <v>597</v>
      </c>
      <c r="H478" s="20">
        <v>12379</v>
      </c>
      <c r="I478" s="21" t="s">
        <v>1754</v>
      </c>
      <c r="J478" s="20" t="s">
        <v>19</v>
      </c>
      <c r="K478" s="18">
        <v>73863</v>
      </c>
      <c r="L478" s="22">
        <v>200000</v>
      </c>
      <c r="M478" s="18">
        <v>191440</v>
      </c>
      <c r="N478" s="18">
        <f t="shared" si="44"/>
        <v>14140332720</v>
      </c>
      <c r="O478" s="18">
        <f t="shared" si="47"/>
        <v>1414033272</v>
      </c>
      <c r="P478" s="30">
        <f t="shared" si="43"/>
        <v>15554365992</v>
      </c>
      <c r="Q478" s="152">
        <v>65000</v>
      </c>
      <c r="R478" s="152">
        <f t="shared" si="45"/>
        <v>239297.93833846154</v>
      </c>
      <c r="S478" s="152">
        <f t="shared" si="46"/>
        <v>15554365992</v>
      </c>
      <c r="T478" s="20" t="s">
        <v>6</v>
      </c>
      <c r="U478" s="81">
        <v>191440</v>
      </c>
      <c r="V478" s="81">
        <v>15554500000</v>
      </c>
      <c r="W478" s="81">
        <v>191440</v>
      </c>
      <c r="X478" s="81">
        <v>15554500000</v>
      </c>
      <c r="Y478" s="71">
        <v>0</v>
      </c>
      <c r="Z478" s="84">
        <v>0</v>
      </c>
    </row>
    <row r="479" spans="1:26" hidden="1">
      <c r="A479" s="19">
        <v>91675</v>
      </c>
      <c r="B479" s="19">
        <v>14031900076</v>
      </c>
      <c r="C479" s="20" t="s">
        <v>1757</v>
      </c>
      <c r="D479" s="20" t="s">
        <v>575</v>
      </c>
      <c r="E479" s="20" t="s">
        <v>64</v>
      </c>
      <c r="F479" s="20">
        <v>19</v>
      </c>
      <c r="G479" s="20" t="s">
        <v>597</v>
      </c>
      <c r="H479" s="20">
        <v>12379</v>
      </c>
      <c r="I479" s="21" t="s">
        <v>1754</v>
      </c>
      <c r="J479" s="20" t="s">
        <v>19</v>
      </c>
      <c r="K479" s="18">
        <v>73863</v>
      </c>
      <c r="L479" s="22">
        <v>200000</v>
      </c>
      <c r="M479" s="18">
        <v>189620</v>
      </c>
      <c r="N479" s="18">
        <f t="shared" si="44"/>
        <v>14005902060</v>
      </c>
      <c r="O479" s="18">
        <f t="shared" si="47"/>
        <v>1400590206</v>
      </c>
      <c r="P479" s="30">
        <f t="shared" si="43"/>
        <v>15406492266</v>
      </c>
      <c r="Q479" s="152">
        <v>65000</v>
      </c>
      <c r="R479" s="152">
        <f t="shared" si="45"/>
        <v>237022.95793846154</v>
      </c>
      <c r="S479" s="152">
        <f t="shared" si="46"/>
        <v>15406492266</v>
      </c>
      <c r="T479" s="20" t="s">
        <v>6</v>
      </c>
      <c r="U479" s="81">
        <v>189620</v>
      </c>
      <c r="V479" s="81">
        <v>15406625000</v>
      </c>
      <c r="W479" s="81">
        <v>189620</v>
      </c>
      <c r="X479" s="81">
        <v>15406625000</v>
      </c>
      <c r="Y479" s="71">
        <v>0</v>
      </c>
      <c r="Z479" s="84">
        <v>0</v>
      </c>
    </row>
    <row r="480" spans="1:26" hidden="1">
      <c r="A480" s="19">
        <v>92115</v>
      </c>
      <c r="B480" s="19">
        <v>14031900077</v>
      </c>
      <c r="C480" s="20" t="s">
        <v>1760</v>
      </c>
      <c r="D480" s="20" t="s">
        <v>578</v>
      </c>
      <c r="E480" s="20" t="s">
        <v>299</v>
      </c>
      <c r="F480" s="20">
        <v>19</v>
      </c>
      <c r="G480" s="20" t="s">
        <v>597</v>
      </c>
      <c r="H480" s="20">
        <v>12441</v>
      </c>
      <c r="I480" s="21" t="s">
        <v>737</v>
      </c>
      <c r="J480" s="20" t="s">
        <v>4</v>
      </c>
      <c r="K480" s="18">
        <v>73863</v>
      </c>
      <c r="L480" s="22">
        <v>100000</v>
      </c>
      <c r="M480" s="18">
        <v>98150</v>
      </c>
      <c r="N480" s="18">
        <f t="shared" si="44"/>
        <v>7249653450</v>
      </c>
      <c r="O480" s="18">
        <f t="shared" si="47"/>
        <v>724965345</v>
      </c>
      <c r="P480" s="30">
        <f t="shared" si="43"/>
        <v>7974618795</v>
      </c>
      <c r="Q480" s="152">
        <v>65000</v>
      </c>
      <c r="R480" s="152">
        <f t="shared" si="45"/>
        <v>122686.443</v>
      </c>
      <c r="S480" s="152">
        <f t="shared" si="46"/>
        <v>7974618795</v>
      </c>
      <c r="T480" s="20" t="s">
        <v>6</v>
      </c>
      <c r="U480" s="81">
        <v>98150</v>
      </c>
      <c r="V480" s="81">
        <v>7974687500</v>
      </c>
      <c r="W480" s="81">
        <v>98150</v>
      </c>
      <c r="X480" s="81">
        <v>7974687500</v>
      </c>
      <c r="Y480" s="71">
        <v>0</v>
      </c>
      <c r="Z480" s="84">
        <v>0</v>
      </c>
    </row>
    <row r="481" spans="1:26" hidden="1">
      <c r="A481" s="19">
        <v>90250</v>
      </c>
      <c r="B481" s="19">
        <v>14031900078</v>
      </c>
      <c r="C481" s="20" t="s">
        <v>1764</v>
      </c>
      <c r="D481" s="20" t="s">
        <v>578</v>
      </c>
      <c r="E481" s="20" t="s">
        <v>32</v>
      </c>
      <c r="F481" s="20">
        <v>19</v>
      </c>
      <c r="G481" s="20" t="s">
        <v>597</v>
      </c>
      <c r="H481" s="20">
        <v>12370</v>
      </c>
      <c r="I481" s="21" t="s">
        <v>1762</v>
      </c>
      <c r="J481" s="20" t="s">
        <v>4</v>
      </c>
      <c r="K481" s="18">
        <v>73863</v>
      </c>
      <c r="L481" s="22">
        <v>100000</v>
      </c>
      <c r="M481" s="18">
        <v>99390</v>
      </c>
      <c r="N481" s="18">
        <f t="shared" si="44"/>
        <v>7341243570</v>
      </c>
      <c r="O481" s="18">
        <f t="shared" si="47"/>
        <v>734124357</v>
      </c>
      <c r="P481" s="30">
        <f t="shared" si="43"/>
        <v>8075367927</v>
      </c>
      <c r="Q481" s="152">
        <v>65000</v>
      </c>
      <c r="R481" s="152">
        <f t="shared" si="45"/>
        <v>124236.42964615385</v>
      </c>
      <c r="S481" s="152">
        <f t="shared" si="46"/>
        <v>8075367927</v>
      </c>
      <c r="T481" s="20" t="s">
        <v>6</v>
      </c>
      <c r="U481" s="81">
        <v>99390</v>
      </c>
      <c r="V481" s="81">
        <v>8075437500</v>
      </c>
      <c r="W481" s="81">
        <v>99390</v>
      </c>
      <c r="X481" s="81">
        <v>8075437500</v>
      </c>
      <c r="Y481" s="71">
        <v>0</v>
      </c>
      <c r="Z481" s="84">
        <v>0</v>
      </c>
    </row>
    <row r="482" spans="1:26" hidden="1">
      <c r="A482" s="19">
        <v>92086</v>
      </c>
      <c r="B482" s="19">
        <v>14031900079</v>
      </c>
      <c r="C482" s="20" t="s">
        <v>1766</v>
      </c>
      <c r="D482" s="20" t="s">
        <v>575</v>
      </c>
      <c r="E482" s="20" t="s">
        <v>40</v>
      </c>
      <c r="F482" s="20">
        <v>19</v>
      </c>
      <c r="G482" s="20" t="s">
        <v>597</v>
      </c>
      <c r="H482" s="20">
        <v>12185</v>
      </c>
      <c r="I482" s="21" t="s">
        <v>801</v>
      </c>
      <c r="J482" s="20" t="s">
        <v>4</v>
      </c>
      <c r="K482" s="18">
        <v>73863</v>
      </c>
      <c r="L482" s="22">
        <v>100000</v>
      </c>
      <c r="M482" s="18">
        <v>96620</v>
      </c>
      <c r="N482" s="18">
        <f t="shared" si="44"/>
        <v>7136643060</v>
      </c>
      <c r="O482" s="18">
        <f t="shared" si="47"/>
        <v>713664306</v>
      </c>
      <c r="P482" s="30">
        <f t="shared" si="43"/>
        <v>7850307366</v>
      </c>
      <c r="Q482" s="152">
        <v>65000</v>
      </c>
      <c r="R482" s="152">
        <f t="shared" si="45"/>
        <v>120773.95947692308</v>
      </c>
      <c r="S482" s="152">
        <f t="shared" si="46"/>
        <v>7850307366</v>
      </c>
      <c r="T482" s="20" t="s">
        <v>6</v>
      </c>
      <c r="U482" s="81">
        <v>96620</v>
      </c>
      <c r="V482" s="81">
        <v>7850375000</v>
      </c>
      <c r="W482" s="81">
        <v>96620</v>
      </c>
      <c r="X482" s="81">
        <v>7850375000</v>
      </c>
      <c r="Y482" s="71">
        <v>0</v>
      </c>
      <c r="Z482" s="84">
        <v>0</v>
      </c>
    </row>
    <row r="483" spans="1:26" hidden="1">
      <c r="A483" s="19">
        <v>91573</v>
      </c>
      <c r="B483" s="19">
        <v>14031900080</v>
      </c>
      <c r="C483" s="20" t="s">
        <v>1768</v>
      </c>
      <c r="D483" s="20" t="s">
        <v>578</v>
      </c>
      <c r="E483" s="20" t="s">
        <v>32</v>
      </c>
      <c r="F483" s="20">
        <v>19</v>
      </c>
      <c r="G483" s="20" t="s">
        <v>597</v>
      </c>
      <c r="H483" s="20">
        <v>1641</v>
      </c>
      <c r="I483" s="21" t="s">
        <v>203</v>
      </c>
      <c r="J483" s="20" t="s">
        <v>19</v>
      </c>
      <c r="K483" s="18">
        <v>73863</v>
      </c>
      <c r="L483" s="22">
        <v>150000</v>
      </c>
      <c r="M483" s="18">
        <v>149520</v>
      </c>
      <c r="N483" s="18">
        <f t="shared" si="44"/>
        <v>11043995760</v>
      </c>
      <c r="O483" s="18">
        <f t="shared" si="47"/>
        <v>1104399576</v>
      </c>
      <c r="P483" s="30">
        <f t="shared" si="43"/>
        <v>12148395336</v>
      </c>
      <c r="Q483" s="152">
        <v>65000</v>
      </c>
      <c r="R483" s="152">
        <f t="shared" si="45"/>
        <v>186898.38978461537</v>
      </c>
      <c r="S483" s="152">
        <f t="shared" si="46"/>
        <v>12148395336</v>
      </c>
      <c r="T483" s="20" t="s">
        <v>6</v>
      </c>
      <c r="U483" s="81">
        <v>149520</v>
      </c>
      <c r="V483" s="81">
        <v>12148500000</v>
      </c>
      <c r="W483" s="81">
        <v>149520</v>
      </c>
      <c r="X483" s="81">
        <v>12148500000</v>
      </c>
      <c r="Y483" s="71">
        <v>0</v>
      </c>
      <c r="Z483" s="84">
        <v>0</v>
      </c>
    </row>
    <row r="484" spans="1:26" hidden="1">
      <c r="A484" s="19">
        <v>85939</v>
      </c>
      <c r="B484" s="19">
        <v>14031900081</v>
      </c>
      <c r="C484" s="20" t="s">
        <v>1770</v>
      </c>
      <c r="D484" s="20" t="s">
        <v>578</v>
      </c>
      <c r="E484" s="20" t="s">
        <v>64</v>
      </c>
      <c r="F484" s="20">
        <v>19</v>
      </c>
      <c r="G484" s="20" t="s">
        <v>597</v>
      </c>
      <c r="H484" s="20">
        <v>11066</v>
      </c>
      <c r="I484" s="21" t="s">
        <v>980</v>
      </c>
      <c r="J484" s="20" t="s">
        <v>19</v>
      </c>
      <c r="K484" s="18">
        <v>73863</v>
      </c>
      <c r="L484" s="22">
        <v>200000</v>
      </c>
      <c r="M484" s="18">
        <v>198350</v>
      </c>
      <c r="N484" s="18">
        <f t="shared" si="44"/>
        <v>14650726050</v>
      </c>
      <c r="O484" s="18">
        <f t="shared" si="47"/>
        <v>1465072605</v>
      </c>
      <c r="P484" s="30">
        <f t="shared" si="43"/>
        <v>16115798655</v>
      </c>
      <c r="Q484" s="152">
        <v>65000</v>
      </c>
      <c r="R484" s="152">
        <f t="shared" si="45"/>
        <v>247935.36392307692</v>
      </c>
      <c r="S484" s="152">
        <f t="shared" si="46"/>
        <v>16115798655</v>
      </c>
      <c r="T484" s="20" t="s">
        <v>6</v>
      </c>
      <c r="U484" s="81">
        <v>198350</v>
      </c>
      <c r="V484" s="81">
        <v>16115937500</v>
      </c>
      <c r="W484" s="81">
        <v>198350</v>
      </c>
      <c r="X484" s="81">
        <v>16115937500</v>
      </c>
      <c r="Y484" s="71">
        <v>0</v>
      </c>
      <c r="Z484" s="84">
        <v>0</v>
      </c>
    </row>
    <row r="485" spans="1:26" hidden="1">
      <c r="A485" s="19">
        <v>91814</v>
      </c>
      <c r="B485" s="19">
        <v>14031900082</v>
      </c>
      <c r="C485" s="20" t="s">
        <v>1774</v>
      </c>
      <c r="D485" s="20" t="s">
        <v>598</v>
      </c>
      <c r="E485" s="20" t="s">
        <v>40</v>
      </c>
      <c r="F485" s="20">
        <v>19</v>
      </c>
      <c r="G485" s="20" t="s">
        <v>607</v>
      </c>
      <c r="H485" s="20">
        <v>9268</v>
      </c>
      <c r="I485" s="21" t="s">
        <v>1772</v>
      </c>
      <c r="J485" s="20" t="s">
        <v>4</v>
      </c>
      <c r="K485" s="18">
        <v>73863</v>
      </c>
      <c r="L485" s="22">
        <v>200000</v>
      </c>
      <c r="M485" s="18">
        <v>198340</v>
      </c>
      <c r="N485" s="18">
        <f t="shared" si="44"/>
        <v>14649987420</v>
      </c>
      <c r="O485" s="18">
        <f t="shared" si="47"/>
        <v>1464998742</v>
      </c>
      <c r="P485" s="30">
        <f t="shared" si="43"/>
        <v>16114986162</v>
      </c>
      <c r="Q485" s="152">
        <v>65000</v>
      </c>
      <c r="R485" s="152">
        <f t="shared" si="45"/>
        <v>247922.86403076924</v>
      </c>
      <c r="S485" s="152">
        <f t="shared" si="46"/>
        <v>16114986162</v>
      </c>
      <c r="T485" s="20" t="s">
        <v>6</v>
      </c>
      <c r="U485" s="81">
        <v>198340</v>
      </c>
      <c r="V485" s="81">
        <v>16115125000</v>
      </c>
      <c r="W485" s="81">
        <v>198340</v>
      </c>
      <c r="X485" s="81">
        <v>16115125000</v>
      </c>
      <c r="Y485" s="71">
        <v>0</v>
      </c>
      <c r="Z485" s="84">
        <v>0</v>
      </c>
    </row>
    <row r="486" spans="1:26" hidden="1">
      <c r="A486" s="19">
        <v>91397</v>
      </c>
      <c r="B486" s="19">
        <v>14031900083</v>
      </c>
      <c r="C486" s="20" t="s">
        <v>1776</v>
      </c>
      <c r="D486" s="20" t="s">
        <v>578</v>
      </c>
      <c r="E486" s="20" t="s">
        <v>32</v>
      </c>
      <c r="F486" s="20">
        <v>19</v>
      </c>
      <c r="G486" s="20" t="s">
        <v>607</v>
      </c>
      <c r="H486" s="20">
        <v>8833</v>
      </c>
      <c r="I486" s="21" t="s">
        <v>697</v>
      </c>
      <c r="J486" s="20" t="s">
        <v>4</v>
      </c>
      <c r="K486" s="18">
        <v>73863</v>
      </c>
      <c r="L486" s="22">
        <v>50000</v>
      </c>
      <c r="M486" s="18">
        <v>47500</v>
      </c>
      <c r="N486" s="18">
        <f t="shared" si="44"/>
        <v>3508492500</v>
      </c>
      <c r="O486" s="18">
        <f t="shared" si="47"/>
        <v>350849250</v>
      </c>
      <c r="P486" s="30">
        <f t="shared" si="43"/>
        <v>3859341750</v>
      </c>
      <c r="Q486" s="152">
        <v>65000</v>
      </c>
      <c r="R486" s="152">
        <f t="shared" si="45"/>
        <v>59374.488461538458</v>
      </c>
      <c r="S486" s="152">
        <f t="shared" si="46"/>
        <v>3859341750</v>
      </c>
      <c r="T486" s="20" t="s">
        <v>6</v>
      </c>
      <c r="U486" s="81">
        <v>47500</v>
      </c>
      <c r="V486" s="81">
        <v>3859375000</v>
      </c>
      <c r="W486" s="81">
        <v>47500</v>
      </c>
      <c r="X486" s="81">
        <v>3859375000</v>
      </c>
      <c r="Y486" s="71">
        <v>0</v>
      </c>
      <c r="Z486" s="84">
        <v>0</v>
      </c>
    </row>
    <row r="487" spans="1:26" hidden="1">
      <c r="A487" s="19">
        <v>91029</v>
      </c>
      <c r="B487" s="19">
        <v>14031900084</v>
      </c>
      <c r="C487" s="20" t="s">
        <v>1778</v>
      </c>
      <c r="D487" s="20" t="s">
        <v>597</v>
      </c>
      <c r="E487" s="20" t="s">
        <v>9</v>
      </c>
      <c r="F487" s="20">
        <v>19</v>
      </c>
      <c r="G487" s="20" t="s">
        <v>606</v>
      </c>
      <c r="H487" s="20">
        <v>12469</v>
      </c>
      <c r="I487" s="21" t="s">
        <v>1523</v>
      </c>
      <c r="J487" s="20" t="s">
        <v>4</v>
      </c>
      <c r="K487" s="18">
        <v>73863</v>
      </c>
      <c r="L487" s="22">
        <v>100000</v>
      </c>
      <c r="M487" s="18">
        <v>99550</v>
      </c>
      <c r="N487" s="18">
        <f t="shared" si="44"/>
        <v>7353061650</v>
      </c>
      <c r="O487" s="18">
        <f t="shared" si="47"/>
        <v>735306165</v>
      </c>
      <c r="P487" s="30">
        <f t="shared" si="43"/>
        <v>8088367815</v>
      </c>
      <c r="Q487" s="152">
        <v>65000</v>
      </c>
      <c r="R487" s="152">
        <f t="shared" si="45"/>
        <v>124436.42792307692</v>
      </c>
      <c r="S487" s="152">
        <f t="shared" si="46"/>
        <v>8088367815</v>
      </c>
      <c r="T487" s="20" t="s">
        <v>6</v>
      </c>
      <c r="U487" s="81">
        <v>99550</v>
      </c>
      <c r="V487" s="81">
        <v>8088437500</v>
      </c>
      <c r="W487" s="81">
        <v>99550</v>
      </c>
      <c r="X487" s="81">
        <v>8088437500</v>
      </c>
      <c r="Y487" s="71">
        <v>0</v>
      </c>
      <c r="Z487" s="84">
        <v>0</v>
      </c>
    </row>
    <row r="488" spans="1:26" hidden="1">
      <c r="A488" s="19">
        <v>91966</v>
      </c>
      <c r="B488" s="19">
        <v>14031900085</v>
      </c>
      <c r="C488" s="20" t="s">
        <v>1779</v>
      </c>
      <c r="D488" s="20" t="s">
        <v>578</v>
      </c>
      <c r="E488" s="20" t="s">
        <v>319</v>
      </c>
      <c r="F488" s="20">
        <v>19</v>
      </c>
      <c r="G488" s="20" t="s">
        <v>606</v>
      </c>
      <c r="H488" s="20">
        <v>12801</v>
      </c>
      <c r="I488" s="21" t="s">
        <v>1001</v>
      </c>
      <c r="J488" s="20" t="s">
        <v>4</v>
      </c>
      <c r="K488" s="18">
        <v>73863</v>
      </c>
      <c r="L488" s="22">
        <v>200000</v>
      </c>
      <c r="M488" s="18">
        <v>198680</v>
      </c>
      <c r="N488" s="18">
        <f t="shared" si="44"/>
        <v>14675100840</v>
      </c>
      <c r="O488" s="18">
        <f t="shared" si="47"/>
        <v>1467510084</v>
      </c>
      <c r="P488" s="30">
        <f t="shared" si="43"/>
        <v>16142610924</v>
      </c>
      <c r="Q488" s="152">
        <v>65000</v>
      </c>
      <c r="R488" s="152">
        <f t="shared" si="45"/>
        <v>248347.86036923077</v>
      </c>
      <c r="S488" s="152">
        <f t="shared" si="46"/>
        <v>16142610924</v>
      </c>
      <c r="T488" s="20" t="s">
        <v>6</v>
      </c>
      <c r="U488" s="81">
        <v>198680</v>
      </c>
      <c r="V488" s="81">
        <v>16142750000</v>
      </c>
      <c r="W488" s="81">
        <v>198680</v>
      </c>
      <c r="X488" s="81">
        <v>16142750000</v>
      </c>
      <c r="Y488" s="71">
        <v>0</v>
      </c>
      <c r="Z488" s="84">
        <v>0</v>
      </c>
    </row>
    <row r="489" spans="1:26" hidden="1">
      <c r="A489" s="19">
        <v>91204</v>
      </c>
      <c r="B489" s="19">
        <v>14031900086</v>
      </c>
      <c r="C489" s="20" t="s">
        <v>1783</v>
      </c>
      <c r="D489" s="20" t="s">
        <v>569</v>
      </c>
      <c r="E489" s="20" t="s">
        <v>37</v>
      </c>
      <c r="F489" s="20">
        <v>19</v>
      </c>
      <c r="G489" s="20" t="s">
        <v>606</v>
      </c>
      <c r="H489" s="20">
        <v>12149</v>
      </c>
      <c r="I489" s="21" t="s">
        <v>1781</v>
      </c>
      <c r="J489" s="20" t="s">
        <v>19</v>
      </c>
      <c r="K489" s="18">
        <v>73863</v>
      </c>
      <c r="L489" s="22">
        <v>160000</v>
      </c>
      <c r="M489" s="18">
        <v>158830</v>
      </c>
      <c r="N489" s="18">
        <f t="shared" si="44"/>
        <v>11731660290</v>
      </c>
      <c r="O489" s="18">
        <f t="shared" si="47"/>
        <v>1173166029</v>
      </c>
      <c r="P489" s="30">
        <f t="shared" si="43"/>
        <v>12904826319</v>
      </c>
      <c r="Q489" s="152">
        <v>65000</v>
      </c>
      <c r="R489" s="152">
        <f t="shared" si="45"/>
        <v>198535.78952307694</v>
      </c>
      <c r="S489" s="152">
        <f t="shared" si="46"/>
        <v>12904826319</v>
      </c>
      <c r="T489" s="20" t="s">
        <v>6</v>
      </c>
      <c r="U489" s="81">
        <v>158830</v>
      </c>
      <c r="V489" s="81">
        <v>12904937500</v>
      </c>
      <c r="W489" s="81">
        <v>158830</v>
      </c>
      <c r="X489" s="81">
        <v>12904937500</v>
      </c>
      <c r="Y489" s="71">
        <v>0</v>
      </c>
      <c r="Z489" s="84">
        <v>0</v>
      </c>
    </row>
    <row r="490" spans="1:26" hidden="1">
      <c r="A490" s="19">
        <v>91552</v>
      </c>
      <c r="B490" s="19">
        <v>14031900087</v>
      </c>
      <c r="C490" s="20" t="s">
        <v>1784</v>
      </c>
      <c r="D490" s="20" t="s">
        <v>591</v>
      </c>
      <c r="E490" s="20" t="s">
        <v>9</v>
      </c>
      <c r="F490" s="20">
        <v>19</v>
      </c>
      <c r="G490" s="20" t="s">
        <v>606</v>
      </c>
      <c r="H490" s="20">
        <v>12744</v>
      </c>
      <c r="I490" s="21" t="s">
        <v>797</v>
      </c>
      <c r="J490" s="20" t="s">
        <v>16</v>
      </c>
      <c r="K490" s="18">
        <v>73863</v>
      </c>
      <c r="L490" s="22">
        <v>125000</v>
      </c>
      <c r="M490" s="18">
        <v>124040</v>
      </c>
      <c r="N490" s="18">
        <f t="shared" si="44"/>
        <v>9161966520</v>
      </c>
      <c r="O490" s="18">
        <f t="shared" si="47"/>
        <v>916196652</v>
      </c>
      <c r="P490" s="30">
        <f t="shared" si="43"/>
        <v>10078163172</v>
      </c>
      <c r="Q490" s="152">
        <v>65000</v>
      </c>
      <c r="R490" s="152">
        <f t="shared" si="45"/>
        <v>155048.66418461539</v>
      </c>
      <c r="S490" s="152">
        <f t="shared" si="46"/>
        <v>10078163172</v>
      </c>
      <c r="T490" s="20" t="s">
        <v>6</v>
      </c>
      <c r="U490" s="81">
        <v>124040</v>
      </c>
      <c r="V490" s="81">
        <v>10078250000</v>
      </c>
      <c r="W490" s="81">
        <v>124040</v>
      </c>
      <c r="X490" s="81">
        <v>10078250000</v>
      </c>
      <c r="Y490" s="71">
        <v>0</v>
      </c>
      <c r="Z490" s="84">
        <v>0</v>
      </c>
    </row>
    <row r="491" spans="1:26" hidden="1">
      <c r="A491" s="19">
        <v>91779</v>
      </c>
      <c r="B491" s="19">
        <v>14031900088</v>
      </c>
      <c r="C491" s="20" t="s">
        <v>1785</v>
      </c>
      <c r="D491" s="20" t="s">
        <v>597</v>
      </c>
      <c r="E491" s="20" t="s">
        <v>40</v>
      </c>
      <c r="F491" s="20">
        <v>19</v>
      </c>
      <c r="G491" s="20" t="s">
        <v>606</v>
      </c>
      <c r="H491" s="20">
        <v>8643</v>
      </c>
      <c r="I491" s="21" t="s">
        <v>1439</v>
      </c>
      <c r="J491" s="20" t="s">
        <v>4</v>
      </c>
      <c r="K491" s="18">
        <v>73863</v>
      </c>
      <c r="L491" s="22">
        <v>200000</v>
      </c>
      <c r="M491" s="18">
        <v>199580</v>
      </c>
      <c r="N491" s="18">
        <f t="shared" si="44"/>
        <v>14741577540</v>
      </c>
      <c r="O491" s="18">
        <f t="shared" si="47"/>
        <v>1474157754</v>
      </c>
      <c r="P491" s="30">
        <f t="shared" si="43"/>
        <v>16215735294</v>
      </c>
      <c r="Q491" s="152">
        <v>65000</v>
      </c>
      <c r="R491" s="152">
        <f t="shared" si="45"/>
        <v>249472.85067692309</v>
      </c>
      <c r="S491" s="152">
        <f t="shared" si="46"/>
        <v>16215735294</v>
      </c>
      <c r="T491" s="20" t="s">
        <v>6</v>
      </c>
      <c r="U491" s="81">
        <v>199580</v>
      </c>
      <c r="V491" s="81">
        <v>16215875000</v>
      </c>
      <c r="W491" s="81">
        <v>199580</v>
      </c>
      <c r="X491" s="81">
        <v>16215875000</v>
      </c>
      <c r="Y491" s="71">
        <v>0</v>
      </c>
      <c r="Z491" s="84">
        <v>0</v>
      </c>
    </row>
    <row r="492" spans="1:26" hidden="1">
      <c r="A492" s="19">
        <v>89414</v>
      </c>
      <c r="B492" s="19">
        <v>14031900089</v>
      </c>
      <c r="C492" s="20" t="s">
        <v>1787</v>
      </c>
      <c r="D492" s="20" t="s">
        <v>597</v>
      </c>
      <c r="E492" s="20" t="s">
        <v>40</v>
      </c>
      <c r="F492" s="20">
        <v>19</v>
      </c>
      <c r="G492" s="20" t="s">
        <v>606</v>
      </c>
      <c r="H492" s="20">
        <v>7002</v>
      </c>
      <c r="I492" s="21" t="s">
        <v>724</v>
      </c>
      <c r="J492" s="20" t="s">
        <v>4</v>
      </c>
      <c r="K492" s="18">
        <v>73863</v>
      </c>
      <c r="L492" s="22">
        <v>150000</v>
      </c>
      <c r="M492" s="18">
        <v>148410</v>
      </c>
      <c r="N492" s="18">
        <f t="shared" si="44"/>
        <v>10962007830</v>
      </c>
      <c r="O492" s="18">
        <f t="shared" si="47"/>
        <v>1096200783</v>
      </c>
      <c r="P492" s="30">
        <f t="shared" si="43"/>
        <v>12058208613</v>
      </c>
      <c r="Q492" s="152">
        <v>65000</v>
      </c>
      <c r="R492" s="152">
        <f t="shared" si="45"/>
        <v>185510.90173846154</v>
      </c>
      <c r="S492" s="152">
        <f t="shared" si="46"/>
        <v>12058208613</v>
      </c>
      <c r="T492" s="20" t="s">
        <v>6</v>
      </c>
      <c r="U492" s="81">
        <v>148410</v>
      </c>
      <c r="V492" s="81">
        <v>12058312500</v>
      </c>
      <c r="W492" s="81">
        <v>148410</v>
      </c>
      <c r="X492" s="81">
        <v>12058312500</v>
      </c>
      <c r="Y492" s="71">
        <v>0</v>
      </c>
      <c r="Z492" s="84">
        <v>0</v>
      </c>
    </row>
    <row r="493" spans="1:26" hidden="1">
      <c r="A493" s="19">
        <v>92114</v>
      </c>
      <c r="B493" s="19">
        <v>14031900090</v>
      </c>
      <c r="C493" s="20" t="s">
        <v>1788</v>
      </c>
      <c r="D493" s="20" t="s">
        <v>597</v>
      </c>
      <c r="E493" s="20" t="s">
        <v>299</v>
      </c>
      <c r="F493" s="20">
        <v>19</v>
      </c>
      <c r="G493" s="20" t="s">
        <v>606</v>
      </c>
      <c r="H493" s="20">
        <v>12842</v>
      </c>
      <c r="I493" s="21" t="s">
        <v>1651</v>
      </c>
      <c r="J493" s="20" t="s">
        <v>16</v>
      </c>
      <c r="K493" s="18">
        <v>73863</v>
      </c>
      <c r="L493" s="22">
        <v>100000</v>
      </c>
      <c r="M493" s="18">
        <v>99280</v>
      </c>
      <c r="N493" s="18">
        <f t="shared" si="44"/>
        <v>7333118640</v>
      </c>
      <c r="O493" s="18">
        <f t="shared" si="47"/>
        <v>733311864</v>
      </c>
      <c r="P493" s="30">
        <f t="shared" si="43"/>
        <v>8066430504</v>
      </c>
      <c r="Q493" s="152">
        <v>65000</v>
      </c>
      <c r="R493" s="152">
        <f t="shared" si="45"/>
        <v>124098.93083076923</v>
      </c>
      <c r="S493" s="152">
        <f t="shared" si="46"/>
        <v>8066430504</v>
      </c>
      <c r="T493" s="20" t="s">
        <v>6</v>
      </c>
      <c r="U493" s="81">
        <v>99280</v>
      </c>
      <c r="V493" s="81">
        <v>8066500000</v>
      </c>
      <c r="W493" s="81">
        <v>99280</v>
      </c>
      <c r="X493" s="81">
        <v>8066500000</v>
      </c>
      <c r="Y493" s="71">
        <v>0</v>
      </c>
      <c r="Z493" s="84">
        <v>0</v>
      </c>
    </row>
    <row r="494" spans="1:26" hidden="1">
      <c r="A494" s="19">
        <v>91571</v>
      </c>
      <c r="B494" s="19">
        <v>14031900091</v>
      </c>
      <c r="C494" s="20" t="s">
        <v>1790</v>
      </c>
      <c r="D494" s="20" t="s">
        <v>597</v>
      </c>
      <c r="E494" s="20" t="s">
        <v>702</v>
      </c>
      <c r="F494" s="20">
        <v>19</v>
      </c>
      <c r="G494" s="20" t="s">
        <v>590</v>
      </c>
      <c r="H494" s="20">
        <v>9643</v>
      </c>
      <c r="I494" s="21" t="s">
        <v>1185</v>
      </c>
      <c r="J494" s="20" t="s">
        <v>19</v>
      </c>
      <c r="K494" s="18">
        <v>73863</v>
      </c>
      <c r="L494" s="22">
        <v>207000</v>
      </c>
      <c r="M494" s="18">
        <v>206690</v>
      </c>
      <c r="N494" s="18">
        <f t="shared" si="44"/>
        <v>15266743470</v>
      </c>
      <c r="O494" s="18">
        <f t="shared" si="47"/>
        <v>1526674347</v>
      </c>
      <c r="P494" s="30">
        <f t="shared" si="43"/>
        <v>16793417817</v>
      </c>
      <c r="Q494" s="152">
        <v>65000</v>
      </c>
      <c r="R494" s="152">
        <f t="shared" si="45"/>
        <v>258360.2741076923</v>
      </c>
      <c r="S494" s="152">
        <f t="shared" si="46"/>
        <v>16793417817</v>
      </c>
      <c r="T494" s="20" t="s">
        <v>6</v>
      </c>
      <c r="U494" s="81">
        <v>206690</v>
      </c>
      <c r="V494" s="81">
        <v>16793562500</v>
      </c>
      <c r="W494" s="81">
        <v>206690</v>
      </c>
      <c r="X494" s="81">
        <v>16793562500</v>
      </c>
      <c r="Y494" s="71">
        <v>0</v>
      </c>
      <c r="Z494" s="84">
        <v>0</v>
      </c>
    </row>
    <row r="495" spans="1:26" hidden="1">
      <c r="A495" s="19">
        <v>92131</v>
      </c>
      <c r="B495" s="19">
        <v>14031900092</v>
      </c>
      <c r="C495" s="20" t="s">
        <v>1791</v>
      </c>
      <c r="D495" s="20" t="s">
        <v>606</v>
      </c>
      <c r="E495" s="20" t="s">
        <v>702</v>
      </c>
      <c r="F495" s="20">
        <v>19</v>
      </c>
      <c r="G495" s="20" t="s">
        <v>590</v>
      </c>
      <c r="H495" s="20">
        <v>12931</v>
      </c>
      <c r="I495" s="21" t="s">
        <v>1476</v>
      </c>
      <c r="J495" s="20" t="s">
        <v>19</v>
      </c>
      <c r="K495" s="18">
        <v>73863</v>
      </c>
      <c r="L495" s="22">
        <v>114000</v>
      </c>
      <c r="M495" s="18">
        <v>112470</v>
      </c>
      <c r="N495" s="18">
        <f t="shared" si="44"/>
        <v>8307371610</v>
      </c>
      <c r="O495" s="18">
        <f t="shared" si="47"/>
        <v>830737161</v>
      </c>
      <c r="P495" s="30">
        <f t="shared" si="43"/>
        <v>9138108771</v>
      </c>
      <c r="Q495" s="152">
        <v>65000</v>
      </c>
      <c r="R495" s="152">
        <f t="shared" si="45"/>
        <v>140586.28878461538</v>
      </c>
      <c r="S495" s="152">
        <f t="shared" si="46"/>
        <v>9138108771</v>
      </c>
      <c r="T495" s="20" t="s">
        <v>6</v>
      </c>
      <c r="U495" s="81">
        <v>112470</v>
      </c>
      <c r="V495" s="81">
        <v>9138187500</v>
      </c>
      <c r="W495" s="81">
        <v>112470</v>
      </c>
      <c r="X495" s="81">
        <v>9138187500</v>
      </c>
      <c r="Y495" s="71">
        <v>0</v>
      </c>
      <c r="Z495" s="84">
        <v>0</v>
      </c>
    </row>
    <row r="496" spans="1:26" hidden="1">
      <c r="A496" s="19">
        <v>92234</v>
      </c>
      <c r="B496" s="19">
        <v>14031900093</v>
      </c>
      <c r="C496" s="20" t="s">
        <v>1792</v>
      </c>
      <c r="D496" s="20" t="s">
        <v>606</v>
      </c>
      <c r="E496" s="20" t="s">
        <v>710</v>
      </c>
      <c r="F496" s="20">
        <v>19</v>
      </c>
      <c r="G496" s="20" t="s">
        <v>590</v>
      </c>
      <c r="H496" s="20">
        <v>12032</v>
      </c>
      <c r="I496" s="21" t="s">
        <v>783</v>
      </c>
      <c r="J496" s="20" t="s">
        <v>19</v>
      </c>
      <c r="K496" s="18">
        <v>73863</v>
      </c>
      <c r="L496" s="22">
        <v>104000</v>
      </c>
      <c r="M496" s="18">
        <v>104000</v>
      </c>
      <c r="N496" s="18">
        <f t="shared" si="44"/>
        <v>7681752000</v>
      </c>
      <c r="O496" s="18">
        <f t="shared" si="47"/>
        <v>768175200</v>
      </c>
      <c r="P496" s="30">
        <f t="shared" si="43"/>
        <v>8449927200</v>
      </c>
      <c r="Q496" s="152">
        <v>65000</v>
      </c>
      <c r="R496" s="152">
        <f t="shared" si="45"/>
        <v>129998.88</v>
      </c>
      <c r="S496" s="152">
        <f t="shared" si="46"/>
        <v>8449927200</v>
      </c>
      <c r="T496" s="20" t="s">
        <v>6</v>
      </c>
      <c r="U496" s="81">
        <v>104000</v>
      </c>
      <c r="V496" s="81">
        <v>8450000000</v>
      </c>
      <c r="W496" s="81">
        <v>104000</v>
      </c>
      <c r="X496" s="81">
        <v>8450000000</v>
      </c>
      <c r="Y496" s="71">
        <v>0</v>
      </c>
      <c r="Z496" s="84">
        <v>0</v>
      </c>
    </row>
    <row r="497" spans="1:26" hidden="1">
      <c r="A497" s="19">
        <v>87674</v>
      </c>
      <c r="B497" s="19">
        <v>14031900094</v>
      </c>
      <c r="C497" s="20" t="s">
        <v>1796</v>
      </c>
      <c r="D497" s="20" t="s">
        <v>597</v>
      </c>
      <c r="E497" s="20" t="s">
        <v>40</v>
      </c>
      <c r="F497" s="20">
        <v>19</v>
      </c>
      <c r="G497" s="20" t="s">
        <v>590</v>
      </c>
      <c r="H497" s="20">
        <v>12618</v>
      </c>
      <c r="I497" s="21" t="s">
        <v>1794</v>
      </c>
      <c r="J497" s="20" t="s">
        <v>16</v>
      </c>
      <c r="K497" s="18">
        <v>73863</v>
      </c>
      <c r="L497" s="22">
        <v>110000</v>
      </c>
      <c r="M497" s="18">
        <v>109610</v>
      </c>
      <c r="N497" s="18">
        <f t="shared" si="44"/>
        <v>8096123430</v>
      </c>
      <c r="O497" s="18">
        <f t="shared" si="47"/>
        <v>809612343</v>
      </c>
      <c r="P497" s="30">
        <f t="shared" si="43"/>
        <v>8905735773</v>
      </c>
      <c r="Q497" s="152">
        <v>65000</v>
      </c>
      <c r="R497" s="152">
        <f t="shared" si="45"/>
        <v>137011.31958461538</v>
      </c>
      <c r="S497" s="152">
        <f t="shared" si="46"/>
        <v>8905735773</v>
      </c>
      <c r="T497" s="20" t="s">
        <v>6</v>
      </c>
      <c r="U497" s="81">
        <v>109610</v>
      </c>
      <c r="V497" s="81">
        <v>8905812500</v>
      </c>
      <c r="W497" s="81">
        <v>109610</v>
      </c>
      <c r="X497" s="81">
        <v>8905812500</v>
      </c>
      <c r="Y497" s="71">
        <v>0</v>
      </c>
      <c r="Z497" s="84">
        <v>0</v>
      </c>
    </row>
    <row r="498" spans="1:26" hidden="1">
      <c r="A498" s="19">
        <v>91476</v>
      </c>
      <c r="B498" s="19">
        <v>14031900095</v>
      </c>
      <c r="C498" s="20" t="s">
        <v>1797</v>
      </c>
      <c r="D498" s="20" t="s">
        <v>610</v>
      </c>
      <c r="E498" s="20" t="s">
        <v>9</v>
      </c>
      <c r="F498" s="20">
        <v>19</v>
      </c>
      <c r="G498" s="20" t="s">
        <v>590</v>
      </c>
      <c r="H498" s="20">
        <v>7037</v>
      </c>
      <c r="I498" s="21" t="s">
        <v>709</v>
      </c>
      <c r="J498" s="20" t="s">
        <v>4</v>
      </c>
      <c r="K498" s="18">
        <v>73863</v>
      </c>
      <c r="L498" s="22">
        <v>100000</v>
      </c>
      <c r="M498" s="18">
        <v>98390</v>
      </c>
      <c r="N498" s="18">
        <f t="shared" si="44"/>
        <v>7267380570</v>
      </c>
      <c r="O498" s="18">
        <f t="shared" si="47"/>
        <v>726738057</v>
      </c>
      <c r="P498" s="30">
        <f t="shared" si="43"/>
        <v>7994118627</v>
      </c>
      <c r="Q498" s="152">
        <v>65000</v>
      </c>
      <c r="R498" s="152">
        <f t="shared" si="45"/>
        <v>122986.44041538461</v>
      </c>
      <c r="S498" s="152">
        <f t="shared" si="46"/>
        <v>7994118627</v>
      </c>
      <c r="T498" s="20" t="s">
        <v>6</v>
      </c>
      <c r="U498" s="81">
        <v>98390</v>
      </c>
      <c r="V498" s="81">
        <v>7994187500</v>
      </c>
      <c r="W498" s="81">
        <v>98390</v>
      </c>
      <c r="X498" s="81">
        <v>7994187500</v>
      </c>
      <c r="Y498" s="71">
        <v>0</v>
      </c>
      <c r="Z498" s="84">
        <v>0</v>
      </c>
    </row>
    <row r="499" spans="1:26" hidden="1">
      <c r="A499" s="19">
        <v>91731</v>
      </c>
      <c r="B499" s="19">
        <v>14031900096</v>
      </c>
      <c r="C499" s="20" t="s">
        <v>1798</v>
      </c>
      <c r="D499" s="20" t="s">
        <v>606</v>
      </c>
      <c r="E499" s="20" t="s">
        <v>9</v>
      </c>
      <c r="F499" s="20">
        <v>19</v>
      </c>
      <c r="G499" s="20" t="s">
        <v>590</v>
      </c>
      <c r="H499" s="20">
        <v>12479</v>
      </c>
      <c r="I499" s="21" t="s">
        <v>1095</v>
      </c>
      <c r="J499" s="20" t="s">
        <v>16</v>
      </c>
      <c r="K499" s="18">
        <v>73863</v>
      </c>
      <c r="L499" s="22">
        <v>50000</v>
      </c>
      <c r="M499" s="18">
        <v>46830</v>
      </c>
      <c r="N499" s="18">
        <f t="shared" si="44"/>
        <v>3459004290</v>
      </c>
      <c r="O499" s="18">
        <f t="shared" si="47"/>
        <v>345900429</v>
      </c>
      <c r="P499" s="30">
        <f t="shared" si="43"/>
        <v>3804904719</v>
      </c>
      <c r="Q499" s="152">
        <v>65000</v>
      </c>
      <c r="R499" s="152">
        <f t="shared" si="45"/>
        <v>58536.995676923078</v>
      </c>
      <c r="S499" s="152">
        <f t="shared" si="46"/>
        <v>3804904719</v>
      </c>
      <c r="T499" s="20" t="s">
        <v>6</v>
      </c>
      <c r="U499" s="81">
        <v>46830</v>
      </c>
      <c r="V499" s="81">
        <v>3804937500</v>
      </c>
      <c r="W499" s="81">
        <v>46830</v>
      </c>
      <c r="X499" s="81">
        <v>3804937500</v>
      </c>
      <c r="Y499" s="71">
        <v>0</v>
      </c>
      <c r="Z499" s="84">
        <v>0</v>
      </c>
    </row>
    <row r="500" spans="1:26" hidden="1">
      <c r="A500" s="19">
        <v>90804</v>
      </c>
      <c r="B500" s="19">
        <v>14031900097</v>
      </c>
      <c r="C500" s="20" t="s">
        <v>1802</v>
      </c>
      <c r="D500" s="20" t="s">
        <v>597</v>
      </c>
      <c r="E500" s="20" t="s">
        <v>702</v>
      </c>
      <c r="F500" s="20">
        <v>19</v>
      </c>
      <c r="G500" s="20" t="s">
        <v>590</v>
      </c>
      <c r="H500" s="20">
        <v>11357</v>
      </c>
      <c r="I500" s="21" t="s">
        <v>1800</v>
      </c>
      <c r="J500" s="20" t="s">
        <v>19</v>
      </c>
      <c r="K500" s="18">
        <v>73863</v>
      </c>
      <c r="L500" s="22">
        <v>300000</v>
      </c>
      <c r="M500" s="18">
        <v>298820</v>
      </c>
      <c r="N500" s="18">
        <f t="shared" si="44"/>
        <v>22071741660</v>
      </c>
      <c r="O500" s="18">
        <f t="shared" si="47"/>
        <v>2207174166</v>
      </c>
      <c r="P500" s="30">
        <f t="shared" si="43"/>
        <v>24278915826</v>
      </c>
      <c r="Q500" s="152">
        <v>65000</v>
      </c>
      <c r="R500" s="152">
        <f t="shared" si="45"/>
        <v>373521.78193846153</v>
      </c>
      <c r="S500" s="152">
        <f t="shared" si="46"/>
        <v>24278915826</v>
      </c>
      <c r="T500" s="20" t="s">
        <v>6</v>
      </c>
      <c r="U500" s="81">
        <v>298820</v>
      </c>
      <c r="V500" s="81">
        <v>24279125000</v>
      </c>
      <c r="W500" s="81">
        <v>298820</v>
      </c>
      <c r="X500" s="81">
        <v>24279125000</v>
      </c>
      <c r="Y500" s="71">
        <v>0</v>
      </c>
      <c r="Z500" s="84">
        <v>0</v>
      </c>
    </row>
    <row r="501" spans="1:26" hidden="1">
      <c r="A501" s="19">
        <v>90803</v>
      </c>
      <c r="B501" s="19">
        <v>14031900098</v>
      </c>
      <c r="C501" s="20" t="s">
        <v>1803</v>
      </c>
      <c r="D501" s="20" t="s">
        <v>610</v>
      </c>
      <c r="E501" s="20" t="s">
        <v>702</v>
      </c>
      <c r="F501" s="20">
        <v>19</v>
      </c>
      <c r="G501" s="20" t="s">
        <v>590</v>
      </c>
      <c r="H501" s="20">
        <v>11357</v>
      </c>
      <c r="I501" s="21" t="s">
        <v>1800</v>
      </c>
      <c r="J501" s="20" t="s">
        <v>19</v>
      </c>
      <c r="K501" s="18">
        <v>73863</v>
      </c>
      <c r="L501" s="22">
        <v>371000</v>
      </c>
      <c r="M501" s="18">
        <v>370250</v>
      </c>
      <c r="N501" s="18">
        <f t="shared" si="44"/>
        <v>27347775750</v>
      </c>
      <c r="O501" s="18">
        <f t="shared" si="47"/>
        <v>2734777575</v>
      </c>
      <c r="P501" s="30">
        <f t="shared" si="43"/>
        <v>30082553325</v>
      </c>
      <c r="Q501" s="152">
        <v>65000</v>
      </c>
      <c r="R501" s="152">
        <f t="shared" si="45"/>
        <v>462808.5126923077</v>
      </c>
      <c r="S501" s="152">
        <f t="shared" si="46"/>
        <v>30082553325</v>
      </c>
      <c r="T501" s="20" t="s">
        <v>6</v>
      </c>
      <c r="U501" s="81">
        <v>370250</v>
      </c>
      <c r="V501" s="81">
        <v>30082812500</v>
      </c>
      <c r="W501" s="81">
        <v>370250</v>
      </c>
      <c r="X501" s="81">
        <v>30082812500</v>
      </c>
      <c r="Y501" s="71">
        <v>0</v>
      </c>
      <c r="Z501" s="84">
        <v>0</v>
      </c>
    </row>
    <row r="502" spans="1:26" hidden="1">
      <c r="A502" s="19">
        <v>92199</v>
      </c>
      <c r="B502" s="19">
        <v>14031900099</v>
      </c>
      <c r="C502" s="20" t="s">
        <v>1805</v>
      </c>
      <c r="D502" s="20" t="s">
        <v>606</v>
      </c>
      <c r="E502" s="20" t="s">
        <v>40</v>
      </c>
      <c r="F502" s="20">
        <v>19</v>
      </c>
      <c r="G502" s="20" t="s">
        <v>592</v>
      </c>
      <c r="H502" s="20">
        <v>9181</v>
      </c>
      <c r="I502" s="21" t="s">
        <v>909</v>
      </c>
      <c r="J502" s="20" t="s">
        <v>4</v>
      </c>
      <c r="K502" s="18">
        <v>73863</v>
      </c>
      <c r="L502" s="22">
        <v>100000</v>
      </c>
      <c r="M502" s="18">
        <v>97900</v>
      </c>
      <c r="N502" s="18">
        <f t="shared" si="44"/>
        <v>7231187700</v>
      </c>
      <c r="O502" s="18">
        <f t="shared" si="47"/>
        <v>723118770</v>
      </c>
      <c r="P502" s="30">
        <f t="shared" si="43"/>
        <v>7954306470</v>
      </c>
      <c r="Q502" s="152">
        <v>65000</v>
      </c>
      <c r="R502" s="152">
        <f t="shared" si="45"/>
        <v>122373.94569230769</v>
      </c>
      <c r="S502" s="152">
        <f t="shared" si="46"/>
        <v>7954306470</v>
      </c>
      <c r="T502" s="20" t="s">
        <v>6</v>
      </c>
      <c r="U502" s="81">
        <v>97900</v>
      </c>
      <c r="V502" s="81">
        <v>7954375000</v>
      </c>
      <c r="W502" s="81">
        <v>97900</v>
      </c>
      <c r="X502" s="81">
        <v>7954375000</v>
      </c>
      <c r="Y502" s="71">
        <v>0</v>
      </c>
      <c r="Z502" s="84">
        <v>0</v>
      </c>
    </row>
    <row r="503" spans="1:26" hidden="1">
      <c r="A503" s="19">
        <v>92195</v>
      </c>
      <c r="B503" s="19">
        <v>14031900100</v>
      </c>
      <c r="C503" s="20" t="s">
        <v>1806</v>
      </c>
      <c r="D503" s="20" t="s">
        <v>606</v>
      </c>
      <c r="E503" s="20" t="s">
        <v>40</v>
      </c>
      <c r="F503" s="20">
        <v>19</v>
      </c>
      <c r="G503" s="20" t="s">
        <v>592</v>
      </c>
      <c r="H503" s="20">
        <v>12134</v>
      </c>
      <c r="I503" s="21" t="s">
        <v>792</v>
      </c>
      <c r="J503" s="20" t="s">
        <v>16</v>
      </c>
      <c r="K503" s="18">
        <v>73863</v>
      </c>
      <c r="L503" s="22">
        <v>299000</v>
      </c>
      <c r="M503" s="18">
        <v>298710</v>
      </c>
      <c r="N503" s="18">
        <f t="shared" si="44"/>
        <v>22063616730</v>
      </c>
      <c r="O503" s="18">
        <f t="shared" si="47"/>
        <v>2206361673</v>
      </c>
      <c r="P503" s="30">
        <f t="shared" si="43"/>
        <v>24269978403</v>
      </c>
      <c r="Q503" s="152">
        <v>65000</v>
      </c>
      <c r="R503" s="152">
        <f t="shared" si="45"/>
        <v>373384.28312307695</v>
      </c>
      <c r="S503" s="152">
        <f t="shared" si="46"/>
        <v>24269978403</v>
      </c>
      <c r="T503" s="20" t="s">
        <v>6</v>
      </c>
      <c r="U503" s="81">
        <v>298710</v>
      </c>
      <c r="V503" s="81">
        <v>24270187500</v>
      </c>
      <c r="W503" s="81">
        <v>298710</v>
      </c>
      <c r="X503" s="81">
        <v>24270187500</v>
      </c>
      <c r="Y503" s="71">
        <v>0</v>
      </c>
      <c r="Z503" s="84">
        <v>0</v>
      </c>
    </row>
    <row r="504" spans="1:26" hidden="1">
      <c r="A504" s="19">
        <v>90666</v>
      </c>
      <c r="B504" s="19">
        <v>14031900101</v>
      </c>
      <c r="C504" s="20" t="s">
        <v>1807</v>
      </c>
      <c r="D504" s="20" t="s">
        <v>606</v>
      </c>
      <c r="E504" s="20" t="s">
        <v>701</v>
      </c>
      <c r="F504" s="20">
        <v>19</v>
      </c>
      <c r="G504" s="20" t="s">
        <v>592</v>
      </c>
      <c r="H504" s="20">
        <v>12812</v>
      </c>
      <c r="I504" s="21" t="s">
        <v>1698</v>
      </c>
      <c r="J504" s="20" t="s">
        <v>12</v>
      </c>
      <c r="K504" s="18">
        <v>73863</v>
      </c>
      <c r="L504" s="22">
        <v>57000</v>
      </c>
      <c r="M504" s="18">
        <v>56960</v>
      </c>
      <c r="N504" s="18">
        <f t="shared" si="44"/>
        <v>4207236480</v>
      </c>
      <c r="O504" s="18">
        <f t="shared" si="47"/>
        <v>420723648</v>
      </c>
      <c r="P504" s="30">
        <f t="shared" si="43"/>
        <v>4627960128</v>
      </c>
      <c r="Q504" s="152">
        <v>65000</v>
      </c>
      <c r="R504" s="152">
        <f t="shared" si="45"/>
        <v>71199.386584615379</v>
      </c>
      <c r="S504" s="152">
        <f t="shared" si="46"/>
        <v>4627960128</v>
      </c>
      <c r="T504" s="20" t="s">
        <v>6</v>
      </c>
      <c r="U504" s="81">
        <v>56960</v>
      </c>
      <c r="V504" s="81">
        <v>4628000000</v>
      </c>
      <c r="W504" s="81">
        <v>56960</v>
      </c>
      <c r="X504" s="81">
        <v>4628000000</v>
      </c>
      <c r="Y504" s="71">
        <v>0</v>
      </c>
      <c r="Z504" s="84">
        <v>0</v>
      </c>
    </row>
    <row r="505" spans="1:26" hidden="1">
      <c r="A505" s="19">
        <v>92842</v>
      </c>
      <c r="B505" s="19">
        <v>14031900102</v>
      </c>
      <c r="C505" s="20" t="s">
        <v>1811</v>
      </c>
      <c r="D505" s="20" t="s">
        <v>597</v>
      </c>
      <c r="E505" s="20" t="s">
        <v>299</v>
      </c>
      <c r="F505" s="20">
        <v>19</v>
      </c>
      <c r="G505" s="20" t="s">
        <v>592</v>
      </c>
      <c r="H505" s="20">
        <v>12967</v>
      </c>
      <c r="I505" s="21" t="s">
        <v>1809</v>
      </c>
      <c r="J505" s="20" t="s">
        <v>16</v>
      </c>
      <c r="K505" s="18">
        <v>73863</v>
      </c>
      <c r="L505" s="22">
        <v>100000</v>
      </c>
      <c r="M505" s="18">
        <v>98510</v>
      </c>
      <c r="N505" s="18">
        <f t="shared" si="44"/>
        <v>7276244130</v>
      </c>
      <c r="O505" s="18">
        <f t="shared" si="47"/>
        <v>727624413</v>
      </c>
      <c r="P505" s="30">
        <f t="shared" si="43"/>
        <v>8003868543</v>
      </c>
      <c r="Q505" s="152">
        <v>65000</v>
      </c>
      <c r="R505" s="152">
        <f t="shared" si="45"/>
        <v>123136.43912307693</v>
      </c>
      <c r="S505" s="152">
        <f t="shared" si="46"/>
        <v>8003868543</v>
      </c>
      <c r="T505" s="20" t="s">
        <v>6</v>
      </c>
      <c r="U505" s="81">
        <v>98510</v>
      </c>
      <c r="V505" s="81">
        <v>8003937500</v>
      </c>
      <c r="W505" s="81">
        <v>98510</v>
      </c>
      <c r="X505" s="81">
        <v>8003937500</v>
      </c>
      <c r="Y505" s="71">
        <v>0</v>
      </c>
      <c r="Z505" s="84">
        <v>0</v>
      </c>
    </row>
    <row r="506" spans="1:26" hidden="1">
      <c r="A506" s="19">
        <v>92125</v>
      </c>
      <c r="B506" s="19">
        <v>14031900103</v>
      </c>
      <c r="C506" s="20" t="s">
        <v>1815</v>
      </c>
      <c r="D506" s="20" t="s">
        <v>606</v>
      </c>
      <c r="E506" s="20" t="s">
        <v>299</v>
      </c>
      <c r="F506" s="20">
        <v>19</v>
      </c>
      <c r="G506" s="20" t="s">
        <v>592</v>
      </c>
      <c r="H506" s="20">
        <v>13003</v>
      </c>
      <c r="I506" s="21" t="s">
        <v>1813</v>
      </c>
      <c r="J506" s="20" t="s">
        <v>16</v>
      </c>
      <c r="K506" s="18">
        <v>73863</v>
      </c>
      <c r="L506" s="22">
        <v>150000</v>
      </c>
      <c r="M506" s="18">
        <v>149740</v>
      </c>
      <c r="N506" s="18">
        <f t="shared" si="44"/>
        <v>11060245620</v>
      </c>
      <c r="O506" s="18">
        <f t="shared" si="47"/>
        <v>1106024562</v>
      </c>
      <c r="P506" s="30">
        <f t="shared" si="43"/>
        <v>12166270182</v>
      </c>
      <c r="Q506" s="152">
        <v>65000</v>
      </c>
      <c r="R506" s="152">
        <f t="shared" si="45"/>
        <v>187173.38741538461</v>
      </c>
      <c r="S506" s="152">
        <f t="shared" si="46"/>
        <v>12166270182</v>
      </c>
      <c r="T506" s="20" t="s">
        <v>6</v>
      </c>
      <c r="U506" s="81">
        <v>149740</v>
      </c>
      <c r="V506" s="81">
        <v>12166375000</v>
      </c>
      <c r="W506" s="81">
        <v>149740</v>
      </c>
      <c r="X506" s="81">
        <v>12166375000</v>
      </c>
      <c r="Y506" s="71">
        <v>0</v>
      </c>
      <c r="Z506" s="84">
        <v>0</v>
      </c>
    </row>
    <row r="507" spans="1:26" hidden="1">
      <c r="A507" s="19">
        <v>91245</v>
      </c>
      <c r="B507" s="19">
        <v>14031900104</v>
      </c>
      <c r="C507" s="20" t="s">
        <v>1819</v>
      </c>
      <c r="D507" s="20" t="s">
        <v>610</v>
      </c>
      <c r="E507" s="20" t="s">
        <v>319</v>
      </c>
      <c r="F507" s="20">
        <v>19</v>
      </c>
      <c r="G507" s="20" t="s">
        <v>592</v>
      </c>
      <c r="H507" s="20">
        <v>13004</v>
      </c>
      <c r="I507" s="21" t="s">
        <v>1817</v>
      </c>
      <c r="J507" s="20" t="s">
        <v>4</v>
      </c>
      <c r="K507" s="18">
        <v>73863</v>
      </c>
      <c r="L507" s="22">
        <v>105000</v>
      </c>
      <c r="M507" s="18">
        <v>101280</v>
      </c>
      <c r="N507" s="18">
        <f t="shared" si="44"/>
        <v>7480844640</v>
      </c>
      <c r="O507" s="18">
        <f t="shared" si="47"/>
        <v>748084464</v>
      </c>
      <c r="P507" s="30">
        <f t="shared" si="43"/>
        <v>8228929104</v>
      </c>
      <c r="Q507" s="152">
        <v>65000</v>
      </c>
      <c r="R507" s="152">
        <f t="shared" si="45"/>
        <v>126598.9092923077</v>
      </c>
      <c r="S507" s="152">
        <f t="shared" si="46"/>
        <v>8228929104</v>
      </c>
      <c r="T507" s="20" t="s">
        <v>6</v>
      </c>
      <c r="U507" s="81">
        <v>101280</v>
      </c>
      <c r="V507" s="81">
        <v>8229000000</v>
      </c>
      <c r="W507" s="81">
        <v>101280</v>
      </c>
      <c r="X507" s="81">
        <v>8229000000</v>
      </c>
      <c r="Y507" s="71">
        <v>0</v>
      </c>
      <c r="Z507" s="84">
        <v>0</v>
      </c>
    </row>
    <row r="508" spans="1:26" hidden="1">
      <c r="A508" s="19">
        <v>91504</v>
      </c>
      <c r="B508" s="19">
        <v>14031900105</v>
      </c>
      <c r="C508" s="20" t="s">
        <v>1821</v>
      </c>
      <c r="D508" s="20" t="s">
        <v>598</v>
      </c>
      <c r="E508" s="20" t="s">
        <v>32</v>
      </c>
      <c r="F508" s="20">
        <v>19</v>
      </c>
      <c r="G508" s="20" t="s">
        <v>592</v>
      </c>
      <c r="H508" s="20">
        <v>12115</v>
      </c>
      <c r="I508" s="21" t="s">
        <v>1164</v>
      </c>
      <c r="J508" s="20" t="s">
        <v>4</v>
      </c>
      <c r="K508" s="18">
        <v>73863</v>
      </c>
      <c r="L508" s="22">
        <v>100000</v>
      </c>
      <c r="M508" s="18">
        <v>98660</v>
      </c>
      <c r="N508" s="18">
        <f t="shared" si="44"/>
        <v>7287323580</v>
      </c>
      <c r="O508" s="18">
        <f t="shared" si="47"/>
        <v>728732358</v>
      </c>
      <c r="P508" s="30">
        <f t="shared" si="43"/>
        <v>8016055938</v>
      </c>
      <c r="Q508" s="152">
        <v>65000</v>
      </c>
      <c r="R508" s="152">
        <f t="shared" si="45"/>
        <v>123323.9375076923</v>
      </c>
      <c r="S508" s="152">
        <f t="shared" si="46"/>
        <v>8016055938</v>
      </c>
      <c r="T508" s="20" t="s">
        <v>6</v>
      </c>
      <c r="U508" s="81">
        <v>98660</v>
      </c>
      <c r="V508" s="81">
        <v>8016125000</v>
      </c>
      <c r="W508" s="81">
        <v>98660</v>
      </c>
      <c r="X508" s="81">
        <v>8016125000</v>
      </c>
      <c r="Y508" s="71">
        <v>0</v>
      </c>
      <c r="Z508" s="84">
        <v>0</v>
      </c>
    </row>
    <row r="509" spans="1:26" hidden="1">
      <c r="A509" s="19">
        <v>90169</v>
      </c>
      <c r="B509" s="19">
        <v>14031900106</v>
      </c>
      <c r="C509" s="20" t="s">
        <v>1826</v>
      </c>
      <c r="D509" s="20" t="s">
        <v>593</v>
      </c>
      <c r="E509" s="20" t="s">
        <v>722</v>
      </c>
      <c r="F509" s="20">
        <v>19</v>
      </c>
      <c r="G509" s="20" t="s">
        <v>592</v>
      </c>
      <c r="H509" s="20">
        <v>13005</v>
      </c>
      <c r="I509" s="21" t="s">
        <v>1823</v>
      </c>
      <c r="J509" s="20" t="s">
        <v>19</v>
      </c>
      <c r="K509" s="18">
        <v>73863</v>
      </c>
      <c r="L509" s="22">
        <v>200000</v>
      </c>
      <c r="M509" s="18">
        <v>198780</v>
      </c>
      <c r="N509" s="18">
        <f t="shared" si="44"/>
        <v>14682487140</v>
      </c>
      <c r="O509" s="18">
        <f t="shared" si="47"/>
        <v>1468248714</v>
      </c>
      <c r="P509" s="30">
        <f t="shared" si="43"/>
        <v>16150735854</v>
      </c>
      <c r="Q509" s="152">
        <v>65000</v>
      </c>
      <c r="R509" s="152">
        <f t="shared" si="45"/>
        <v>248472.85929230769</v>
      </c>
      <c r="S509" s="152">
        <f t="shared" si="46"/>
        <v>16150735854</v>
      </c>
      <c r="T509" s="20" t="s">
        <v>6</v>
      </c>
      <c r="U509" s="81">
        <v>198780</v>
      </c>
      <c r="V509" s="81">
        <v>16150875000</v>
      </c>
      <c r="W509" s="81">
        <v>198780</v>
      </c>
      <c r="X509" s="81">
        <v>16150875000</v>
      </c>
      <c r="Y509" s="71">
        <v>0</v>
      </c>
      <c r="Z509" s="84">
        <v>0</v>
      </c>
    </row>
    <row r="510" spans="1:26" hidden="1">
      <c r="A510" s="19">
        <v>91968</v>
      </c>
      <c r="B510" s="19">
        <v>14031900107</v>
      </c>
      <c r="C510" s="20" t="s">
        <v>1830</v>
      </c>
      <c r="D510" s="20" t="s">
        <v>610</v>
      </c>
      <c r="E510" s="20" t="s">
        <v>926</v>
      </c>
      <c r="F510" s="20">
        <v>19</v>
      </c>
      <c r="G510" s="20" t="s">
        <v>588</v>
      </c>
      <c r="H510" s="20">
        <v>7132</v>
      </c>
      <c r="I510" s="21" t="s">
        <v>1828</v>
      </c>
      <c r="J510" s="20" t="s">
        <v>12</v>
      </c>
      <c r="K510" s="18">
        <v>73863</v>
      </c>
      <c r="L510" s="22">
        <v>368000</v>
      </c>
      <c r="M510" s="18">
        <v>365650</v>
      </c>
      <c r="N510" s="18">
        <f t="shared" si="44"/>
        <v>27008005950</v>
      </c>
      <c r="O510" s="18">
        <f t="shared" si="47"/>
        <v>2700800595</v>
      </c>
      <c r="P510" s="30">
        <f t="shared" si="43"/>
        <v>29708806545</v>
      </c>
      <c r="Q510" s="152">
        <v>65000</v>
      </c>
      <c r="R510" s="152">
        <f t="shared" si="45"/>
        <v>457058.56223076925</v>
      </c>
      <c r="S510" s="152">
        <f t="shared" si="46"/>
        <v>29708806545</v>
      </c>
      <c r="T510" s="20" t="s">
        <v>6</v>
      </c>
      <c r="U510" s="81">
        <v>365650</v>
      </c>
      <c r="V510" s="81">
        <v>29709062500</v>
      </c>
      <c r="W510" s="81">
        <v>365650</v>
      </c>
      <c r="X510" s="81">
        <v>29709062500</v>
      </c>
      <c r="Y510" s="71">
        <v>0</v>
      </c>
      <c r="Z510" s="84">
        <v>0</v>
      </c>
    </row>
    <row r="511" spans="1:26" hidden="1">
      <c r="A511" s="19">
        <v>91407</v>
      </c>
      <c r="B511" s="19">
        <v>14031900108</v>
      </c>
      <c r="C511" s="20" t="s">
        <v>1834</v>
      </c>
      <c r="D511" s="20" t="s">
        <v>597</v>
      </c>
      <c r="E511" s="20" t="s">
        <v>722</v>
      </c>
      <c r="F511" s="20">
        <v>19</v>
      </c>
      <c r="G511" s="20" t="s">
        <v>588</v>
      </c>
      <c r="H511" s="20">
        <v>8092</v>
      </c>
      <c r="I511" s="21" t="s">
        <v>1832</v>
      </c>
      <c r="J511" s="20" t="s">
        <v>19</v>
      </c>
      <c r="K511" s="18">
        <v>73863</v>
      </c>
      <c r="L511" s="22">
        <v>250000</v>
      </c>
      <c r="M511" s="18">
        <v>249820</v>
      </c>
      <c r="N511" s="18">
        <f t="shared" si="44"/>
        <v>18452454660</v>
      </c>
      <c r="O511" s="18">
        <f t="shared" si="47"/>
        <v>1845245466</v>
      </c>
      <c r="P511" s="30">
        <f t="shared" si="43"/>
        <v>20297700126</v>
      </c>
      <c r="Q511" s="152">
        <v>65000</v>
      </c>
      <c r="R511" s="152">
        <f t="shared" si="45"/>
        <v>312272.30963076925</v>
      </c>
      <c r="S511" s="152">
        <f t="shared" si="46"/>
        <v>20297700126</v>
      </c>
      <c r="T511" s="20" t="s">
        <v>6</v>
      </c>
      <c r="U511" s="81">
        <v>249820</v>
      </c>
      <c r="V511" s="81">
        <v>20297875000</v>
      </c>
      <c r="W511" s="81">
        <v>249820</v>
      </c>
      <c r="X511" s="81">
        <v>20297875000</v>
      </c>
      <c r="Y511" s="71">
        <v>0</v>
      </c>
      <c r="Z511" s="84">
        <v>0</v>
      </c>
    </row>
    <row r="512" spans="1:26" hidden="1">
      <c r="A512" s="19">
        <v>91984</v>
      </c>
      <c r="B512" s="19">
        <v>14031900109</v>
      </c>
      <c r="C512" s="20" t="s">
        <v>1838</v>
      </c>
      <c r="D512" s="20" t="s">
        <v>610</v>
      </c>
      <c r="E512" s="20" t="s">
        <v>64</v>
      </c>
      <c r="F512" s="20">
        <v>19</v>
      </c>
      <c r="G512" s="20" t="s">
        <v>588</v>
      </c>
      <c r="H512" s="20">
        <v>13008</v>
      </c>
      <c r="I512" s="21" t="s">
        <v>1836</v>
      </c>
      <c r="J512" s="20" t="s">
        <v>19</v>
      </c>
      <c r="K512" s="18">
        <v>73863</v>
      </c>
      <c r="L512" s="22">
        <v>200000</v>
      </c>
      <c r="M512" s="18">
        <v>199790</v>
      </c>
      <c r="N512" s="18">
        <f t="shared" si="44"/>
        <v>14757088770</v>
      </c>
      <c r="O512" s="18">
        <f t="shared" si="47"/>
        <v>1475708877</v>
      </c>
      <c r="P512" s="30">
        <f t="shared" si="43"/>
        <v>16232797647</v>
      </c>
      <c r="Q512" s="152">
        <v>65000</v>
      </c>
      <c r="R512" s="152">
        <f t="shared" si="45"/>
        <v>249735.34841538462</v>
      </c>
      <c r="S512" s="152">
        <f t="shared" si="46"/>
        <v>16232797647</v>
      </c>
      <c r="T512" s="20" t="s">
        <v>90</v>
      </c>
      <c r="U512" s="81">
        <v>199790</v>
      </c>
      <c r="V512" s="81">
        <v>16232937500</v>
      </c>
      <c r="W512" s="81">
        <v>199790</v>
      </c>
      <c r="X512" s="81">
        <v>16232937500</v>
      </c>
      <c r="Y512" s="71">
        <v>0</v>
      </c>
      <c r="Z512" s="84">
        <v>0</v>
      </c>
    </row>
    <row r="513" spans="1:26" hidden="1">
      <c r="A513" s="19">
        <v>92664</v>
      </c>
      <c r="B513" s="19">
        <v>14031900110</v>
      </c>
      <c r="C513" s="20" t="s">
        <v>1839</v>
      </c>
      <c r="D513" s="20" t="s">
        <v>590</v>
      </c>
      <c r="E513" s="20" t="s">
        <v>40</v>
      </c>
      <c r="F513" s="20">
        <v>19</v>
      </c>
      <c r="G513" s="20" t="s">
        <v>601</v>
      </c>
      <c r="H513" s="20">
        <v>11929</v>
      </c>
      <c r="I513" s="21" t="s">
        <v>712</v>
      </c>
      <c r="J513" s="20" t="s">
        <v>19</v>
      </c>
      <c r="K513" s="18">
        <v>73863</v>
      </c>
      <c r="L513" s="22">
        <v>400000</v>
      </c>
      <c r="M513" s="18">
        <v>399900</v>
      </c>
      <c r="N513" s="18">
        <f t="shared" si="44"/>
        <v>29537813700</v>
      </c>
      <c r="O513" s="18">
        <f t="shared" si="47"/>
        <v>2953781370</v>
      </c>
      <c r="P513" s="30">
        <f t="shared" ref="P513:P577" si="48">O513+N513</f>
        <v>32491595070</v>
      </c>
      <c r="Q513" s="152">
        <v>65000</v>
      </c>
      <c r="R513" s="152">
        <f t="shared" si="45"/>
        <v>499870.69338461541</v>
      </c>
      <c r="S513" s="152">
        <f t="shared" si="46"/>
        <v>32491595070</v>
      </c>
      <c r="T513" s="20" t="s">
        <v>6</v>
      </c>
      <c r="U513" s="81">
        <v>399900</v>
      </c>
      <c r="V513" s="81">
        <v>32491875000</v>
      </c>
      <c r="W513" s="81">
        <v>399900</v>
      </c>
      <c r="X513" s="81">
        <v>32491875000</v>
      </c>
      <c r="Y513" s="71">
        <v>0</v>
      </c>
      <c r="Z513" s="84">
        <v>0</v>
      </c>
    </row>
    <row r="514" spans="1:26" hidden="1">
      <c r="A514" s="19">
        <v>92661</v>
      </c>
      <c r="B514" s="19">
        <v>14031900111</v>
      </c>
      <c r="C514" s="20" t="s">
        <v>1840</v>
      </c>
      <c r="D514" s="20" t="s">
        <v>592</v>
      </c>
      <c r="E514" s="20" t="s">
        <v>40</v>
      </c>
      <c r="F514" s="20">
        <v>19</v>
      </c>
      <c r="G514" s="20" t="s">
        <v>601</v>
      </c>
      <c r="H514" s="20">
        <v>1376</v>
      </c>
      <c r="I514" s="21" t="s">
        <v>770</v>
      </c>
      <c r="J514" s="20" t="s">
        <v>4</v>
      </c>
      <c r="K514" s="18">
        <v>73863</v>
      </c>
      <c r="L514" s="22">
        <v>350000</v>
      </c>
      <c r="M514" s="18">
        <v>349390</v>
      </c>
      <c r="N514" s="18">
        <f t="shared" ref="N514:N577" si="49">M514*K514</f>
        <v>25806993570</v>
      </c>
      <c r="O514" s="18">
        <f t="shared" si="47"/>
        <v>2580699357</v>
      </c>
      <c r="P514" s="30">
        <f t="shared" si="48"/>
        <v>28387692927</v>
      </c>
      <c r="Q514" s="152">
        <v>65000</v>
      </c>
      <c r="R514" s="152">
        <f t="shared" ref="R514:R577" si="50">P514/Q514</f>
        <v>436733.73733846156</v>
      </c>
      <c r="S514" s="152">
        <f t="shared" ref="S514:S577" si="51">Q514*R514</f>
        <v>28387692927</v>
      </c>
      <c r="T514" s="20" t="s">
        <v>6</v>
      </c>
      <c r="U514" s="81">
        <v>349390</v>
      </c>
      <c r="V514" s="81">
        <v>28387937500</v>
      </c>
      <c r="W514" s="81">
        <v>349390</v>
      </c>
      <c r="X514" s="81">
        <v>28387937500</v>
      </c>
      <c r="Y514" s="71">
        <v>0</v>
      </c>
      <c r="Z514" s="84">
        <v>0</v>
      </c>
    </row>
    <row r="515" spans="1:26" hidden="1">
      <c r="A515" s="19">
        <v>92420</v>
      </c>
      <c r="B515" s="19">
        <v>14031900112</v>
      </c>
      <c r="C515" s="20" t="s">
        <v>1841</v>
      </c>
      <c r="D515" s="20" t="s">
        <v>590</v>
      </c>
      <c r="E515" s="20" t="s">
        <v>40</v>
      </c>
      <c r="F515" s="20">
        <v>19</v>
      </c>
      <c r="G515" s="20" t="s">
        <v>601</v>
      </c>
      <c r="H515" s="20">
        <v>12718</v>
      </c>
      <c r="I515" s="21" t="s">
        <v>729</v>
      </c>
      <c r="J515" s="20" t="s">
        <v>4</v>
      </c>
      <c r="K515" s="18">
        <v>73863</v>
      </c>
      <c r="L515" s="22">
        <v>400000</v>
      </c>
      <c r="M515" s="18">
        <v>396280</v>
      </c>
      <c r="N515" s="18">
        <f t="shared" si="49"/>
        <v>29270429640</v>
      </c>
      <c r="O515" s="18">
        <f t="shared" si="47"/>
        <v>2927042964</v>
      </c>
      <c r="P515" s="30">
        <f t="shared" si="48"/>
        <v>32197472604</v>
      </c>
      <c r="Q515" s="152">
        <v>65000</v>
      </c>
      <c r="R515" s="152">
        <f t="shared" si="50"/>
        <v>495345.73236923077</v>
      </c>
      <c r="S515" s="152">
        <f t="shared" si="51"/>
        <v>32197472604</v>
      </c>
      <c r="T515" s="20" t="s">
        <v>6</v>
      </c>
      <c r="U515" s="81">
        <v>396280</v>
      </c>
      <c r="V515" s="81">
        <v>32197750000</v>
      </c>
      <c r="W515" s="81">
        <v>396280</v>
      </c>
      <c r="X515" s="81">
        <v>32197750000</v>
      </c>
      <c r="Y515" s="71">
        <v>0</v>
      </c>
      <c r="Z515" s="84">
        <v>0</v>
      </c>
    </row>
    <row r="516" spans="1:26" hidden="1">
      <c r="A516" s="19">
        <v>92837</v>
      </c>
      <c r="B516" s="19">
        <v>14031900113</v>
      </c>
      <c r="C516" s="20" t="s">
        <v>1842</v>
      </c>
      <c r="D516" s="20" t="s">
        <v>590</v>
      </c>
      <c r="E516" s="20" t="s">
        <v>40</v>
      </c>
      <c r="F516" s="20">
        <v>19</v>
      </c>
      <c r="G516" s="20" t="s">
        <v>601</v>
      </c>
      <c r="H516" s="20">
        <v>10138</v>
      </c>
      <c r="I516" s="21" t="s">
        <v>799</v>
      </c>
      <c r="J516" s="20" t="s">
        <v>4</v>
      </c>
      <c r="K516" s="18">
        <v>73863</v>
      </c>
      <c r="L516" s="22">
        <v>200000</v>
      </c>
      <c r="M516" s="18">
        <v>198400</v>
      </c>
      <c r="N516" s="18">
        <f t="shared" si="49"/>
        <v>14654419200</v>
      </c>
      <c r="O516" s="18">
        <f t="shared" si="47"/>
        <v>1465441920</v>
      </c>
      <c r="P516" s="30">
        <f t="shared" si="48"/>
        <v>16119861120</v>
      </c>
      <c r="Q516" s="152">
        <v>65000</v>
      </c>
      <c r="R516" s="152">
        <f t="shared" si="50"/>
        <v>247997.8633846154</v>
      </c>
      <c r="S516" s="152">
        <f t="shared" si="51"/>
        <v>16119861120</v>
      </c>
      <c r="T516" s="20" t="s">
        <v>6</v>
      </c>
      <c r="U516" s="81">
        <v>198400</v>
      </c>
      <c r="V516" s="81">
        <v>16120000000</v>
      </c>
      <c r="W516" s="81">
        <v>198400</v>
      </c>
      <c r="X516" s="81">
        <v>16120000000</v>
      </c>
      <c r="Y516" s="71">
        <v>0</v>
      </c>
      <c r="Z516" s="84">
        <v>0</v>
      </c>
    </row>
    <row r="517" spans="1:26" hidden="1">
      <c r="A517" s="19">
        <v>91967</v>
      </c>
      <c r="B517" s="19">
        <v>14031900114</v>
      </c>
      <c r="C517" s="20" t="s">
        <v>1843</v>
      </c>
      <c r="D517" s="20" t="s">
        <v>590</v>
      </c>
      <c r="E517" s="20" t="s">
        <v>40</v>
      </c>
      <c r="F517" s="20">
        <v>19</v>
      </c>
      <c r="G517" s="20" t="s">
        <v>601</v>
      </c>
      <c r="H517" s="20">
        <v>7325</v>
      </c>
      <c r="I517" s="21" t="s">
        <v>192</v>
      </c>
      <c r="J517" s="20" t="s">
        <v>4</v>
      </c>
      <c r="K517" s="18">
        <v>73863</v>
      </c>
      <c r="L517" s="22">
        <v>200000</v>
      </c>
      <c r="M517" s="18">
        <v>199540</v>
      </c>
      <c r="N517" s="18">
        <f t="shared" si="49"/>
        <v>14738623020</v>
      </c>
      <c r="O517" s="18">
        <f t="shared" si="47"/>
        <v>1473862302</v>
      </c>
      <c r="P517" s="30">
        <f t="shared" si="48"/>
        <v>16212485322</v>
      </c>
      <c r="Q517" s="152">
        <v>65000</v>
      </c>
      <c r="R517" s="152">
        <f t="shared" si="50"/>
        <v>249422.85110769232</v>
      </c>
      <c r="S517" s="152">
        <f t="shared" si="51"/>
        <v>16212485322</v>
      </c>
      <c r="T517" s="20" t="s">
        <v>6</v>
      </c>
      <c r="U517" s="81">
        <v>199540</v>
      </c>
      <c r="V517" s="81">
        <v>16212625000</v>
      </c>
      <c r="W517" s="81">
        <v>199540</v>
      </c>
      <c r="X517" s="81">
        <v>16212625000</v>
      </c>
      <c r="Y517" s="71">
        <v>0</v>
      </c>
      <c r="Z517" s="84">
        <v>0</v>
      </c>
    </row>
    <row r="518" spans="1:26" hidden="1">
      <c r="A518" s="19">
        <v>92840</v>
      </c>
      <c r="B518" s="19">
        <v>14031900115</v>
      </c>
      <c r="C518" s="20" t="s">
        <v>1844</v>
      </c>
      <c r="D518" s="20" t="s">
        <v>592</v>
      </c>
      <c r="E518" s="20" t="s">
        <v>710</v>
      </c>
      <c r="F518" s="20">
        <v>19</v>
      </c>
      <c r="G518" s="20" t="s">
        <v>601</v>
      </c>
      <c r="H518" s="20">
        <v>12032</v>
      </c>
      <c r="I518" s="21" t="s">
        <v>783</v>
      </c>
      <c r="J518" s="20" t="s">
        <v>19</v>
      </c>
      <c r="K518" s="18">
        <v>73863</v>
      </c>
      <c r="L518" s="22">
        <v>150000</v>
      </c>
      <c r="M518" s="18">
        <v>148130</v>
      </c>
      <c r="N518" s="18">
        <f t="shared" si="49"/>
        <v>10941326190</v>
      </c>
      <c r="O518" s="18">
        <f t="shared" si="47"/>
        <v>1094132619</v>
      </c>
      <c r="P518" s="30">
        <f t="shared" si="48"/>
        <v>12035458809</v>
      </c>
      <c r="Q518" s="152">
        <v>65000</v>
      </c>
      <c r="R518" s="152">
        <f t="shared" si="50"/>
        <v>185160.90475384615</v>
      </c>
      <c r="S518" s="152">
        <f t="shared" si="51"/>
        <v>12035458809</v>
      </c>
      <c r="T518" s="20" t="s">
        <v>6</v>
      </c>
      <c r="U518" s="81">
        <v>148130</v>
      </c>
      <c r="V518" s="81">
        <v>12035562500</v>
      </c>
      <c r="W518" s="81">
        <v>148130</v>
      </c>
      <c r="X518" s="81">
        <v>12035562500</v>
      </c>
      <c r="Y518" s="71">
        <v>0</v>
      </c>
      <c r="Z518" s="84">
        <v>0</v>
      </c>
    </row>
    <row r="519" spans="1:26" hidden="1">
      <c r="A519" s="19">
        <v>89731</v>
      </c>
      <c r="B519" s="19">
        <v>14031900116</v>
      </c>
      <c r="C519" s="20" t="s">
        <v>1845</v>
      </c>
      <c r="D519" s="20" t="s">
        <v>590</v>
      </c>
      <c r="E519" s="20" t="s">
        <v>40</v>
      </c>
      <c r="F519" s="20">
        <v>19</v>
      </c>
      <c r="G519" s="20" t="s">
        <v>601</v>
      </c>
      <c r="H519" s="20">
        <v>10451</v>
      </c>
      <c r="I519" s="21" t="s">
        <v>739</v>
      </c>
      <c r="J519" s="20" t="s">
        <v>4</v>
      </c>
      <c r="K519" s="18">
        <v>73863</v>
      </c>
      <c r="L519" s="22">
        <v>200000</v>
      </c>
      <c r="M519" s="18">
        <v>198680</v>
      </c>
      <c r="N519" s="18">
        <f t="shared" si="49"/>
        <v>14675100840</v>
      </c>
      <c r="O519" s="18">
        <f t="shared" si="47"/>
        <v>1467510084</v>
      </c>
      <c r="P519" s="30">
        <f t="shared" si="48"/>
        <v>16142610924</v>
      </c>
      <c r="Q519" s="152">
        <v>65000</v>
      </c>
      <c r="R519" s="152">
        <f t="shared" si="50"/>
        <v>248347.86036923077</v>
      </c>
      <c r="S519" s="152">
        <f t="shared" si="51"/>
        <v>16142610924</v>
      </c>
      <c r="T519" s="20" t="s">
        <v>6</v>
      </c>
      <c r="U519" s="81">
        <v>198680</v>
      </c>
      <c r="V519" s="81">
        <v>16142750000</v>
      </c>
      <c r="W519" s="81">
        <v>198680</v>
      </c>
      <c r="X519" s="81">
        <v>16142750000</v>
      </c>
      <c r="Y519" s="71">
        <v>0</v>
      </c>
      <c r="Z519" s="84">
        <v>0</v>
      </c>
    </row>
    <row r="520" spans="1:26" hidden="1">
      <c r="A520" s="19">
        <v>92666</v>
      </c>
      <c r="B520" s="19">
        <v>14031900117</v>
      </c>
      <c r="C520" s="20" t="s">
        <v>1846</v>
      </c>
      <c r="D520" s="20" t="s">
        <v>590</v>
      </c>
      <c r="E520" s="20" t="s">
        <v>40</v>
      </c>
      <c r="F520" s="20">
        <v>19</v>
      </c>
      <c r="G520" s="20" t="s">
        <v>601</v>
      </c>
      <c r="H520" s="20">
        <v>10451</v>
      </c>
      <c r="I520" s="21" t="s">
        <v>739</v>
      </c>
      <c r="J520" s="20" t="s">
        <v>4</v>
      </c>
      <c r="K520" s="18">
        <v>73863</v>
      </c>
      <c r="L520" s="22">
        <v>400000</v>
      </c>
      <c r="M520" s="18">
        <v>399680</v>
      </c>
      <c r="N520" s="18">
        <f t="shared" si="49"/>
        <v>29521563840</v>
      </c>
      <c r="O520" s="18">
        <f t="shared" si="47"/>
        <v>2952156384</v>
      </c>
      <c r="P520" s="30">
        <f t="shared" si="48"/>
        <v>32473720224</v>
      </c>
      <c r="Q520" s="152">
        <v>65000</v>
      </c>
      <c r="R520" s="152">
        <f t="shared" si="50"/>
        <v>499595.69575384614</v>
      </c>
      <c r="S520" s="152">
        <f t="shared" si="51"/>
        <v>32473720224</v>
      </c>
      <c r="T520" s="20" t="s">
        <v>6</v>
      </c>
      <c r="U520" s="81">
        <v>399680</v>
      </c>
      <c r="V520" s="81">
        <v>32474000000</v>
      </c>
      <c r="W520" s="81">
        <v>399680</v>
      </c>
      <c r="X520" s="81">
        <v>32474000000</v>
      </c>
      <c r="Y520" s="71">
        <v>0</v>
      </c>
      <c r="Z520" s="84">
        <v>0</v>
      </c>
    </row>
    <row r="521" spans="1:26" hidden="1">
      <c r="A521" s="19">
        <v>90523</v>
      </c>
      <c r="B521" s="19">
        <v>14031900118</v>
      </c>
      <c r="C521" s="20" t="s">
        <v>1848</v>
      </c>
      <c r="D521" s="20" t="s">
        <v>590</v>
      </c>
      <c r="E521" s="20" t="s">
        <v>40</v>
      </c>
      <c r="F521" s="20">
        <v>19</v>
      </c>
      <c r="G521" s="20" t="s">
        <v>601</v>
      </c>
      <c r="H521" s="20">
        <v>11169</v>
      </c>
      <c r="I521" s="21" t="s">
        <v>1504</v>
      </c>
      <c r="J521" s="20" t="s">
        <v>4</v>
      </c>
      <c r="K521" s="18">
        <v>73863</v>
      </c>
      <c r="L521" s="22">
        <v>300000</v>
      </c>
      <c r="M521" s="18">
        <v>299020</v>
      </c>
      <c r="N521" s="18">
        <f t="shared" si="49"/>
        <v>22086514260</v>
      </c>
      <c r="O521" s="18">
        <f t="shared" si="47"/>
        <v>2208651426</v>
      </c>
      <c r="P521" s="30">
        <f t="shared" si="48"/>
        <v>24295165686</v>
      </c>
      <c r="Q521" s="152">
        <v>65000</v>
      </c>
      <c r="R521" s="152">
        <f t="shared" si="50"/>
        <v>373771.77978461538</v>
      </c>
      <c r="S521" s="152">
        <f t="shared" si="51"/>
        <v>24295165686</v>
      </c>
      <c r="T521" s="20" t="s">
        <v>6</v>
      </c>
      <c r="U521" s="81">
        <v>299020</v>
      </c>
      <c r="V521" s="81">
        <v>24295375000</v>
      </c>
      <c r="W521" s="81">
        <v>299020</v>
      </c>
      <c r="X521" s="81">
        <v>24295375000</v>
      </c>
      <c r="Y521" s="71">
        <v>0</v>
      </c>
      <c r="Z521" s="84">
        <v>0</v>
      </c>
    </row>
    <row r="522" spans="1:26" hidden="1">
      <c r="A522" s="19">
        <v>92442</v>
      </c>
      <c r="B522" s="19">
        <v>14031900119</v>
      </c>
      <c r="C522" s="20" t="s">
        <v>1849</v>
      </c>
      <c r="D522" s="20" t="s">
        <v>592</v>
      </c>
      <c r="E522" s="20" t="s">
        <v>40</v>
      </c>
      <c r="F522" s="20">
        <v>19</v>
      </c>
      <c r="G522" s="20" t="s">
        <v>601</v>
      </c>
      <c r="H522" s="20">
        <v>11169</v>
      </c>
      <c r="I522" s="21" t="s">
        <v>1504</v>
      </c>
      <c r="J522" s="20" t="s">
        <v>4</v>
      </c>
      <c r="K522" s="18">
        <v>73863</v>
      </c>
      <c r="L522" s="22">
        <v>305000</v>
      </c>
      <c r="M522" s="18">
        <v>304750</v>
      </c>
      <c r="N522" s="18">
        <f t="shared" si="49"/>
        <v>22509749250</v>
      </c>
      <c r="O522" s="18">
        <f t="shared" si="47"/>
        <v>2250974925</v>
      </c>
      <c r="P522" s="30">
        <f t="shared" si="48"/>
        <v>24760724175</v>
      </c>
      <c r="Q522" s="152">
        <v>65000</v>
      </c>
      <c r="R522" s="152">
        <f t="shared" si="50"/>
        <v>380934.21807692311</v>
      </c>
      <c r="S522" s="152">
        <f t="shared" si="51"/>
        <v>24760724175</v>
      </c>
      <c r="T522" s="20" t="s">
        <v>6</v>
      </c>
      <c r="U522" s="81">
        <v>304750</v>
      </c>
      <c r="V522" s="81">
        <v>24760937500</v>
      </c>
      <c r="W522" s="81">
        <v>304750</v>
      </c>
      <c r="X522" s="81">
        <v>24760937500</v>
      </c>
      <c r="Y522" s="71">
        <v>0</v>
      </c>
      <c r="Z522" s="84">
        <v>0</v>
      </c>
    </row>
    <row r="523" spans="1:26" hidden="1">
      <c r="A523" s="19">
        <v>86622</v>
      </c>
      <c r="B523" s="75">
        <v>14031900120</v>
      </c>
      <c r="C523" s="20" t="s">
        <v>1854</v>
      </c>
      <c r="D523" s="20" t="s">
        <v>606</v>
      </c>
      <c r="E523" s="20" t="s">
        <v>319</v>
      </c>
      <c r="F523" s="20">
        <v>19</v>
      </c>
      <c r="G523" s="20" t="s">
        <v>601</v>
      </c>
      <c r="H523" s="20">
        <v>10610</v>
      </c>
      <c r="I523" s="21" t="s">
        <v>1851</v>
      </c>
      <c r="J523" s="20" t="s">
        <v>4</v>
      </c>
      <c r="K523" s="18">
        <v>73863</v>
      </c>
      <c r="L523" s="22">
        <v>184460</v>
      </c>
      <c r="M523" s="18">
        <v>184460</v>
      </c>
      <c r="N523" s="18">
        <f t="shared" si="49"/>
        <v>13624768980</v>
      </c>
      <c r="O523" s="18">
        <f t="shared" si="47"/>
        <v>1362476898</v>
      </c>
      <c r="P523" s="30">
        <f t="shared" si="48"/>
        <v>14987245878</v>
      </c>
      <c r="Q523" s="152">
        <v>65000</v>
      </c>
      <c r="R523" s="152">
        <f t="shared" si="50"/>
        <v>230573.01350769232</v>
      </c>
      <c r="S523" s="152">
        <f t="shared" si="51"/>
        <v>14987245878</v>
      </c>
      <c r="T523" s="20" t="s">
        <v>6</v>
      </c>
      <c r="U523" s="81">
        <v>184460</v>
      </c>
      <c r="V523" s="81">
        <v>16192312500</v>
      </c>
      <c r="W523" s="81">
        <v>184460</v>
      </c>
      <c r="X523" s="81">
        <v>16192312500</v>
      </c>
      <c r="Y523" s="71" t="s">
        <v>3725</v>
      </c>
      <c r="Z523" s="84">
        <v>0</v>
      </c>
    </row>
    <row r="524" spans="1:26" hidden="1">
      <c r="A524" s="19">
        <v>86622</v>
      </c>
      <c r="B524" s="75">
        <v>14031900215</v>
      </c>
      <c r="C524" s="20" t="s">
        <v>1854</v>
      </c>
      <c r="D524" s="20" t="s">
        <v>606</v>
      </c>
      <c r="E524" s="20" t="s">
        <v>319</v>
      </c>
      <c r="F524" s="20">
        <v>19</v>
      </c>
      <c r="G524" s="20" t="s">
        <v>79</v>
      </c>
      <c r="H524" s="20">
        <v>10610</v>
      </c>
      <c r="I524" s="21" t="s">
        <v>1851</v>
      </c>
      <c r="J524" s="20" t="s">
        <v>4</v>
      </c>
      <c r="K524" s="18">
        <v>73863</v>
      </c>
      <c r="L524" s="22">
        <v>15540</v>
      </c>
      <c r="M524" s="18">
        <v>14830</v>
      </c>
      <c r="N524" s="18">
        <f t="shared" si="49"/>
        <v>1095388290</v>
      </c>
      <c r="O524" s="18">
        <f>N524*10%</f>
        <v>109538829</v>
      </c>
      <c r="P524" s="30">
        <f>O524+N524</f>
        <v>1204927119</v>
      </c>
      <c r="Q524" s="152">
        <v>65000</v>
      </c>
      <c r="R524" s="152">
        <f t="shared" si="50"/>
        <v>18537.340292307694</v>
      </c>
      <c r="S524" s="152">
        <f t="shared" si="51"/>
        <v>1204927119</v>
      </c>
      <c r="T524" s="20" t="s">
        <v>6</v>
      </c>
      <c r="U524" s="81">
        <v>14830</v>
      </c>
      <c r="V524" s="81">
        <v>0</v>
      </c>
      <c r="W524" s="81">
        <v>14830</v>
      </c>
      <c r="X524" s="81">
        <v>0</v>
      </c>
      <c r="Y524" s="71" t="s">
        <v>3725</v>
      </c>
      <c r="Z524" s="84">
        <v>0</v>
      </c>
    </row>
    <row r="525" spans="1:26" hidden="1">
      <c r="A525" s="19">
        <v>91674</v>
      </c>
      <c r="B525" s="19">
        <v>14031900121</v>
      </c>
      <c r="C525" s="20" t="s">
        <v>1855</v>
      </c>
      <c r="D525" s="20" t="s">
        <v>590</v>
      </c>
      <c r="E525" s="20" t="s">
        <v>37</v>
      </c>
      <c r="F525" s="20">
        <v>19</v>
      </c>
      <c r="G525" s="20" t="s">
        <v>601</v>
      </c>
      <c r="H525" s="20">
        <v>10648</v>
      </c>
      <c r="I525" s="21" t="s">
        <v>846</v>
      </c>
      <c r="J525" s="20" t="s">
        <v>19</v>
      </c>
      <c r="K525" s="18">
        <v>73863</v>
      </c>
      <c r="L525" s="22">
        <v>500000</v>
      </c>
      <c r="M525" s="18">
        <v>497780</v>
      </c>
      <c r="N525" s="18">
        <f t="shared" si="49"/>
        <v>36767524140</v>
      </c>
      <c r="O525" s="18">
        <f t="shared" si="47"/>
        <v>3676752414</v>
      </c>
      <c r="P525" s="30">
        <f t="shared" si="48"/>
        <v>40444276554</v>
      </c>
      <c r="Q525" s="152">
        <v>65000</v>
      </c>
      <c r="R525" s="152">
        <f t="shared" si="50"/>
        <v>622219.63929230766</v>
      </c>
      <c r="S525" s="152">
        <f t="shared" si="51"/>
        <v>40444276554</v>
      </c>
      <c r="T525" s="20" t="s">
        <v>6</v>
      </c>
      <c r="U525" s="81">
        <v>497780</v>
      </c>
      <c r="V525" s="81">
        <v>40444625000</v>
      </c>
      <c r="W525" s="81">
        <v>497780</v>
      </c>
      <c r="X525" s="81">
        <v>40444625000</v>
      </c>
      <c r="Y525" s="71">
        <v>0</v>
      </c>
      <c r="Z525" s="84">
        <v>0</v>
      </c>
    </row>
    <row r="526" spans="1:26" hidden="1">
      <c r="A526" s="19">
        <v>91671</v>
      </c>
      <c r="B526" s="19">
        <v>14031900122</v>
      </c>
      <c r="C526" s="20" t="s">
        <v>1857</v>
      </c>
      <c r="D526" s="20" t="s">
        <v>592</v>
      </c>
      <c r="E526" s="20" t="s">
        <v>722</v>
      </c>
      <c r="F526" s="20">
        <v>19</v>
      </c>
      <c r="G526" s="20" t="s">
        <v>601</v>
      </c>
      <c r="H526" s="20">
        <v>12446</v>
      </c>
      <c r="I526" s="21" t="s">
        <v>1025</v>
      </c>
      <c r="J526" s="20" t="s">
        <v>19</v>
      </c>
      <c r="K526" s="18">
        <v>73863</v>
      </c>
      <c r="L526" s="22">
        <v>150000</v>
      </c>
      <c r="M526" s="18">
        <v>147930</v>
      </c>
      <c r="N526" s="18">
        <f t="shared" si="49"/>
        <v>10926553590</v>
      </c>
      <c r="O526" s="18">
        <f t="shared" si="47"/>
        <v>1092655359</v>
      </c>
      <c r="P526" s="30">
        <f t="shared" si="48"/>
        <v>12019208949</v>
      </c>
      <c r="Q526" s="152">
        <v>65000</v>
      </c>
      <c r="R526" s="152">
        <f t="shared" si="50"/>
        <v>184910.90690769232</v>
      </c>
      <c r="S526" s="152">
        <f t="shared" si="51"/>
        <v>12019208949</v>
      </c>
      <c r="T526" s="20" t="s">
        <v>6</v>
      </c>
      <c r="U526" s="81">
        <v>147930</v>
      </c>
      <c r="V526" s="81">
        <v>12019312500</v>
      </c>
      <c r="W526" s="81">
        <v>147930</v>
      </c>
      <c r="X526" s="81">
        <v>12019312500</v>
      </c>
      <c r="Y526" s="71">
        <v>0</v>
      </c>
      <c r="Z526" s="84">
        <v>0</v>
      </c>
    </row>
    <row r="527" spans="1:26" hidden="1">
      <c r="A527" s="19">
        <v>92240</v>
      </c>
      <c r="B527" s="19">
        <v>14031900123</v>
      </c>
      <c r="C527" s="20" t="s">
        <v>1859</v>
      </c>
      <c r="D527" s="20" t="s">
        <v>590</v>
      </c>
      <c r="E527" s="20" t="s">
        <v>14</v>
      </c>
      <c r="F527" s="20">
        <v>19</v>
      </c>
      <c r="G527" s="20" t="s">
        <v>609</v>
      </c>
      <c r="H527" s="20">
        <v>11087</v>
      </c>
      <c r="I527" s="21" t="s">
        <v>749</v>
      </c>
      <c r="J527" s="20" t="s">
        <v>16</v>
      </c>
      <c r="K527" s="18">
        <v>73863</v>
      </c>
      <c r="L527" s="22">
        <v>150000</v>
      </c>
      <c r="M527" s="18">
        <v>148590</v>
      </c>
      <c r="N527" s="18">
        <f t="shared" si="49"/>
        <v>10975303170</v>
      </c>
      <c r="O527" s="18">
        <f t="shared" si="47"/>
        <v>1097530317</v>
      </c>
      <c r="P527" s="30">
        <f t="shared" si="48"/>
        <v>12072833487</v>
      </c>
      <c r="Q527" s="152">
        <v>65000</v>
      </c>
      <c r="R527" s="152">
        <f t="shared" si="50"/>
        <v>185735.89980000001</v>
      </c>
      <c r="S527" s="152">
        <f t="shared" si="51"/>
        <v>12072833487</v>
      </c>
      <c r="T527" s="20" t="s">
        <v>6</v>
      </c>
      <c r="U527" s="81">
        <v>148590</v>
      </c>
      <c r="V527" s="81">
        <v>12072937500</v>
      </c>
      <c r="W527" s="81">
        <v>148590</v>
      </c>
      <c r="X527" s="81">
        <v>12072937500</v>
      </c>
      <c r="Y527" s="71">
        <v>0</v>
      </c>
      <c r="Z527" s="84">
        <v>0</v>
      </c>
    </row>
    <row r="528" spans="1:26" hidden="1">
      <c r="A528" s="19">
        <v>92066</v>
      </c>
      <c r="B528" s="19">
        <v>14031900124</v>
      </c>
      <c r="C528" s="20" t="s">
        <v>1863</v>
      </c>
      <c r="D528" s="20" t="s">
        <v>592</v>
      </c>
      <c r="E528" s="20" t="s">
        <v>40</v>
      </c>
      <c r="F528" s="20">
        <v>19</v>
      </c>
      <c r="G528" s="20" t="s">
        <v>609</v>
      </c>
      <c r="H528" s="20">
        <v>13031</v>
      </c>
      <c r="I528" s="21" t="s">
        <v>1861</v>
      </c>
      <c r="J528" s="20" t="s">
        <v>4</v>
      </c>
      <c r="K528" s="18">
        <v>73863</v>
      </c>
      <c r="L528" s="22">
        <v>100000</v>
      </c>
      <c r="M528" s="18">
        <v>98390</v>
      </c>
      <c r="N528" s="18">
        <f t="shared" si="49"/>
        <v>7267380570</v>
      </c>
      <c r="O528" s="18">
        <f t="shared" si="47"/>
        <v>726738057</v>
      </c>
      <c r="P528" s="30">
        <f t="shared" si="48"/>
        <v>7994118627</v>
      </c>
      <c r="Q528" s="152">
        <v>65000</v>
      </c>
      <c r="R528" s="152">
        <f t="shared" si="50"/>
        <v>122986.44041538461</v>
      </c>
      <c r="S528" s="152">
        <f t="shared" si="51"/>
        <v>7994118627</v>
      </c>
      <c r="T528" s="20" t="s">
        <v>6</v>
      </c>
      <c r="U528" s="81">
        <v>98390</v>
      </c>
      <c r="V528" s="81">
        <v>7994187500</v>
      </c>
      <c r="W528" s="81">
        <v>98390</v>
      </c>
      <c r="X528" s="81">
        <v>7994187500</v>
      </c>
      <c r="Y528" s="71">
        <v>0</v>
      </c>
      <c r="Z528" s="84">
        <v>0</v>
      </c>
    </row>
    <row r="529" spans="1:26" hidden="1">
      <c r="A529" s="19">
        <v>91075</v>
      </c>
      <c r="B529" s="19">
        <v>14031900125</v>
      </c>
      <c r="C529" s="20" t="s">
        <v>1867</v>
      </c>
      <c r="D529" s="20" t="s">
        <v>592</v>
      </c>
      <c r="E529" s="20" t="s">
        <v>64</v>
      </c>
      <c r="F529" s="20">
        <v>19</v>
      </c>
      <c r="G529" s="20" t="s">
        <v>609</v>
      </c>
      <c r="H529" s="20">
        <v>10257</v>
      </c>
      <c r="I529" s="21" t="s">
        <v>1865</v>
      </c>
      <c r="J529" s="20" t="s">
        <v>19</v>
      </c>
      <c r="K529" s="18">
        <v>73863</v>
      </c>
      <c r="L529" s="22">
        <v>500000</v>
      </c>
      <c r="M529" s="18">
        <v>499010</v>
      </c>
      <c r="N529" s="18">
        <f t="shared" si="49"/>
        <v>36858375630</v>
      </c>
      <c r="O529" s="18">
        <f t="shared" si="47"/>
        <v>3685837563</v>
      </c>
      <c r="P529" s="30">
        <f t="shared" si="48"/>
        <v>40544213193</v>
      </c>
      <c r="Q529" s="152">
        <v>65000</v>
      </c>
      <c r="R529" s="152">
        <f t="shared" si="50"/>
        <v>623757.12604615383</v>
      </c>
      <c r="S529" s="152">
        <f t="shared" si="51"/>
        <v>40544213193</v>
      </c>
      <c r="T529" s="20" t="s">
        <v>90</v>
      </c>
      <c r="U529" s="81">
        <v>499010</v>
      </c>
      <c r="V529" s="81">
        <v>40544562500</v>
      </c>
      <c r="W529" s="81">
        <v>499010</v>
      </c>
      <c r="X529" s="81">
        <v>40544562500</v>
      </c>
      <c r="Y529" s="71">
        <v>0</v>
      </c>
      <c r="Z529" s="84">
        <v>0</v>
      </c>
    </row>
    <row r="530" spans="1:26" hidden="1">
      <c r="A530" s="19">
        <v>92120</v>
      </c>
      <c r="B530" s="19">
        <v>14031900126</v>
      </c>
      <c r="C530" s="20" t="s">
        <v>1868</v>
      </c>
      <c r="D530" s="20" t="s">
        <v>590</v>
      </c>
      <c r="E530" s="20" t="s">
        <v>299</v>
      </c>
      <c r="F530" s="20">
        <v>19</v>
      </c>
      <c r="G530" s="20" t="s">
        <v>605</v>
      </c>
      <c r="H530" s="20">
        <v>12513</v>
      </c>
      <c r="I530" s="21" t="s">
        <v>993</v>
      </c>
      <c r="J530" s="20" t="s">
        <v>16</v>
      </c>
      <c r="K530" s="18">
        <v>73863</v>
      </c>
      <c r="L530" s="22">
        <v>100000</v>
      </c>
      <c r="M530" s="18">
        <v>97900</v>
      </c>
      <c r="N530" s="18">
        <f t="shared" si="49"/>
        <v>7231187700</v>
      </c>
      <c r="O530" s="18">
        <f t="shared" ref="O530:O593" si="52">N530*10%</f>
        <v>723118770</v>
      </c>
      <c r="P530" s="30">
        <f t="shared" si="48"/>
        <v>7954306470</v>
      </c>
      <c r="Q530" s="152">
        <v>65000</v>
      </c>
      <c r="R530" s="152">
        <f t="shared" si="50"/>
        <v>122373.94569230769</v>
      </c>
      <c r="S530" s="152">
        <f t="shared" si="51"/>
        <v>7954306470</v>
      </c>
      <c r="T530" s="20" t="s">
        <v>6</v>
      </c>
      <c r="U530" s="81">
        <v>97900</v>
      </c>
      <c r="V530" s="81">
        <v>7954375000</v>
      </c>
      <c r="W530" s="81">
        <v>97900</v>
      </c>
      <c r="X530" s="81">
        <v>7954375000</v>
      </c>
      <c r="Y530" s="71">
        <v>0</v>
      </c>
      <c r="Z530" s="84">
        <v>0</v>
      </c>
    </row>
    <row r="531" spans="1:26" hidden="1">
      <c r="A531" s="19">
        <v>92419</v>
      </c>
      <c r="B531" s="19">
        <v>14031900127</v>
      </c>
      <c r="C531" s="20" t="s">
        <v>1869</v>
      </c>
      <c r="D531" s="20" t="s">
        <v>590</v>
      </c>
      <c r="E531" s="20" t="s">
        <v>40</v>
      </c>
      <c r="F531" s="20">
        <v>19</v>
      </c>
      <c r="G531" s="20" t="s">
        <v>1658</v>
      </c>
      <c r="H531" s="20">
        <v>12718</v>
      </c>
      <c r="I531" s="21" t="s">
        <v>729</v>
      </c>
      <c r="J531" s="20" t="s">
        <v>4</v>
      </c>
      <c r="K531" s="18">
        <v>73863</v>
      </c>
      <c r="L531" s="22">
        <v>400000</v>
      </c>
      <c r="M531" s="18">
        <v>399930</v>
      </c>
      <c r="N531" s="18">
        <f t="shared" si="49"/>
        <v>29540029590</v>
      </c>
      <c r="O531" s="18">
        <f t="shared" si="52"/>
        <v>2954002959</v>
      </c>
      <c r="P531" s="30">
        <f t="shared" si="48"/>
        <v>32494032549</v>
      </c>
      <c r="Q531" s="152">
        <v>65000</v>
      </c>
      <c r="R531" s="152">
        <f t="shared" si="50"/>
        <v>499908.19306153845</v>
      </c>
      <c r="S531" s="152">
        <f t="shared" si="51"/>
        <v>32494032549</v>
      </c>
      <c r="T531" s="20" t="s">
        <v>6</v>
      </c>
      <c r="U531" s="81">
        <v>399930</v>
      </c>
      <c r="V531" s="81">
        <v>32494312500</v>
      </c>
      <c r="W531" s="81">
        <v>399930</v>
      </c>
      <c r="X531" s="81">
        <v>32494312500</v>
      </c>
      <c r="Y531" s="71">
        <v>0</v>
      </c>
      <c r="Z531" s="84">
        <v>0</v>
      </c>
    </row>
    <row r="532" spans="1:26" hidden="1">
      <c r="A532" s="19">
        <v>92836</v>
      </c>
      <c r="B532" s="19">
        <v>14031900128</v>
      </c>
      <c r="C532" s="20" t="s">
        <v>1873</v>
      </c>
      <c r="D532" s="20" t="s">
        <v>592</v>
      </c>
      <c r="E532" s="20" t="s">
        <v>710</v>
      </c>
      <c r="F532" s="20">
        <v>19</v>
      </c>
      <c r="G532" s="20" t="s">
        <v>1658</v>
      </c>
      <c r="H532" s="20">
        <v>13054</v>
      </c>
      <c r="I532" s="21" t="s">
        <v>1871</v>
      </c>
      <c r="J532" s="20" t="s">
        <v>19</v>
      </c>
      <c r="K532" s="18">
        <v>73863</v>
      </c>
      <c r="L532" s="22">
        <v>120000</v>
      </c>
      <c r="M532" s="18">
        <v>119300</v>
      </c>
      <c r="N532" s="18">
        <f t="shared" si="49"/>
        <v>8811855900</v>
      </c>
      <c r="O532" s="18">
        <f t="shared" si="52"/>
        <v>881185590</v>
      </c>
      <c r="P532" s="30">
        <f t="shared" si="48"/>
        <v>9693041490</v>
      </c>
      <c r="Q532" s="152">
        <v>65000</v>
      </c>
      <c r="R532" s="152">
        <f t="shared" si="50"/>
        <v>149123.71523076924</v>
      </c>
      <c r="S532" s="152">
        <f t="shared" si="51"/>
        <v>9693041490</v>
      </c>
      <c r="T532" s="20" t="s">
        <v>90</v>
      </c>
      <c r="U532" s="81">
        <v>119300</v>
      </c>
      <c r="V532" s="81">
        <v>9693125000</v>
      </c>
      <c r="W532" s="81">
        <v>119300</v>
      </c>
      <c r="X532" s="81">
        <v>9693125000</v>
      </c>
      <c r="Y532" s="71">
        <v>0</v>
      </c>
      <c r="Z532" s="84">
        <v>0</v>
      </c>
    </row>
    <row r="533" spans="1:26" hidden="1">
      <c r="A533" s="19">
        <v>93021</v>
      </c>
      <c r="B533" s="19">
        <v>14031900129</v>
      </c>
      <c r="C533" s="20" t="s">
        <v>1874</v>
      </c>
      <c r="D533" s="20" t="s">
        <v>609</v>
      </c>
      <c r="E533" s="20" t="s">
        <v>299</v>
      </c>
      <c r="F533" s="20">
        <v>19</v>
      </c>
      <c r="G533" s="20" t="s">
        <v>1682</v>
      </c>
      <c r="H533" s="20">
        <v>8761</v>
      </c>
      <c r="I533" s="21" t="s">
        <v>1296</v>
      </c>
      <c r="J533" s="20" t="s">
        <v>16</v>
      </c>
      <c r="K533" s="18">
        <v>73863</v>
      </c>
      <c r="L533" s="22">
        <v>200000</v>
      </c>
      <c r="M533" s="18">
        <v>198040</v>
      </c>
      <c r="N533" s="18">
        <f t="shared" si="49"/>
        <v>14627828520</v>
      </c>
      <c r="O533" s="18">
        <f t="shared" si="52"/>
        <v>1462782852</v>
      </c>
      <c r="P533" s="30">
        <f t="shared" si="48"/>
        <v>16090611372</v>
      </c>
      <c r="Q533" s="152">
        <v>65000</v>
      </c>
      <c r="R533" s="152">
        <f t="shared" si="50"/>
        <v>247547.86726153846</v>
      </c>
      <c r="S533" s="152">
        <f t="shared" si="51"/>
        <v>16090611372</v>
      </c>
      <c r="T533" s="20" t="s">
        <v>6</v>
      </c>
      <c r="U533" s="81">
        <v>198040</v>
      </c>
      <c r="V533" s="81">
        <v>16090750000</v>
      </c>
      <c r="W533" s="81">
        <v>198040</v>
      </c>
      <c r="X533" s="81">
        <v>16090750000</v>
      </c>
      <c r="Y533" s="71">
        <v>0</v>
      </c>
      <c r="Z533" s="84">
        <v>0</v>
      </c>
    </row>
    <row r="534" spans="1:26" hidden="1">
      <c r="A534" s="19">
        <v>92857</v>
      </c>
      <c r="B534" s="19">
        <v>14031900130</v>
      </c>
      <c r="C534" s="20" t="s">
        <v>1875</v>
      </c>
      <c r="D534" s="20" t="s">
        <v>609</v>
      </c>
      <c r="E534" s="20" t="s">
        <v>9</v>
      </c>
      <c r="F534" s="20">
        <v>19</v>
      </c>
      <c r="G534" s="20" t="s">
        <v>1682</v>
      </c>
      <c r="H534" s="20">
        <v>7037</v>
      </c>
      <c r="I534" s="21" t="s">
        <v>709</v>
      </c>
      <c r="J534" s="20" t="s">
        <v>4</v>
      </c>
      <c r="K534" s="18">
        <v>73863</v>
      </c>
      <c r="L534" s="22">
        <v>300000</v>
      </c>
      <c r="M534" s="18">
        <v>299690</v>
      </c>
      <c r="N534" s="18">
        <f t="shared" si="49"/>
        <v>22136002470</v>
      </c>
      <c r="O534" s="18">
        <f t="shared" si="52"/>
        <v>2213600247</v>
      </c>
      <c r="P534" s="30">
        <f t="shared" si="48"/>
        <v>24349602717</v>
      </c>
      <c r="Q534" s="152">
        <v>65000</v>
      </c>
      <c r="R534" s="152">
        <f t="shared" si="50"/>
        <v>374609.27256923076</v>
      </c>
      <c r="S534" s="152">
        <f t="shared" si="51"/>
        <v>24349602717</v>
      </c>
      <c r="T534" s="20" t="s">
        <v>6</v>
      </c>
      <c r="U534" s="81">
        <v>299690</v>
      </c>
      <c r="V534" s="81">
        <v>24349812500</v>
      </c>
      <c r="W534" s="81">
        <v>299690</v>
      </c>
      <c r="X534" s="81">
        <v>24349812500</v>
      </c>
      <c r="Y534" s="71">
        <v>0</v>
      </c>
      <c r="Z534" s="84">
        <v>0</v>
      </c>
    </row>
    <row r="535" spans="1:26" hidden="1">
      <c r="A535" s="19">
        <v>92704</v>
      </c>
      <c r="B535" s="19">
        <v>14031900131</v>
      </c>
      <c r="C535" s="20" t="s">
        <v>1879</v>
      </c>
      <c r="D535" s="20" t="s">
        <v>1684</v>
      </c>
      <c r="E535" s="20" t="s">
        <v>37</v>
      </c>
      <c r="F535" s="20">
        <v>19</v>
      </c>
      <c r="G535" s="20" t="s">
        <v>1682</v>
      </c>
      <c r="H535" s="20">
        <v>13060</v>
      </c>
      <c r="I535" s="21" t="s">
        <v>1877</v>
      </c>
      <c r="J535" s="20" t="s">
        <v>19</v>
      </c>
      <c r="K535" s="18">
        <v>73863</v>
      </c>
      <c r="L535" s="22">
        <v>50000</v>
      </c>
      <c r="M535" s="18">
        <v>48950</v>
      </c>
      <c r="N535" s="18">
        <f t="shared" si="49"/>
        <v>3615593850</v>
      </c>
      <c r="O535" s="18">
        <f t="shared" si="52"/>
        <v>361559385</v>
      </c>
      <c r="P535" s="30">
        <f t="shared" si="48"/>
        <v>3977153235</v>
      </c>
      <c r="Q535" s="152">
        <v>65000</v>
      </c>
      <c r="R535" s="152">
        <f t="shared" si="50"/>
        <v>61186.972846153847</v>
      </c>
      <c r="S535" s="152">
        <f t="shared" si="51"/>
        <v>3977153235</v>
      </c>
      <c r="T535" s="20" t="s">
        <v>6</v>
      </c>
      <c r="U535" s="81">
        <v>48950</v>
      </c>
      <c r="V535" s="81">
        <v>3977187500</v>
      </c>
      <c r="W535" s="81">
        <v>48950</v>
      </c>
      <c r="X535" s="81">
        <v>3977187500</v>
      </c>
      <c r="Y535" s="71">
        <v>0</v>
      </c>
      <c r="Z535" s="84">
        <v>0</v>
      </c>
    </row>
    <row r="536" spans="1:26" hidden="1">
      <c r="A536" s="19">
        <v>86832</v>
      </c>
      <c r="B536" s="19">
        <v>14031900132</v>
      </c>
      <c r="C536" s="20" t="s">
        <v>1880</v>
      </c>
      <c r="D536" s="20" t="s">
        <v>1684</v>
      </c>
      <c r="E536" s="20" t="s">
        <v>299</v>
      </c>
      <c r="F536" s="20">
        <v>19</v>
      </c>
      <c r="G536" s="20" t="s">
        <v>603</v>
      </c>
      <c r="H536" s="20">
        <v>12686</v>
      </c>
      <c r="I536" s="21" t="s">
        <v>1100</v>
      </c>
      <c r="J536" s="20" t="s">
        <v>16</v>
      </c>
      <c r="K536" s="18">
        <v>73863</v>
      </c>
      <c r="L536" s="22">
        <v>180000</v>
      </c>
      <c r="M536" s="18">
        <v>179270</v>
      </c>
      <c r="N536" s="18">
        <f t="shared" si="49"/>
        <v>13241420010</v>
      </c>
      <c r="O536" s="18">
        <f t="shared" si="52"/>
        <v>1324142001</v>
      </c>
      <c r="P536" s="30">
        <f t="shared" si="48"/>
        <v>14565562011</v>
      </c>
      <c r="Q536" s="152">
        <v>65000</v>
      </c>
      <c r="R536" s="152">
        <f t="shared" si="50"/>
        <v>224085.56940000001</v>
      </c>
      <c r="S536" s="152">
        <f t="shared" si="51"/>
        <v>14565562011</v>
      </c>
      <c r="T536" s="20" t="s">
        <v>6</v>
      </c>
      <c r="U536" s="81">
        <v>179270</v>
      </c>
      <c r="V536" s="81">
        <v>14565687500</v>
      </c>
      <c r="W536" s="81">
        <v>179270</v>
      </c>
      <c r="X536" s="81">
        <v>14565687500</v>
      </c>
      <c r="Y536" s="71">
        <v>0</v>
      </c>
      <c r="Z536" s="84">
        <v>0</v>
      </c>
    </row>
    <row r="537" spans="1:26" hidden="1">
      <c r="A537" s="19">
        <v>92705</v>
      </c>
      <c r="B537" s="19">
        <v>14031900133</v>
      </c>
      <c r="C537" s="20" t="s">
        <v>1884</v>
      </c>
      <c r="D537" s="20" t="s">
        <v>609</v>
      </c>
      <c r="E537" s="20" t="s">
        <v>37</v>
      </c>
      <c r="F537" s="20">
        <v>19</v>
      </c>
      <c r="G537" s="20" t="s">
        <v>603</v>
      </c>
      <c r="H537" s="20">
        <v>13061</v>
      </c>
      <c r="I537" s="21" t="s">
        <v>1882</v>
      </c>
      <c r="J537" s="20" t="s">
        <v>19</v>
      </c>
      <c r="K537" s="18">
        <v>73863</v>
      </c>
      <c r="L537" s="22">
        <v>100000</v>
      </c>
      <c r="M537" s="18">
        <v>96200</v>
      </c>
      <c r="N537" s="18">
        <f t="shared" si="49"/>
        <v>7105620600</v>
      </c>
      <c r="O537" s="18">
        <f t="shared" si="52"/>
        <v>710562060</v>
      </c>
      <c r="P537" s="30">
        <f t="shared" si="48"/>
        <v>7816182660</v>
      </c>
      <c r="Q537" s="152">
        <v>65000</v>
      </c>
      <c r="R537" s="152">
        <f t="shared" si="50"/>
        <v>120248.96400000001</v>
      </c>
      <c r="S537" s="152">
        <f t="shared" si="51"/>
        <v>7816182660</v>
      </c>
      <c r="T537" s="20" t="s">
        <v>6</v>
      </c>
      <c r="U537" s="81">
        <v>96200</v>
      </c>
      <c r="V537" s="81">
        <v>7816250000</v>
      </c>
      <c r="W537" s="81">
        <v>96200</v>
      </c>
      <c r="X537" s="81">
        <v>7816250000</v>
      </c>
      <c r="Y537" s="71">
        <v>0</v>
      </c>
      <c r="Z537" s="84">
        <v>0</v>
      </c>
    </row>
    <row r="538" spans="1:26" hidden="1">
      <c r="A538" s="19">
        <v>91754</v>
      </c>
      <c r="B538" s="19">
        <v>14031900134</v>
      </c>
      <c r="C538" s="20" t="s">
        <v>1888</v>
      </c>
      <c r="D538" s="20" t="s">
        <v>1684</v>
      </c>
      <c r="E538" s="20" t="s">
        <v>702</v>
      </c>
      <c r="F538" s="20">
        <v>19</v>
      </c>
      <c r="G538" s="20" t="s">
        <v>603</v>
      </c>
      <c r="H538" s="20">
        <v>13062</v>
      </c>
      <c r="I538" s="21" t="s">
        <v>1886</v>
      </c>
      <c r="J538" s="20" t="s">
        <v>19</v>
      </c>
      <c r="K538" s="18">
        <v>73863</v>
      </c>
      <c r="L538" s="22">
        <v>100000</v>
      </c>
      <c r="M538" s="18">
        <v>98660</v>
      </c>
      <c r="N538" s="18">
        <f t="shared" si="49"/>
        <v>7287323580</v>
      </c>
      <c r="O538" s="18">
        <f t="shared" si="52"/>
        <v>728732358</v>
      </c>
      <c r="P538" s="30">
        <f t="shared" si="48"/>
        <v>8016055938</v>
      </c>
      <c r="Q538" s="152">
        <v>65000</v>
      </c>
      <c r="R538" s="152">
        <f t="shared" si="50"/>
        <v>123323.9375076923</v>
      </c>
      <c r="S538" s="152">
        <f t="shared" si="51"/>
        <v>8016055938</v>
      </c>
      <c r="T538" s="20" t="s">
        <v>6</v>
      </c>
      <c r="U538" s="81">
        <v>98660</v>
      </c>
      <c r="V538" s="81">
        <v>8016125000</v>
      </c>
      <c r="W538" s="81">
        <v>98660</v>
      </c>
      <c r="X538" s="81">
        <v>8016125000</v>
      </c>
      <c r="Y538" s="71">
        <v>0</v>
      </c>
      <c r="Z538" s="84">
        <v>0</v>
      </c>
    </row>
    <row r="539" spans="1:26" hidden="1">
      <c r="A539" s="19">
        <v>92123</v>
      </c>
      <c r="B539" s="19">
        <v>14031900135</v>
      </c>
      <c r="C539" s="20" t="s">
        <v>1890</v>
      </c>
      <c r="D539" s="20" t="s">
        <v>609</v>
      </c>
      <c r="E539" s="20" t="s">
        <v>299</v>
      </c>
      <c r="F539" s="20">
        <v>19</v>
      </c>
      <c r="G539" s="20" t="s">
        <v>625</v>
      </c>
      <c r="H539" s="20">
        <v>12915</v>
      </c>
      <c r="I539" s="21" t="s">
        <v>1382</v>
      </c>
      <c r="J539" s="20" t="s">
        <v>4</v>
      </c>
      <c r="K539" s="18">
        <v>73863</v>
      </c>
      <c r="L539" s="22">
        <v>100000</v>
      </c>
      <c r="M539" s="18">
        <v>98350</v>
      </c>
      <c r="N539" s="18">
        <f t="shared" si="49"/>
        <v>7264426050</v>
      </c>
      <c r="O539" s="18">
        <f t="shared" si="52"/>
        <v>726442605</v>
      </c>
      <c r="P539" s="30">
        <f t="shared" si="48"/>
        <v>7990868655</v>
      </c>
      <c r="Q539" s="152">
        <v>65000</v>
      </c>
      <c r="R539" s="152">
        <f t="shared" si="50"/>
        <v>122936.44084615384</v>
      </c>
      <c r="S539" s="152">
        <f t="shared" si="51"/>
        <v>7990868655</v>
      </c>
      <c r="T539" s="20" t="s">
        <v>6</v>
      </c>
      <c r="U539" s="81">
        <v>98350</v>
      </c>
      <c r="V539" s="81">
        <v>7990937500</v>
      </c>
      <c r="W539" s="81">
        <v>98350</v>
      </c>
      <c r="X539" s="81">
        <v>7990937500</v>
      </c>
      <c r="Y539" s="71">
        <v>0</v>
      </c>
      <c r="Z539" s="84">
        <v>0</v>
      </c>
    </row>
    <row r="540" spans="1:26" hidden="1">
      <c r="A540" s="19">
        <v>87074</v>
      </c>
      <c r="B540" s="19">
        <v>14031900136</v>
      </c>
      <c r="C540" s="20" t="s">
        <v>1891</v>
      </c>
      <c r="D540" s="20" t="s">
        <v>625</v>
      </c>
      <c r="E540" s="20" t="s">
        <v>299</v>
      </c>
      <c r="F540" s="20">
        <v>19</v>
      </c>
      <c r="G540" s="20" t="s">
        <v>659</v>
      </c>
      <c r="H540" s="20">
        <v>12502</v>
      </c>
      <c r="I540" s="21" t="s">
        <v>978</v>
      </c>
      <c r="J540" s="20" t="s">
        <v>16</v>
      </c>
      <c r="K540" s="18">
        <v>73863</v>
      </c>
      <c r="L540" s="22">
        <v>150000</v>
      </c>
      <c r="M540" s="18">
        <v>149300</v>
      </c>
      <c r="N540" s="18">
        <f t="shared" si="49"/>
        <v>11027745900</v>
      </c>
      <c r="O540" s="18">
        <f t="shared" si="52"/>
        <v>1102774590</v>
      </c>
      <c r="P540" s="30">
        <f t="shared" si="48"/>
        <v>12130520490</v>
      </c>
      <c r="Q540" s="152">
        <v>65000</v>
      </c>
      <c r="R540" s="152">
        <f t="shared" si="50"/>
        <v>186623.39215384616</v>
      </c>
      <c r="S540" s="152">
        <f t="shared" si="51"/>
        <v>12130520490</v>
      </c>
      <c r="T540" s="20" t="s">
        <v>6</v>
      </c>
      <c r="U540" s="81">
        <v>149300</v>
      </c>
      <c r="V540" s="81">
        <v>12130625000</v>
      </c>
      <c r="W540" s="81">
        <v>149300</v>
      </c>
      <c r="X540" s="81">
        <v>12130625000</v>
      </c>
      <c r="Y540" s="71">
        <v>0</v>
      </c>
      <c r="Z540" s="84">
        <v>0</v>
      </c>
    </row>
    <row r="541" spans="1:26" hidden="1">
      <c r="A541" s="19">
        <v>93371</v>
      </c>
      <c r="B541" s="19">
        <v>14031900137</v>
      </c>
      <c r="C541" s="20" t="s">
        <v>1892</v>
      </c>
      <c r="D541" s="20" t="s">
        <v>625</v>
      </c>
      <c r="E541" s="20" t="s">
        <v>40</v>
      </c>
      <c r="F541" s="20">
        <v>19</v>
      </c>
      <c r="G541" s="20" t="s">
        <v>659</v>
      </c>
      <c r="H541" s="20">
        <v>11147</v>
      </c>
      <c r="I541" s="21" t="s">
        <v>1029</v>
      </c>
      <c r="J541" s="20" t="s">
        <v>4</v>
      </c>
      <c r="K541" s="18">
        <v>73863</v>
      </c>
      <c r="L541" s="22">
        <v>200000</v>
      </c>
      <c r="M541" s="18">
        <v>199110</v>
      </c>
      <c r="N541" s="18">
        <f t="shared" si="49"/>
        <v>14706861930</v>
      </c>
      <c r="O541" s="18">
        <f t="shared" si="52"/>
        <v>1470686193</v>
      </c>
      <c r="P541" s="30">
        <f t="shared" si="48"/>
        <v>16177548123</v>
      </c>
      <c r="Q541" s="152">
        <v>65000</v>
      </c>
      <c r="R541" s="152">
        <f t="shared" si="50"/>
        <v>248885.35573846154</v>
      </c>
      <c r="S541" s="152">
        <f t="shared" si="51"/>
        <v>16177548123</v>
      </c>
      <c r="T541" s="20" t="s">
        <v>6</v>
      </c>
      <c r="U541" s="81">
        <v>199110</v>
      </c>
      <c r="V541" s="81">
        <v>16177687500</v>
      </c>
      <c r="W541" s="81">
        <v>199110</v>
      </c>
      <c r="X541" s="81">
        <v>16177687500</v>
      </c>
      <c r="Y541" s="71">
        <v>0</v>
      </c>
      <c r="Z541" s="84">
        <v>0</v>
      </c>
    </row>
    <row r="542" spans="1:26" hidden="1">
      <c r="A542" s="19">
        <v>93382</v>
      </c>
      <c r="B542" s="19">
        <v>14031900138</v>
      </c>
      <c r="C542" s="20" t="s">
        <v>1895</v>
      </c>
      <c r="D542" s="20" t="s">
        <v>625</v>
      </c>
      <c r="E542" s="20" t="s">
        <v>40</v>
      </c>
      <c r="F542" s="20">
        <v>19</v>
      </c>
      <c r="G542" s="20" t="s">
        <v>659</v>
      </c>
      <c r="H542" s="20">
        <v>13086</v>
      </c>
      <c r="I542" s="21" t="s">
        <v>1894</v>
      </c>
      <c r="J542" s="20" t="s">
        <v>4</v>
      </c>
      <c r="K542" s="18">
        <v>73863</v>
      </c>
      <c r="L542" s="22">
        <v>200000</v>
      </c>
      <c r="M542" s="18">
        <v>198780</v>
      </c>
      <c r="N542" s="18">
        <f t="shared" si="49"/>
        <v>14682487140</v>
      </c>
      <c r="O542" s="18">
        <f t="shared" si="52"/>
        <v>1468248714</v>
      </c>
      <c r="P542" s="30">
        <f t="shared" si="48"/>
        <v>16150735854</v>
      </c>
      <c r="Q542" s="152">
        <v>65000</v>
      </c>
      <c r="R542" s="152">
        <f t="shared" si="50"/>
        <v>248472.85929230769</v>
      </c>
      <c r="S542" s="152">
        <f t="shared" si="51"/>
        <v>16150735854</v>
      </c>
      <c r="T542" s="20" t="s">
        <v>6</v>
      </c>
      <c r="U542" s="81">
        <v>198780</v>
      </c>
      <c r="V542" s="81">
        <v>16150875000</v>
      </c>
      <c r="W542" s="81">
        <v>198780</v>
      </c>
      <c r="X542" s="81">
        <v>16150875000</v>
      </c>
      <c r="Y542" s="71">
        <v>0</v>
      </c>
      <c r="Z542" s="84">
        <v>0</v>
      </c>
    </row>
    <row r="543" spans="1:26" hidden="1">
      <c r="A543" s="19">
        <v>93340</v>
      </c>
      <c r="B543" s="19">
        <v>14031900139</v>
      </c>
      <c r="C543" s="20" t="s">
        <v>1899</v>
      </c>
      <c r="D543" s="20" t="s">
        <v>625</v>
      </c>
      <c r="E543" s="20" t="s">
        <v>14</v>
      </c>
      <c r="F543" s="20">
        <v>19</v>
      </c>
      <c r="G543" s="20" t="s">
        <v>659</v>
      </c>
      <c r="H543" s="20">
        <v>13087</v>
      </c>
      <c r="I543" s="21" t="s">
        <v>1897</v>
      </c>
      <c r="J543" s="20" t="s">
        <v>16</v>
      </c>
      <c r="K543" s="18">
        <v>73863</v>
      </c>
      <c r="L543" s="22">
        <v>80000</v>
      </c>
      <c r="M543" s="18">
        <v>78900</v>
      </c>
      <c r="N543" s="18">
        <f t="shared" si="49"/>
        <v>5827790700</v>
      </c>
      <c r="O543" s="18">
        <f t="shared" si="52"/>
        <v>582779070</v>
      </c>
      <c r="P543" s="30">
        <f t="shared" si="48"/>
        <v>6410569770</v>
      </c>
      <c r="Q543" s="152">
        <v>65000</v>
      </c>
      <c r="R543" s="152">
        <f t="shared" si="50"/>
        <v>98624.150307692311</v>
      </c>
      <c r="S543" s="152">
        <f t="shared" si="51"/>
        <v>6410569770</v>
      </c>
      <c r="T543" s="20" t="s">
        <v>6</v>
      </c>
      <c r="U543" s="81">
        <v>78900</v>
      </c>
      <c r="V543" s="81">
        <v>6410625000</v>
      </c>
      <c r="W543" s="81">
        <v>78900</v>
      </c>
      <c r="X543" s="81">
        <v>6410625000</v>
      </c>
      <c r="Y543" s="71">
        <v>0</v>
      </c>
      <c r="Z543" s="84">
        <v>0</v>
      </c>
    </row>
    <row r="544" spans="1:26" hidden="1">
      <c r="A544" s="19">
        <v>93604</v>
      </c>
      <c r="B544" s="19">
        <v>14031900140</v>
      </c>
      <c r="C544" s="20" t="s">
        <v>1900</v>
      </c>
      <c r="D544" s="20" t="s">
        <v>625</v>
      </c>
      <c r="E544" s="20" t="s">
        <v>64</v>
      </c>
      <c r="F544" s="20">
        <v>19</v>
      </c>
      <c r="G544" s="20" t="s">
        <v>659</v>
      </c>
      <c r="H544" s="20">
        <v>12379</v>
      </c>
      <c r="I544" s="21" t="s">
        <v>1754</v>
      </c>
      <c r="J544" s="20" t="s">
        <v>19</v>
      </c>
      <c r="K544" s="18">
        <v>73863</v>
      </c>
      <c r="L544" s="22">
        <v>200000</v>
      </c>
      <c r="M544" s="18">
        <v>194530</v>
      </c>
      <c r="N544" s="18">
        <f t="shared" si="49"/>
        <v>14368569390</v>
      </c>
      <c r="O544" s="18">
        <f t="shared" si="52"/>
        <v>1436856939</v>
      </c>
      <c r="P544" s="30">
        <f t="shared" si="48"/>
        <v>15805426329</v>
      </c>
      <c r="Q544" s="152">
        <v>65000</v>
      </c>
      <c r="R544" s="152">
        <f t="shared" si="50"/>
        <v>243160.40506153845</v>
      </c>
      <c r="S544" s="152">
        <f t="shared" si="51"/>
        <v>15805426329</v>
      </c>
      <c r="T544" s="20" t="s">
        <v>90</v>
      </c>
      <c r="U544" s="81">
        <v>194530</v>
      </c>
      <c r="V544" s="81">
        <v>15805562500</v>
      </c>
      <c r="W544" s="81">
        <v>194530</v>
      </c>
      <c r="X544" s="81">
        <v>15805562500</v>
      </c>
      <c r="Y544" s="71">
        <v>0</v>
      </c>
      <c r="Z544" s="84">
        <v>0</v>
      </c>
    </row>
    <row r="545" spans="1:26" hidden="1">
      <c r="A545" s="19">
        <v>91465</v>
      </c>
      <c r="B545" s="19">
        <v>14031900141</v>
      </c>
      <c r="C545" s="20" t="s">
        <v>1904</v>
      </c>
      <c r="D545" s="20" t="s">
        <v>1682</v>
      </c>
      <c r="E545" s="20" t="s">
        <v>40</v>
      </c>
      <c r="F545" s="20">
        <v>19</v>
      </c>
      <c r="G545" s="20" t="s">
        <v>629</v>
      </c>
      <c r="H545" s="20">
        <v>13089</v>
      </c>
      <c r="I545" s="21" t="s">
        <v>1902</v>
      </c>
      <c r="J545" s="20" t="s">
        <v>12</v>
      </c>
      <c r="K545" s="18">
        <v>73863</v>
      </c>
      <c r="L545" s="22">
        <v>79000</v>
      </c>
      <c r="M545" s="18">
        <v>78950</v>
      </c>
      <c r="N545" s="18">
        <f t="shared" si="49"/>
        <v>5831483850</v>
      </c>
      <c r="O545" s="18">
        <f t="shared" si="52"/>
        <v>583148385</v>
      </c>
      <c r="P545" s="30">
        <f t="shared" si="48"/>
        <v>6414632235</v>
      </c>
      <c r="Q545" s="152">
        <v>65000</v>
      </c>
      <c r="R545" s="152">
        <f t="shared" si="50"/>
        <v>98686.649769230775</v>
      </c>
      <c r="S545" s="152">
        <f t="shared" si="51"/>
        <v>6414632235</v>
      </c>
      <c r="T545" s="20" t="s">
        <v>6</v>
      </c>
      <c r="U545" s="81">
        <v>78950</v>
      </c>
      <c r="V545" s="81">
        <v>6414687500</v>
      </c>
      <c r="W545" s="81">
        <v>78950</v>
      </c>
      <c r="X545" s="81">
        <v>6414687500</v>
      </c>
      <c r="Y545" s="71">
        <v>0</v>
      </c>
      <c r="Z545" s="84">
        <v>0</v>
      </c>
    </row>
    <row r="546" spans="1:26" hidden="1">
      <c r="A546" s="19">
        <v>93199</v>
      </c>
      <c r="B546" s="19">
        <v>14031900142</v>
      </c>
      <c r="C546" s="20" t="s">
        <v>1905</v>
      </c>
      <c r="D546" s="20" t="s">
        <v>625</v>
      </c>
      <c r="E546" s="20" t="s">
        <v>9</v>
      </c>
      <c r="F546" s="20">
        <v>19</v>
      </c>
      <c r="G546" s="20" t="s">
        <v>629</v>
      </c>
      <c r="H546" s="20">
        <v>12469</v>
      </c>
      <c r="I546" s="21" t="s">
        <v>1523</v>
      </c>
      <c r="J546" s="20" t="s">
        <v>4</v>
      </c>
      <c r="K546" s="18">
        <v>73863</v>
      </c>
      <c r="L546" s="22">
        <v>150000</v>
      </c>
      <c r="M546" s="18">
        <v>148940</v>
      </c>
      <c r="N546" s="18">
        <f t="shared" si="49"/>
        <v>11001155220</v>
      </c>
      <c r="O546" s="18">
        <f t="shared" si="52"/>
        <v>1100115522</v>
      </c>
      <c r="P546" s="30">
        <f t="shared" si="48"/>
        <v>12101270742</v>
      </c>
      <c r="Q546" s="152">
        <v>65000</v>
      </c>
      <c r="R546" s="152">
        <f t="shared" si="50"/>
        <v>186173.39603076922</v>
      </c>
      <c r="S546" s="152">
        <f t="shared" si="51"/>
        <v>12101270742</v>
      </c>
      <c r="T546" s="20" t="s">
        <v>6</v>
      </c>
      <c r="U546" s="81">
        <v>148940</v>
      </c>
      <c r="V546" s="81">
        <v>12101375000</v>
      </c>
      <c r="W546" s="81">
        <v>148940</v>
      </c>
      <c r="X546" s="81">
        <v>12101375000</v>
      </c>
      <c r="Y546" s="71">
        <v>0</v>
      </c>
      <c r="Z546" s="84">
        <v>0</v>
      </c>
    </row>
    <row r="547" spans="1:26" hidden="1">
      <c r="A547" s="19">
        <v>93255</v>
      </c>
      <c r="B547" s="19">
        <v>14031900143</v>
      </c>
      <c r="C547" s="20" t="s">
        <v>1906</v>
      </c>
      <c r="D547" s="20" t="s">
        <v>625</v>
      </c>
      <c r="E547" s="20" t="s">
        <v>40</v>
      </c>
      <c r="F547" s="20">
        <v>19</v>
      </c>
      <c r="G547" s="20" t="s">
        <v>629</v>
      </c>
      <c r="H547" s="20">
        <v>12718</v>
      </c>
      <c r="I547" s="21" t="s">
        <v>729</v>
      </c>
      <c r="J547" s="20" t="s">
        <v>4</v>
      </c>
      <c r="K547" s="18">
        <v>73863</v>
      </c>
      <c r="L547" s="22">
        <v>200000</v>
      </c>
      <c r="M547" s="18">
        <v>199160</v>
      </c>
      <c r="N547" s="18">
        <f t="shared" si="49"/>
        <v>14710555080</v>
      </c>
      <c r="O547" s="18">
        <f t="shared" si="52"/>
        <v>1471055508</v>
      </c>
      <c r="P547" s="30">
        <f t="shared" si="48"/>
        <v>16181610588</v>
      </c>
      <c r="Q547" s="152">
        <v>65000</v>
      </c>
      <c r="R547" s="152">
        <f t="shared" si="50"/>
        <v>248947.85519999999</v>
      </c>
      <c r="S547" s="152">
        <f t="shared" si="51"/>
        <v>16181610588</v>
      </c>
      <c r="T547" s="20" t="s">
        <v>6</v>
      </c>
      <c r="U547" s="81">
        <v>199160</v>
      </c>
      <c r="V547" s="81">
        <v>16181750000</v>
      </c>
      <c r="W547" s="81">
        <v>199160</v>
      </c>
      <c r="X547" s="81">
        <v>16181750000</v>
      </c>
      <c r="Y547" s="71">
        <v>0</v>
      </c>
      <c r="Z547" s="84">
        <v>0</v>
      </c>
    </row>
    <row r="548" spans="1:26" hidden="1">
      <c r="A548" s="19">
        <v>93256</v>
      </c>
      <c r="B548" s="19">
        <v>14031900144</v>
      </c>
      <c r="C548" s="20" t="s">
        <v>1907</v>
      </c>
      <c r="D548" s="20" t="s">
        <v>625</v>
      </c>
      <c r="E548" s="20" t="s">
        <v>40</v>
      </c>
      <c r="F548" s="20">
        <v>19</v>
      </c>
      <c r="G548" s="20" t="s">
        <v>629</v>
      </c>
      <c r="H548" s="20">
        <v>12718</v>
      </c>
      <c r="I548" s="21" t="s">
        <v>729</v>
      </c>
      <c r="J548" s="20" t="s">
        <v>4</v>
      </c>
      <c r="K548" s="18">
        <v>73863</v>
      </c>
      <c r="L548" s="22">
        <v>200000</v>
      </c>
      <c r="M548" s="18">
        <v>199010</v>
      </c>
      <c r="N548" s="18">
        <f t="shared" si="49"/>
        <v>14699475630</v>
      </c>
      <c r="O548" s="18">
        <f t="shared" si="52"/>
        <v>1469947563</v>
      </c>
      <c r="P548" s="30">
        <f t="shared" si="48"/>
        <v>16169423193</v>
      </c>
      <c r="Q548" s="152">
        <v>65000</v>
      </c>
      <c r="R548" s="152">
        <f t="shared" si="50"/>
        <v>248760.35681538461</v>
      </c>
      <c r="S548" s="152">
        <f t="shared" si="51"/>
        <v>16169423193</v>
      </c>
      <c r="T548" s="20" t="s">
        <v>6</v>
      </c>
      <c r="U548" s="81">
        <v>199010</v>
      </c>
      <c r="V548" s="81">
        <v>16169562500</v>
      </c>
      <c r="W548" s="81">
        <v>199010</v>
      </c>
      <c r="X548" s="81">
        <v>16169562500</v>
      </c>
      <c r="Y548" s="71">
        <v>0</v>
      </c>
      <c r="Z548" s="84">
        <v>0</v>
      </c>
    </row>
    <row r="549" spans="1:26" hidden="1">
      <c r="A549" s="19">
        <v>93218</v>
      </c>
      <c r="B549" s="19">
        <v>14031900145</v>
      </c>
      <c r="C549" s="20" t="s">
        <v>1908</v>
      </c>
      <c r="D549" s="20" t="s">
        <v>625</v>
      </c>
      <c r="E549" s="20" t="s">
        <v>40</v>
      </c>
      <c r="F549" s="20">
        <v>19</v>
      </c>
      <c r="G549" s="20" t="s">
        <v>629</v>
      </c>
      <c r="H549" s="20">
        <v>7325</v>
      </c>
      <c r="I549" s="21" t="s">
        <v>192</v>
      </c>
      <c r="J549" s="20" t="s">
        <v>4</v>
      </c>
      <c r="K549" s="18">
        <v>73863</v>
      </c>
      <c r="L549" s="22">
        <v>300000</v>
      </c>
      <c r="M549" s="18">
        <v>299320</v>
      </c>
      <c r="N549" s="18">
        <f t="shared" si="49"/>
        <v>22108673160</v>
      </c>
      <c r="O549" s="18">
        <f t="shared" si="52"/>
        <v>2210867316</v>
      </c>
      <c r="P549" s="30">
        <f t="shared" si="48"/>
        <v>24319540476</v>
      </c>
      <c r="Q549" s="152">
        <v>65000</v>
      </c>
      <c r="R549" s="152">
        <f t="shared" si="50"/>
        <v>374146.77655384614</v>
      </c>
      <c r="S549" s="152">
        <f t="shared" si="51"/>
        <v>24319540476</v>
      </c>
      <c r="T549" s="20" t="s">
        <v>6</v>
      </c>
      <c r="U549" s="81">
        <v>299320</v>
      </c>
      <c r="V549" s="81">
        <v>24319750000</v>
      </c>
      <c r="W549" s="81">
        <v>299320</v>
      </c>
      <c r="X549" s="81">
        <v>24319750000</v>
      </c>
      <c r="Y549" s="71">
        <v>0</v>
      </c>
      <c r="Z549" s="84">
        <v>0</v>
      </c>
    </row>
    <row r="550" spans="1:26" hidden="1">
      <c r="A550" s="19">
        <v>93241</v>
      </c>
      <c r="B550" s="19">
        <v>14031900146</v>
      </c>
      <c r="C550" s="20" t="s">
        <v>1909</v>
      </c>
      <c r="D550" s="20" t="s">
        <v>625</v>
      </c>
      <c r="E550" s="20" t="s">
        <v>40</v>
      </c>
      <c r="F550" s="20">
        <v>19</v>
      </c>
      <c r="G550" s="20" t="s">
        <v>627</v>
      </c>
      <c r="H550" s="20">
        <v>10536</v>
      </c>
      <c r="I550" s="21" t="s">
        <v>1047</v>
      </c>
      <c r="J550" s="20" t="s">
        <v>4</v>
      </c>
      <c r="K550" s="18">
        <v>73863</v>
      </c>
      <c r="L550" s="22">
        <v>200000</v>
      </c>
      <c r="M550" s="18">
        <v>199700</v>
      </c>
      <c r="N550" s="18">
        <f t="shared" si="49"/>
        <v>14750441100</v>
      </c>
      <c r="O550" s="18">
        <f t="shared" si="52"/>
        <v>1475044110</v>
      </c>
      <c r="P550" s="30">
        <f t="shared" si="48"/>
        <v>16225485210</v>
      </c>
      <c r="Q550" s="152">
        <v>65000</v>
      </c>
      <c r="R550" s="152">
        <f t="shared" si="50"/>
        <v>249622.84938461537</v>
      </c>
      <c r="S550" s="152">
        <f t="shared" si="51"/>
        <v>16225485210</v>
      </c>
      <c r="T550" s="20" t="s">
        <v>6</v>
      </c>
      <c r="U550" s="81">
        <v>199700</v>
      </c>
      <c r="V550" s="81">
        <v>16225625000</v>
      </c>
      <c r="W550" s="81">
        <v>199700</v>
      </c>
      <c r="X550" s="81">
        <v>16225625000</v>
      </c>
      <c r="Y550" s="71">
        <v>0</v>
      </c>
      <c r="Z550" s="84">
        <v>0</v>
      </c>
    </row>
    <row r="551" spans="1:26" hidden="1">
      <c r="A551" s="19">
        <v>93269</v>
      </c>
      <c r="B551" s="19">
        <v>14031900147</v>
      </c>
      <c r="C551" s="20" t="s">
        <v>1910</v>
      </c>
      <c r="D551" s="20" t="s">
        <v>625</v>
      </c>
      <c r="E551" s="20" t="s">
        <v>40</v>
      </c>
      <c r="F551" s="20">
        <v>19</v>
      </c>
      <c r="G551" s="20" t="s">
        <v>627</v>
      </c>
      <c r="H551" s="20">
        <v>10497</v>
      </c>
      <c r="I551" s="21" t="s">
        <v>1063</v>
      </c>
      <c r="J551" s="20" t="s">
        <v>4</v>
      </c>
      <c r="K551" s="18">
        <v>73863</v>
      </c>
      <c r="L551" s="22">
        <v>200000</v>
      </c>
      <c r="M551" s="18">
        <v>199290</v>
      </c>
      <c r="N551" s="18">
        <f t="shared" si="49"/>
        <v>14720157270</v>
      </c>
      <c r="O551" s="18">
        <f t="shared" si="52"/>
        <v>1472015727</v>
      </c>
      <c r="P551" s="30">
        <f t="shared" si="48"/>
        <v>16192172997</v>
      </c>
      <c r="Q551" s="152">
        <v>65000</v>
      </c>
      <c r="R551" s="152">
        <f t="shared" si="50"/>
        <v>249110.35380000001</v>
      </c>
      <c r="S551" s="152">
        <f t="shared" si="51"/>
        <v>16192172997</v>
      </c>
      <c r="T551" s="20" t="s">
        <v>6</v>
      </c>
      <c r="U551" s="81">
        <v>199290</v>
      </c>
      <c r="V551" s="81">
        <v>16192312500</v>
      </c>
      <c r="W551" s="81">
        <v>199290</v>
      </c>
      <c r="X551" s="81">
        <v>16192312500</v>
      </c>
      <c r="Y551" s="71">
        <v>0</v>
      </c>
      <c r="Z551" s="84">
        <v>0</v>
      </c>
    </row>
    <row r="552" spans="1:26" hidden="1">
      <c r="A552" s="19">
        <v>93178</v>
      </c>
      <c r="B552" s="19">
        <v>14031900148</v>
      </c>
      <c r="C552" s="20" t="s">
        <v>1912</v>
      </c>
      <c r="D552" s="20" t="s">
        <v>1682</v>
      </c>
      <c r="E552" s="20" t="s">
        <v>9</v>
      </c>
      <c r="F552" s="20">
        <v>19</v>
      </c>
      <c r="G552" s="20" t="s">
        <v>627</v>
      </c>
      <c r="H552" s="20">
        <v>12138</v>
      </c>
      <c r="I552" s="21" t="s">
        <v>1468</v>
      </c>
      <c r="J552" s="20" t="s">
        <v>16</v>
      </c>
      <c r="K552" s="18">
        <v>73863</v>
      </c>
      <c r="L552" s="22">
        <v>200000</v>
      </c>
      <c r="M552" s="18">
        <v>198450</v>
      </c>
      <c r="N552" s="18">
        <f t="shared" si="49"/>
        <v>14658112350</v>
      </c>
      <c r="O552" s="18">
        <f t="shared" si="52"/>
        <v>1465811235</v>
      </c>
      <c r="P552" s="30">
        <f t="shared" si="48"/>
        <v>16123923585</v>
      </c>
      <c r="Q552" s="152">
        <v>65000</v>
      </c>
      <c r="R552" s="152">
        <f t="shared" si="50"/>
        <v>248060.36284615385</v>
      </c>
      <c r="S552" s="152">
        <f t="shared" si="51"/>
        <v>16123923585</v>
      </c>
      <c r="T552" s="20" t="s">
        <v>6</v>
      </c>
      <c r="U552" s="81">
        <v>198450</v>
      </c>
      <c r="V552" s="81">
        <v>16124062500</v>
      </c>
      <c r="W552" s="81">
        <v>198450</v>
      </c>
      <c r="X552" s="81">
        <v>16124062500</v>
      </c>
      <c r="Y552" s="71">
        <v>0</v>
      </c>
      <c r="Z552" s="84">
        <v>0</v>
      </c>
    </row>
    <row r="553" spans="1:26" hidden="1">
      <c r="A553" s="19">
        <v>85942</v>
      </c>
      <c r="B553" s="19">
        <v>14031900149</v>
      </c>
      <c r="C553" s="20" t="s">
        <v>1914</v>
      </c>
      <c r="D553" s="20" t="s">
        <v>1682</v>
      </c>
      <c r="E553" s="20" t="s">
        <v>64</v>
      </c>
      <c r="F553" s="20">
        <v>19</v>
      </c>
      <c r="G553" s="20" t="s">
        <v>627</v>
      </c>
      <c r="H553" s="20">
        <v>12446</v>
      </c>
      <c r="I553" s="21" t="s">
        <v>1025</v>
      </c>
      <c r="J553" s="20" t="s">
        <v>19</v>
      </c>
      <c r="K553" s="18">
        <v>73863</v>
      </c>
      <c r="L553" s="22">
        <v>200000</v>
      </c>
      <c r="M553" s="18">
        <v>199610</v>
      </c>
      <c r="N553" s="18">
        <f t="shared" si="49"/>
        <v>14743793430</v>
      </c>
      <c r="O553" s="18">
        <f t="shared" si="52"/>
        <v>1474379343</v>
      </c>
      <c r="P553" s="30">
        <f t="shared" si="48"/>
        <v>16218172773</v>
      </c>
      <c r="Q553" s="152">
        <v>65000</v>
      </c>
      <c r="R553" s="152">
        <f t="shared" si="50"/>
        <v>249510.35035384615</v>
      </c>
      <c r="S553" s="152">
        <f t="shared" si="51"/>
        <v>16218172773</v>
      </c>
      <c r="T553" s="20" t="s">
        <v>6</v>
      </c>
      <c r="U553" s="81">
        <v>199610</v>
      </c>
      <c r="V553" s="81">
        <v>16218312500</v>
      </c>
      <c r="W553" s="81">
        <v>199610</v>
      </c>
      <c r="X553" s="81">
        <v>16218312500</v>
      </c>
      <c r="Y553" s="71">
        <v>0</v>
      </c>
      <c r="Z553" s="84">
        <v>0</v>
      </c>
    </row>
    <row r="554" spans="1:26" hidden="1">
      <c r="A554" s="19">
        <v>92121</v>
      </c>
      <c r="B554" s="19">
        <v>14031900150</v>
      </c>
      <c r="C554" s="20" t="s">
        <v>1917</v>
      </c>
      <c r="D554" s="20" t="s">
        <v>625</v>
      </c>
      <c r="E554" s="20" t="s">
        <v>299</v>
      </c>
      <c r="F554" s="20">
        <v>19</v>
      </c>
      <c r="G554" s="20" t="s">
        <v>627</v>
      </c>
      <c r="H554" s="20">
        <v>13094</v>
      </c>
      <c r="I554" s="21" t="s">
        <v>1916</v>
      </c>
      <c r="J554" s="20" t="s">
        <v>16</v>
      </c>
      <c r="K554" s="18">
        <v>73863</v>
      </c>
      <c r="L554" s="22">
        <v>80000</v>
      </c>
      <c r="M554" s="18">
        <v>78630</v>
      </c>
      <c r="N554" s="18">
        <f t="shared" si="49"/>
        <v>5807847690</v>
      </c>
      <c r="O554" s="18">
        <f t="shared" si="52"/>
        <v>580784769</v>
      </c>
      <c r="P554" s="30">
        <f t="shared" si="48"/>
        <v>6388632459</v>
      </c>
      <c r="Q554" s="152">
        <v>65000</v>
      </c>
      <c r="R554" s="152">
        <f t="shared" si="50"/>
        <v>98286.65321538462</v>
      </c>
      <c r="S554" s="152">
        <f t="shared" si="51"/>
        <v>6388632459</v>
      </c>
      <c r="T554" s="20" t="s">
        <v>6</v>
      </c>
      <c r="U554" s="81">
        <v>78630</v>
      </c>
      <c r="V554" s="81">
        <v>6388687500</v>
      </c>
      <c r="W554" s="81">
        <v>78630</v>
      </c>
      <c r="X554" s="81">
        <v>6388687500</v>
      </c>
      <c r="Y554" s="71">
        <v>0</v>
      </c>
      <c r="Z554" s="84">
        <v>0</v>
      </c>
    </row>
    <row r="555" spans="1:26" hidden="1">
      <c r="A555" s="19">
        <v>92801</v>
      </c>
      <c r="B555" s="19">
        <v>14031900151</v>
      </c>
      <c r="C555" s="20" t="s">
        <v>1918</v>
      </c>
      <c r="D555" s="20" t="s">
        <v>1682</v>
      </c>
      <c r="E555" s="20" t="s">
        <v>40</v>
      </c>
      <c r="F555" s="20">
        <v>19</v>
      </c>
      <c r="G555" s="20" t="s">
        <v>1775</v>
      </c>
      <c r="H555" s="20">
        <v>9181</v>
      </c>
      <c r="I555" s="21" t="s">
        <v>909</v>
      </c>
      <c r="J555" s="20" t="s">
        <v>4</v>
      </c>
      <c r="K555" s="18">
        <v>73863</v>
      </c>
      <c r="L555" s="22">
        <v>300000</v>
      </c>
      <c r="M555" s="18">
        <v>299270</v>
      </c>
      <c r="N555" s="18">
        <f t="shared" si="49"/>
        <v>22104980010</v>
      </c>
      <c r="O555" s="18">
        <f t="shared" si="52"/>
        <v>2210498001</v>
      </c>
      <c r="P555" s="30">
        <f t="shared" si="48"/>
        <v>24315478011</v>
      </c>
      <c r="Q555" s="152">
        <v>65000</v>
      </c>
      <c r="R555" s="152">
        <f t="shared" si="50"/>
        <v>374084.27709230769</v>
      </c>
      <c r="S555" s="152">
        <f t="shared" si="51"/>
        <v>24315478011</v>
      </c>
      <c r="T555" s="20" t="s">
        <v>6</v>
      </c>
      <c r="U555" s="81">
        <v>299270</v>
      </c>
      <c r="V555" s="81">
        <v>24315687500</v>
      </c>
      <c r="W555" s="81">
        <v>299270</v>
      </c>
      <c r="X555" s="81">
        <v>24315687500</v>
      </c>
      <c r="Y555" s="71">
        <v>0</v>
      </c>
      <c r="Z555" s="84">
        <v>0</v>
      </c>
    </row>
    <row r="556" spans="1:26" hidden="1">
      <c r="A556" s="19">
        <v>93223</v>
      </c>
      <c r="B556" s="19">
        <v>14031900152</v>
      </c>
      <c r="C556" s="20" t="s">
        <v>1919</v>
      </c>
      <c r="D556" s="20" t="s">
        <v>629</v>
      </c>
      <c r="E556" s="20" t="s">
        <v>40</v>
      </c>
      <c r="F556" s="20">
        <v>19</v>
      </c>
      <c r="G556" s="20" t="s">
        <v>1775</v>
      </c>
      <c r="H556" s="20">
        <v>11929</v>
      </c>
      <c r="I556" s="21" t="s">
        <v>712</v>
      </c>
      <c r="J556" s="20" t="s">
        <v>19</v>
      </c>
      <c r="K556" s="18">
        <v>73863</v>
      </c>
      <c r="L556" s="22">
        <v>300000</v>
      </c>
      <c r="M556" s="18">
        <v>299360</v>
      </c>
      <c r="N556" s="18">
        <f t="shared" si="49"/>
        <v>22111627680</v>
      </c>
      <c r="O556" s="18">
        <f t="shared" si="52"/>
        <v>2211162768</v>
      </c>
      <c r="P556" s="30">
        <f t="shared" si="48"/>
        <v>24322790448</v>
      </c>
      <c r="Q556" s="152">
        <v>65000</v>
      </c>
      <c r="R556" s="152">
        <f t="shared" si="50"/>
        <v>374196.77612307691</v>
      </c>
      <c r="S556" s="152">
        <f t="shared" si="51"/>
        <v>24322790448</v>
      </c>
      <c r="T556" s="20" t="s">
        <v>6</v>
      </c>
      <c r="U556" s="81">
        <v>299360</v>
      </c>
      <c r="V556" s="81">
        <v>24323000000</v>
      </c>
      <c r="W556" s="81">
        <v>299360</v>
      </c>
      <c r="X556" s="81">
        <v>24323000000</v>
      </c>
      <c r="Y556" s="71">
        <v>0</v>
      </c>
      <c r="Z556" s="84">
        <v>0</v>
      </c>
    </row>
    <row r="557" spans="1:26" hidden="1">
      <c r="A557" s="19">
        <v>94219</v>
      </c>
      <c r="B557" s="19">
        <v>14031900153</v>
      </c>
      <c r="C557" s="20" t="s">
        <v>1921</v>
      </c>
      <c r="D557" s="20" t="s">
        <v>627</v>
      </c>
      <c r="E557" s="20" t="s">
        <v>40</v>
      </c>
      <c r="F557" s="20">
        <v>19</v>
      </c>
      <c r="G557" s="20" t="s">
        <v>1775</v>
      </c>
      <c r="H557" s="20">
        <v>12931</v>
      </c>
      <c r="I557" s="21" t="s">
        <v>1476</v>
      </c>
      <c r="J557" s="20" t="s">
        <v>4</v>
      </c>
      <c r="K557" s="18">
        <v>73863</v>
      </c>
      <c r="L557" s="22">
        <v>83000</v>
      </c>
      <c r="M557" s="18">
        <v>82400</v>
      </c>
      <c r="N557" s="18">
        <f t="shared" si="49"/>
        <v>6086311200</v>
      </c>
      <c r="O557" s="18">
        <f t="shared" si="52"/>
        <v>608631120</v>
      </c>
      <c r="P557" s="30">
        <f t="shared" si="48"/>
        <v>6694942320</v>
      </c>
      <c r="Q557" s="152">
        <v>65000</v>
      </c>
      <c r="R557" s="152">
        <f t="shared" si="50"/>
        <v>102999.11261538461</v>
      </c>
      <c r="S557" s="152">
        <f t="shared" si="51"/>
        <v>6694942320</v>
      </c>
      <c r="T557" s="20" t="s">
        <v>6</v>
      </c>
      <c r="U557" s="81">
        <v>82400</v>
      </c>
      <c r="V557" s="81">
        <v>6695000000</v>
      </c>
      <c r="W557" s="81">
        <v>82400</v>
      </c>
      <c r="X557" s="81">
        <v>6695000000</v>
      </c>
      <c r="Y557" s="71">
        <v>0</v>
      </c>
      <c r="Z557" s="84">
        <v>0</v>
      </c>
    </row>
    <row r="558" spans="1:26" hidden="1">
      <c r="A558" s="19">
        <v>93209</v>
      </c>
      <c r="B558" s="19">
        <v>14031900154</v>
      </c>
      <c r="C558" s="20" t="s">
        <v>1922</v>
      </c>
      <c r="D558" s="20" t="s">
        <v>629</v>
      </c>
      <c r="E558" s="20" t="s">
        <v>9</v>
      </c>
      <c r="F558" s="20">
        <v>19</v>
      </c>
      <c r="G558" s="20" t="s">
        <v>1775</v>
      </c>
      <c r="H558" s="20">
        <v>10197</v>
      </c>
      <c r="I558" s="21" t="s">
        <v>944</v>
      </c>
      <c r="J558" s="20" t="s">
        <v>16</v>
      </c>
      <c r="K558" s="18">
        <v>73863</v>
      </c>
      <c r="L558" s="22">
        <v>300000</v>
      </c>
      <c r="M558" s="18">
        <v>296170</v>
      </c>
      <c r="N558" s="18">
        <f t="shared" si="49"/>
        <v>21876004710</v>
      </c>
      <c r="O558" s="18">
        <f t="shared" si="52"/>
        <v>2187600471</v>
      </c>
      <c r="P558" s="30">
        <f t="shared" si="48"/>
        <v>24063605181</v>
      </c>
      <c r="Q558" s="152">
        <v>65000</v>
      </c>
      <c r="R558" s="152">
        <f t="shared" si="50"/>
        <v>370209.31047692307</v>
      </c>
      <c r="S558" s="152">
        <f t="shared" si="51"/>
        <v>24063605181</v>
      </c>
      <c r="T558" s="20" t="s">
        <v>6</v>
      </c>
      <c r="U558" s="81">
        <v>296170</v>
      </c>
      <c r="V558" s="81">
        <v>24063812500</v>
      </c>
      <c r="W558" s="81">
        <v>296170</v>
      </c>
      <c r="X558" s="81">
        <v>24063812500</v>
      </c>
      <c r="Y558" s="71">
        <v>0</v>
      </c>
      <c r="Z558" s="84">
        <v>0</v>
      </c>
    </row>
    <row r="559" spans="1:26" hidden="1">
      <c r="A559" s="19">
        <v>92870</v>
      </c>
      <c r="B559" s="19">
        <v>14031900155</v>
      </c>
      <c r="C559" s="20" t="s">
        <v>1924</v>
      </c>
      <c r="D559" s="20" t="s">
        <v>603</v>
      </c>
      <c r="E559" s="20" t="s">
        <v>319</v>
      </c>
      <c r="F559" s="20">
        <v>19</v>
      </c>
      <c r="G559" s="20" t="s">
        <v>1775</v>
      </c>
      <c r="H559" s="20">
        <v>8500</v>
      </c>
      <c r="I559" s="21" t="s">
        <v>732</v>
      </c>
      <c r="J559" s="20" t="s">
        <v>4</v>
      </c>
      <c r="K559" s="18">
        <v>73863</v>
      </c>
      <c r="L559" s="22">
        <v>285000</v>
      </c>
      <c r="M559" s="18">
        <v>280890</v>
      </c>
      <c r="N559" s="18">
        <f t="shared" si="49"/>
        <v>20747378070</v>
      </c>
      <c r="O559" s="18">
        <f t="shared" si="52"/>
        <v>2074737807</v>
      </c>
      <c r="P559" s="30">
        <f t="shared" si="48"/>
        <v>22822115877</v>
      </c>
      <c r="Q559" s="152">
        <v>65000</v>
      </c>
      <c r="R559" s="152">
        <f t="shared" si="50"/>
        <v>351109.47503076924</v>
      </c>
      <c r="S559" s="152">
        <f t="shared" si="51"/>
        <v>22822115877</v>
      </c>
      <c r="T559" s="20" t="s">
        <v>6</v>
      </c>
      <c r="U559" s="81">
        <v>280890</v>
      </c>
      <c r="V559" s="81">
        <v>22822312500</v>
      </c>
      <c r="W559" s="81">
        <v>280890</v>
      </c>
      <c r="X559" s="81">
        <v>22822312500</v>
      </c>
      <c r="Y559" s="71">
        <v>0</v>
      </c>
      <c r="Z559" s="84">
        <v>0</v>
      </c>
    </row>
    <row r="560" spans="1:26" hidden="1">
      <c r="A560" s="19">
        <v>93529</v>
      </c>
      <c r="B560" s="19">
        <v>14031900156</v>
      </c>
      <c r="C560" s="20" t="s">
        <v>1925</v>
      </c>
      <c r="D560" s="20" t="s">
        <v>629</v>
      </c>
      <c r="E560" s="20" t="s">
        <v>40</v>
      </c>
      <c r="F560" s="20">
        <v>19</v>
      </c>
      <c r="G560" s="20" t="s">
        <v>619</v>
      </c>
      <c r="H560" s="20">
        <v>9268</v>
      </c>
      <c r="I560" s="21" t="s">
        <v>1772</v>
      </c>
      <c r="J560" s="20" t="s">
        <v>4</v>
      </c>
      <c r="K560" s="18">
        <v>73863</v>
      </c>
      <c r="L560" s="22">
        <v>100000</v>
      </c>
      <c r="M560" s="18">
        <v>99150</v>
      </c>
      <c r="N560" s="18">
        <f t="shared" si="49"/>
        <v>7323516450</v>
      </c>
      <c r="O560" s="18">
        <f t="shared" si="52"/>
        <v>732351645</v>
      </c>
      <c r="P560" s="30">
        <f t="shared" si="48"/>
        <v>8055868095</v>
      </c>
      <c r="Q560" s="152">
        <v>65000</v>
      </c>
      <c r="R560" s="152">
        <f t="shared" si="50"/>
        <v>123936.43223076923</v>
      </c>
      <c r="S560" s="152">
        <f t="shared" si="51"/>
        <v>8055868095</v>
      </c>
      <c r="T560" s="20" t="s">
        <v>6</v>
      </c>
      <c r="U560" s="81">
        <v>99150</v>
      </c>
      <c r="V560" s="81">
        <v>8055937500</v>
      </c>
      <c r="W560" s="81">
        <v>99150</v>
      </c>
      <c r="X560" s="81">
        <v>8055937500</v>
      </c>
      <c r="Y560" s="71">
        <v>0</v>
      </c>
      <c r="Z560" s="84">
        <v>0</v>
      </c>
    </row>
    <row r="561" spans="1:26" hidden="1">
      <c r="A561" s="19">
        <v>93493</v>
      </c>
      <c r="B561" s="19">
        <v>14031900157</v>
      </c>
      <c r="C561" s="20" t="s">
        <v>1926</v>
      </c>
      <c r="D561" s="20" t="s">
        <v>1775</v>
      </c>
      <c r="E561" s="20" t="s">
        <v>40</v>
      </c>
      <c r="F561" s="20">
        <v>19</v>
      </c>
      <c r="G561" s="20" t="s">
        <v>619</v>
      </c>
      <c r="H561" s="20">
        <v>10138</v>
      </c>
      <c r="I561" s="21" t="s">
        <v>799</v>
      </c>
      <c r="J561" s="20" t="s">
        <v>4</v>
      </c>
      <c r="K561" s="18">
        <v>73863</v>
      </c>
      <c r="L561" s="22">
        <v>100000</v>
      </c>
      <c r="M561" s="18">
        <v>97490</v>
      </c>
      <c r="N561" s="18">
        <f t="shared" si="49"/>
        <v>7200903870</v>
      </c>
      <c r="O561" s="18">
        <f t="shared" si="52"/>
        <v>720090387</v>
      </c>
      <c r="P561" s="30">
        <f t="shared" si="48"/>
        <v>7920994257</v>
      </c>
      <c r="Q561" s="152">
        <v>65000</v>
      </c>
      <c r="R561" s="152">
        <f t="shared" si="50"/>
        <v>121861.4501076923</v>
      </c>
      <c r="S561" s="152">
        <f t="shared" si="51"/>
        <v>7920994257</v>
      </c>
      <c r="T561" s="20" t="s">
        <v>6</v>
      </c>
      <c r="U561" s="81">
        <v>97490</v>
      </c>
      <c r="V561" s="81">
        <v>7921062500</v>
      </c>
      <c r="W561" s="81">
        <v>97490</v>
      </c>
      <c r="X561" s="81">
        <v>7921062500</v>
      </c>
      <c r="Y561" s="71">
        <v>0</v>
      </c>
      <c r="Z561" s="84">
        <v>0</v>
      </c>
    </row>
    <row r="562" spans="1:26" hidden="1">
      <c r="A562" s="19">
        <v>93158</v>
      </c>
      <c r="B562" s="19">
        <v>14031900158</v>
      </c>
      <c r="C562" s="20" t="s">
        <v>1927</v>
      </c>
      <c r="D562" s="20" t="s">
        <v>629</v>
      </c>
      <c r="E562" s="20" t="s">
        <v>702</v>
      </c>
      <c r="F562" s="20">
        <v>19</v>
      </c>
      <c r="G562" s="20" t="s">
        <v>619</v>
      </c>
      <c r="H562" s="20">
        <v>9643</v>
      </c>
      <c r="I562" s="21" t="s">
        <v>1185</v>
      </c>
      <c r="J562" s="20" t="s">
        <v>19</v>
      </c>
      <c r="K562" s="18">
        <v>73863</v>
      </c>
      <c r="L562" s="22">
        <v>463000</v>
      </c>
      <c r="M562" s="18">
        <v>462030</v>
      </c>
      <c r="N562" s="18">
        <f t="shared" si="49"/>
        <v>34126921890</v>
      </c>
      <c r="O562" s="18">
        <f t="shared" si="52"/>
        <v>3412692189</v>
      </c>
      <c r="P562" s="30">
        <f t="shared" si="48"/>
        <v>37539614079</v>
      </c>
      <c r="Q562" s="152">
        <v>65000</v>
      </c>
      <c r="R562" s="152">
        <f t="shared" si="50"/>
        <v>577532.52429230767</v>
      </c>
      <c r="S562" s="152">
        <f t="shared" si="51"/>
        <v>37539614079</v>
      </c>
      <c r="T562" s="20" t="s">
        <v>6</v>
      </c>
      <c r="U562" s="81">
        <v>462030</v>
      </c>
      <c r="V562" s="81">
        <v>37539937500</v>
      </c>
      <c r="W562" s="81">
        <v>462030</v>
      </c>
      <c r="X562" s="81">
        <v>37539937500</v>
      </c>
      <c r="Y562" s="71">
        <v>0</v>
      </c>
      <c r="Z562" s="84">
        <v>0</v>
      </c>
    </row>
    <row r="563" spans="1:26" hidden="1">
      <c r="A563" s="19">
        <v>93016</v>
      </c>
      <c r="B563" s="19">
        <v>14031900159</v>
      </c>
      <c r="C563" s="20" t="s">
        <v>1929</v>
      </c>
      <c r="D563" s="20" t="s">
        <v>629</v>
      </c>
      <c r="E563" s="20" t="s">
        <v>299</v>
      </c>
      <c r="F563" s="20">
        <v>19</v>
      </c>
      <c r="G563" s="20" t="s">
        <v>619</v>
      </c>
      <c r="H563" s="20">
        <v>10438</v>
      </c>
      <c r="I563" s="21" t="s">
        <v>280</v>
      </c>
      <c r="J563" s="20" t="s">
        <v>16</v>
      </c>
      <c r="K563" s="18">
        <v>73863</v>
      </c>
      <c r="L563" s="22">
        <v>300000</v>
      </c>
      <c r="M563" s="18">
        <v>299900</v>
      </c>
      <c r="N563" s="18">
        <f t="shared" si="49"/>
        <v>22151513700</v>
      </c>
      <c r="O563" s="18">
        <f t="shared" si="52"/>
        <v>2215151370</v>
      </c>
      <c r="P563" s="30">
        <f t="shared" si="48"/>
        <v>24366665070</v>
      </c>
      <c r="Q563" s="152">
        <v>65000</v>
      </c>
      <c r="R563" s="152">
        <f t="shared" si="50"/>
        <v>374871.77030769229</v>
      </c>
      <c r="S563" s="152">
        <f t="shared" si="51"/>
        <v>24366665070</v>
      </c>
      <c r="T563" s="20" t="s">
        <v>6</v>
      </c>
      <c r="U563" s="81">
        <v>299900</v>
      </c>
      <c r="V563" s="81">
        <v>24366875000</v>
      </c>
      <c r="W563" s="81">
        <v>299900</v>
      </c>
      <c r="X563" s="81">
        <v>24366875000</v>
      </c>
      <c r="Y563" s="71">
        <v>0</v>
      </c>
      <c r="Z563" s="84">
        <v>0</v>
      </c>
    </row>
    <row r="564" spans="1:26" hidden="1">
      <c r="A564" s="19">
        <v>93698</v>
      </c>
      <c r="B564" s="19">
        <v>14031900160</v>
      </c>
      <c r="C564" s="20" t="s">
        <v>1933</v>
      </c>
      <c r="D564" s="20" t="s">
        <v>625</v>
      </c>
      <c r="E564" s="20" t="s">
        <v>40</v>
      </c>
      <c r="F564" s="20">
        <v>19</v>
      </c>
      <c r="G564" s="20" t="s">
        <v>619</v>
      </c>
      <c r="H564" s="20">
        <v>11135</v>
      </c>
      <c r="I564" s="21" t="s">
        <v>1931</v>
      </c>
      <c r="J564" s="20" t="s">
        <v>12</v>
      </c>
      <c r="K564" s="18">
        <v>73863</v>
      </c>
      <c r="L564" s="22">
        <v>100000</v>
      </c>
      <c r="M564" s="18">
        <v>98610</v>
      </c>
      <c r="N564" s="18">
        <f t="shared" si="49"/>
        <v>7283630430</v>
      </c>
      <c r="O564" s="18">
        <f t="shared" si="52"/>
        <v>728363043</v>
      </c>
      <c r="P564" s="30">
        <f t="shared" si="48"/>
        <v>8011993473</v>
      </c>
      <c r="Q564" s="152">
        <v>65000</v>
      </c>
      <c r="R564" s="152">
        <f t="shared" si="50"/>
        <v>123261.43804615385</v>
      </c>
      <c r="S564" s="152">
        <f t="shared" si="51"/>
        <v>8011993473</v>
      </c>
      <c r="T564" s="20" t="s">
        <v>6</v>
      </c>
      <c r="U564" s="81">
        <v>98610</v>
      </c>
      <c r="V564" s="81">
        <v>8012062500</v>
      </c>
      <c r="W564" s="81">
        <v>98610</v>
      </c>
      <c r="X564" s="81">
        <v>8012062500</v>
      </c>
      <c r="Y564" s="71">
        <v>0</v>
      </c>
      <c r="Z564" s="84">
        <v>0</v>
      </c>
    </row>
    <row r="565" spans="1:26" hidden="1">
      <c r="A565" s="19">
        <v>92002</v>
      </c>
      <c r="B565" s="19">
        <v>14031900161</v>
      </c>
      <c r="C565" s="20" t="s">
        <v>1937</v>
      </c>
      <c r="D565" s="20" t="s">
        <v>606</v>
      </c>
      <c r="E565" s="20" t="s">
        <v>467</v>
      </c>
      <c r="F565" s="20">
        <v>19</v>
      </c>
      <c r="G565" s="20" t="s">
        <v>619</v>
      </c>
      <c r="H565" s="20">
        <v>11140</v>
      </c>
      <c r="I565" s="21" t="s">
        <v>1935</v>
      </c>
      <c r="J565" s="20" t="s">
        <v>19</v>
      </c>
      <c r="K565" s="18">
        <v>73863</v>
      </c>
      <c r="L565" s="22">
        <v>200000</v>
      </c>
      <c r="M565" s="18">
        <v>199260</v>
      </c>
      <c r="N565" s="18">
        <f t="shared" si="49"/>
        <v>14717941380</v>
      </c>
      <c r="O565" s="18">
        <f t="shared" si="52"/>
        <v>1471794138</v>
      </c>
      <c r="P565" s="30">
        <f t="shared" si="48"/>
        <v>16189735518</v>
      </c>
      <c r="Q565" s="152">
        <v>65000</v>
      </c>
      <c r="R565" s="152">
        <f t="shared" si="50"/>
        <v>249072.85412307692</v>
      </c>
      <c r="S565" s="152">
        <f t="shared" si="51"/>
        <v>16189735518</v>
      </c>
      <c r="T565" s="20" t="s">
        <v>6</v>
      </c>
      <c r="U565" s="81">
        <v>199260</v>
      </c>
      <c r="V565" s="81">
        <v>16189875000</v>
      </c>
      <c r="W565" s="81">
        <v>199260</v>
      </c>
      <c r="X565" s="81">
        <v>16189875000</v>
      </c>
      <c r="Y565" s="71">
        <v>0</v>
      </c>
      <c r="Z565" s="84">
        <v>0</v>
      </c>
    </row>
    <row r="566" spans="1:26" hidden="1">
      <c r="A566" s="19">
        <v>94316</v>
      </c>
      <c r="B566" s="19">
        <v>14031900162</v>
      </c>
      <c r="C566" s="20" t="s">
        <v>1938</v>
      </c>
      <c r="D566" s="20" t="s">
        <v>1775</v>
      </c>
      <c r="E566" s="20" t="s">
        <v>32</v>
      </c>
      <c r="F566" s="20">
        <v>19</v>
      </c>
      <c r="G566" s="20" t="s">
        <v>619</v>
      </c>
      <c r="H566" s="20">
        <v>12988</v>
      </c>
      <c r="I566" s="21" t="s">
        <v>1748</v>
      </c>
      <c r="J566" s="20" t="s">
        <v>4</v>
      </c>
      <c r="K566" s="18">
        <v>73863</v>
      </c>
      <c r="L566" s="22">
        <v>200000</v>
      </c>
      <c r="M566" s="18">
        <v>198990</v>
      </c>
      <c r="N566" s="18">
        <f t="shared" si="49"/>
        <v>14697998370</v>
      </c>
      <c r="O566" s="18">
        <f t="shared" si="52"/>
        <v>1469799837</v>
      </c>
      <c r="P566" s="30">
        <f t="shared" si="48"/>
        <v>16167798207</v>
      </c>
      <c r="Q566" s="152">
        <v>65000</v>
      </c>
      <c r="R566" s="152">
        <f t="shared" si="50"/>
        <v>248735.35703076923</v>
      </c>
      <c r="S566" s="152">
        <f t="shared" si="51"/>
        <v>16167798207</v>
      </c>
      <c r="T566" s="20" t="s">
        <v>6</v>
      </c>
      <c r="U566" s="81">
        <v>198990</v>
      </c>
      <c r="V566" s="81">
        <v>16167937500</v>
      </c>
      <c r="W566" s="81">
        <v>198990</v>
      </c>
      <c r="X566" s="81">
        <v>16167937500</v>
      </c>
      <c r="Y566" s="71">
        <v>0</v>
      </c>
      <c r="Z566" s="84">
        <v>0</v>
      </c>
    </row>
    <row r="567" spans="1:26" hidden="1">
      <c r="A567" s="19">
        <v>94113</v>
      </c>
      <c r="B567" s="19">
        <v>14031900163</v>
      </c>
      <c r="C567" s="20" t="s">
        <v>1939</v>
      </c>
      <c r="D567" s="20" t="s">
        <v>1775</v>
      </c>
      <c r="E567" s="20" t="s">
        <v>710</v>
      </c>
      <c r="F567" s="20">
        <v>19</v>
      </c>
      <c r="G567" s="20" t="s">
        <v>619</v>
      </c>
      <c r="H567" s="20">
        <v>12032</v>
      </c>
      <c r="I567" s="21" t="s">
        <v>783</v>
      </c>
      <c r="J567" s="20" t="s">
        <v>19</v>
      </c>
      <c r="K567" s="18">
        <v>73863</v>
      </c>
      <c r="L567" s="22">
        <v>178000</v>
      </c>
      <c r="M567" s="18">
        <v>175910</v>
      </c>
      <c r="N567" s="18">
        <f t="shared" si="49"/>
        <v>12993240330</v>
      </c>
      <c r="O567" s="18">
        <f t="shared" si="52"/>
        <v>1299324033</v>
      </c>
      <c r="P567" s="30">
        <f t="shared" si="48"/>
        <v>14292564363</v>
      </c>
      <c r="Q567" s="152">
        <v>65000</v>
      </c>
      <c r="R567" s="152">
        <f t="shared" si="50"/>
        <v>219885.60558461538</v>
      </c>
      <c r="S567" s="152">
        <f t="shared" si="51"/>
        <v>14292564363</v>
      </c>
      <c r="T567" s="20" t="s">
        <v>6</v>
      </c>
      <c r="U567" s="81">
        <v>175910</v>
      </c>
      <c r="V567" s="81">
        <v>14292687500</v>
      </c>
      <c r="W567" s="81">
        <v>175910</v>
      </c>
      <c r="X567" s="81">
        <v>14292687500</v>
      </c>
      <c r="Y567" s="71">
        <v>0</v>
      </c>
      <c r="Z567" s="84">
        <v>0</v>
      </c>
    </row>
    <row r="568" spans="1:26" hidden="1">
      <c r="A568" s="19">
        <v>88516</v>
      </c>
      <c r="B568" s="19">
        <v>14031900164</v>
      </c>
      <c r="C568" s="20" t="s">
        <v>1943</v>
      </c>
      <c r="D568" s="20" t="s">
        <v>601</v>
      </c>
      <c r="E568" s="20" t="s">
        <v>722</v>
      </c>
      <c r="F568" s="20">
        <v>19</v>
      </c>
      <c r="G568" s="20" t="s">
        <v>619</v>
      </c>
      <c r="H568" s="20">
        <v>8729</v>
      </c>
      <c r="I568" s="21" t="s">
        <v>1941</v>
      </c>
      <c r="J568" s="88" t="s">
        <v>19</v>
      </c>
      <c r="K568" s="87">
        <v>73863</v>
      </c>
      <c r="L568" s="71">
        <v>281000</v>
      </c>
      <c r="M568" s="87">
        <v>279670</v>
      </c>
      <c r="N568" s="18">
        <f t="shared" si="49"/>
        <v>20657265210</v>
      </c>
      <c r="O568" s="18">
        <f t="shared" si="52"/>
        <v>2065726521</v>
      </c>
      <c r="P568" s="30">
        <f t="shared" si="48"/>
        <v>22722991731</v>
      </c>
      <c r="Q568" s="152">
        <v>65000</v>
      </c>
      <c r="R568" s="152">
        <f t="shared" si="50"/>
        <v>349584.48816923075</v>
      </c>
      <c r="S568" s="152">
        <f t="shared" si="51"/>
        <v>22722991731</v>
      </c>
      <c r="T568" s="20" t="s">
        <v>6</v>
      </c>
      <c r="U568" s="81">
        <v>279670</v>
      </c>
      <c r="V568" s="81">
        <v>22723187500</v>
      </c>
      <c r="W568" s="81">
        <v>279670</v>
      </c>
      <c r="X568" s="81">
        <v>22723187500</v>
      </c>
      <c r="Y568" s="71">
        <v>0</v>
      </c>
      <c r="Z568" s="84">
        <v>0</v>
      </c>
    </row>
    <row r="569" spans="1:26" hidden="1">
      <c r="A569" s="19">
        <v>93560</v>
      </c>
      <c r="B569" s="19">
        <v>14031900165</v>
      </c>
      <c r="C569" s="20" t="s">
        <v>1947</v>
      </c>
      <c r="D569" s="20" t="s">
        <v>1775</v>
      </c>
      <c r="E569" s="20" t="s">
        <v>51</v>
      </c>
      <c r="F569" s="20">
        <v>19</v>
      </c>
      <c r="G569" s="20" t="s">
        <v>634</v>
      </c>
      <c r="H569" s="20">
        <v>11363</v>
      </c>
      <c r="I569" s="21" t="s">
        <v>1945</v>
      </c>
      <c r="J569" s="88" t="s">
        <v>4</v>
      </c>
      <c r="K569" s="87">
        <v>73863</v>
      </c>
      <c r="L569" s="71">
        <v>250000</v>
      </c>
      <c r="M569" s="87">
        <v>249290</v>
      </c>
      <c r="N569" s="18">
        <f t="shared" si="49"/>
        <v>18413307270</v>
      </c>
      <c r="O569" s="18">
        <f t="shared" si="52"/>
        <v>1841330727</v>
      </c>
      <c r="P569" s="30">
        <f t="shared" si="48"/>
        <v>20254637997</v>
      </c>
      <c r="Q569" s="152">
        <v>65000</v>
      </c>
      <c r="R569" s="152">
        <f t="shared" si="50"/>
        <v>311609.81533846154</v>
      </c>
      <c r="S569" s="152">
        <f t="shared" si="51"/>
        <v>20254637997</v>
      </c>
      <c r="T569" s="20" t="s">
        <v>6</v>
      </c>
      <c r="U569" s="81">
        <v>249290</v>
      </c>
      <c r="V569" s="81">
        <v>20254812500</v>
      </c>
      <c r="W569" s="81">
        <v>249290</v>
      </c>
      <c r="X569" s="81">
        <v>20254812500</v>
      </c>
      <c r="Y569" s="71">
        <v>0</v>
      </c>
      <c r="Z569" s="84">
        <v>0</v>
      </c>
    </row>
    <row r="570" spans="1:26" hidden="1">
      <c r="A570" s="19">
        <v>93830</v>
      </c>
      <c r="B570" s="19">
        <v>14031900166</v>
      </c>
      <c r="C570" s="20" t="s">
        <v>1951</v>
      </c>
      <c r="D570" s="20" t="s">
        <v>629</v>
      </c>
      <c r="E570" s="20" t="s">
        <v>9</v>
      </c>
      <c r="F570" s="20">
        <v>19</v>
      </c>
      <c r="G570" s="20" t="s">
        <v>634</v>
      </c>
      <c r="H570" s="20">
        <v>12498</v>
      </c>
      <c r="I570" s="21" t="s">
        <v>1949</v>
      </c>
      <c r="J570" s="88" t="s">
        <v>16</v>
      </c>
      <c r="K570" s="87">
        <v>73863</v>
      </c>
      <c r="L570" s="71">
        <v>65000</v>
      </c>
      <c r="M570" s="87">
        <v>63630</v>
      </c>
      <c r="N570" s="18">
        <f t="shared" si="49"/>
        <v>4699902690</v>
      </c>
      <c r="O570" s="18">
        <f t="shared" si="52"/>
        <v>469990269</v>
      </c>
      <c r="P570" s="30">
        <f t="shared" si="48"/>
        <v>5169892959</v>
      </c>
      <c r="Q570" s="152">
        <v>65000</v>
      </c>
      <c r="R570" s="152">
        <f t="shared" si="50"/>
        <v>79536.814753846149</v>
      </c>
      <c r="S570" s="152">
        <f t="shared" si="51"/>
        <v>5169892959</v>
      </c>
      <c r="T570" s="20" t="s">
        <v>6</v>
      </c>
      <c r="U570" s="81">
        <v>63630</v>
      </c>
      <c r="V570" s="81">
        <v>5169937500</v>
      </c>
      <c r="W570" s="81">
        <v>63630</v>
      </c>
      <c r="X570" s="81">
        <v>5169937500</v>
      </c>
      <c r="Y570" s="71">
        <v>0</v>
      </c>
      <c r="Z570" s="84">
        <v>0</v>
      </c>
    </row>
    <row r="571" spans="1:26" hidden="1">
      <c r="A571" s="19">
        <v>84130</v>
      </c>
      <c r="B571" s="19">
        <v>14031900167</v>
      </c>
      <c r="C571" s="20" t="s">
        <v>1954</v>
      </c>
      <c r="D571" s="20" t="s">
        <v>610</v>
      </c>
      <c r="E571" s="20" t="s">
        <v>299</v>
      </c>
      <c r="F571" s="20">
        <v>19</v>
      </c>
      <c r="G571" s="20" t="s">
        <v>634</v>
      </c>
      <c r="H571" s="20">
        <v>12386</v>
      </c>
      <c r="I571" s="21" t="s">
        <v>1953</v>
      </c>
      <c r="J571" s="88" t="s">
        <v>16</v>
      </c>
      <c r="K571" s="87">
        <v>73863</v>
      </c>
      <c r="L571" s="71">
        <v>53000</v>
      </c>
      <c r="M571" s="87">
        <v>52630</v>
      </c>
      <c r="N571" s="18">
        <f t="shared" si="49"/>
        <v>3887409690</v>
      </c>
      <c r="O571" s="18">
        <f t="shared" si="52"/>
        <v>388740969</v>
      </c>
      <c r="P571" s="30">
        <f t="shared" si="48"/>
        <v>4276150659</v>
      </c>
      <c r="Q571" s="152">
        <v>65000</v>
      </c>
      <c r="R571" s="152">
        <f t="shared" si="50"/>
        <v>65786.933215384619</v>
      </c>
      <c r="S571" s="152">
        <f t="shared" si="51"/>
        <v>4276150659</v>
      </c>
      <c r="T571" s="20" t="s">
        <v>6</v>
      </c>
      <c r="U571" s="81">
        <v>52630</v>
      </c>
      <c r="V571" s="81">
        <v>4276187500</v>
      </c>
      <c r="W571" s="81">
        <v>52630</v>
      </c>
      <c r="X571" s="81">
        <v>4276187500</v>
      </c>
      <c r="Y571" s="71">
        <v>0</v>
      </c>
      <c r="Z571" s="84">
        <v>0</v>
      </c>
    </row>
    <row r="572" spans="1:26" hidden="1">
      <c r="A572" s="19">
        <v>90604</v>
      </c>
      <c r="B572" s="19">
        <v>14031900168</v>
      </c>
      <c r="C572" s="20" t="s">
        <v>1958</v>
      </c>
      <c r="D572" s="20" t="s">
        <v>625</v>
      </c>
      <c r="E572" s="20" t="s">
        <v>722</v>
      </c>
      <c r="F572" s="20">
        <v>19</v>
      </c>
      <c r="G572" s="20" t="s">
        <v>634</v>
      </c>
      <c r="H572" s="20">
        <v>13097</v>
      </c>
      <c r="I572" s="21" t="s">
        <v>1956</v>
      </c>
      <c r="J572" s="88" t="s">
        <v>19</v>
      </c>
      <c r="K572" s="87">
        <v>73863</v>
      </c>
      <c r="L572" s="71">
        <v>203000</v>
      </c>
      <c r="M572" s="87">
        <v>201070</v>
      </c>
      <c r="N572" s="18">
        <f t="shared" si="49"/>
        <v>14851633410</v>
      </c>
      <c r="O572" s="18">
        <f t="shared" si="52"/>
        <v>1485163341</v>
      </c>
      <c r="P572" s="30">
        <f t="shared" si="48"/>
        <v>16336796751</v>
      </c>
      <c r="Q572" s="152">
        <v>65000</v>
      </c>
      <c r="R572" s="152">
        <f t="shared" si="50"/>
        <v>251335.33463076924</v>
      </c>
      <c r="S572" s="152">
        <f t="shared" si="51"/>
        <v>16336796751</v>
      </c>
      <c r="T572" s="20" t="s">
        <v>6</v>
      </c>
      <c r="U572" s="81">
        <v>201070</v>
      </c>
      <c r="V572" s="81">
        <v>16336937500</v>
      </c>
      <c r="W572" s="81">
        <v>201070</v>
      </c>
      <c r="X572" s="81">
        <v>16336937500</v>
      </c>
      <c r="Y572" s="71">
        <v>0</v>
      </c>
      <c r="Z572" s="84">
        <v>0</v>
      </c>
    </row>
    <row r="573" spans="1:26" hidden="1">
      <c r="A573" s="19">
        <v>94434</v>
      </c>
      <c r="B573" s="19">
        <v>14031900169</v>
      </c>
      <c r="C573" s="20" t="s">
        <v>1960</v>
      </c>
      <c r="D573" s="20" t="s">
        <v>627</v>
      </c>
      <c r="E573" s="20" t="s">
        <v>710</v>
      </c>
      <c r="F573" s="20">
        <v>19</v>
      </c>
      <c r="G573" s="20" t="s">
        <v>634</v>
      </c>
      <c r="H573" s="20">
        <v>10547</v>
      </c>
      <c r="I573" s="21" t="s">
        <v>858</v>
      </c>
      <c r="J573" s="88" t="s">
        <v>19</v>
      </c>
      <c r="K573" s="87">
        <v>73863</v>
      </c>
      <c r="L573" s="71">
        <v>100000</v>
      </c>
      <c r="M573" s="87">
        <v>97280</v>
      </c>
      <c r="N573" s="18">
        <f t="shared" si="49"/>
        <v>7185392640</v>
      </c>
      <c r="O573" s="18">
        <f t="shared" si="52"/>
        <v>718539264</v>
      </c>
      <c r="P573" s="30">
        <f t="shared" si="48"/>
        <v>7903931904</v>
      </c>
      <c r="Q573" s="152">
        <v>65000</v>
      </c>
      <c r="R573" s="152">
        <f t="shared" si="50"/>
        <v>121598.95236923077</v>
      </c>
      <c r="S573" s="152">
        <f t="shared" si="51"/>
        <v>7903931904</v>
      </c>
      <c r="T573" s="20" t="s">
        <v>90</v>
      </c>
      <c r="U573" s="81">
        <v>97280</v>
      </c>
      <c r="V573" s="81">
        <v>7904000000</v>
      </c>
      <c r="W573" s="81">
        <v>97280</v>
      </c>
      <c r="X573" s="81">
        <v>7904000000</v>
      </c>
      <c r="Y573" s="71">
        <v>0</v>
      </c>
      <c r="Z573" s="84">
        <v>0</v>
      </c>
    </row>
    <row r="574" spans="1:26" hidden="1">
      <c r="A574" s="19">
        <v>94098</v>
      </c>
      <c r="B574" s="19">
        <v>14031900170</v>
      </c>
      <c r="C574" s="20" t="s">
        <v>1964</v>
      </c>
      <c r="D574" s="20" t="s">
        <v>1775</v>
      </c>
      <c r="E574" s="20" t="s">
        <v>710</v>
      </c>
      <c r="F574" s="20">
        <v>19</v>
      </c>
      <c r="G574" s="20" t="s">
        <v>634</v>
      </c>
      <c r="H574" s="20">
        <v>11229</v>
      </c>
      <c r="I574" s="21" t="s">
        <v>1962</v>
      </c>
      <c r="J574" s="88" t="s">
        <v>19</v>
      </c>
      <c r="K574" s="87">
        <v>73863</v>
      </c>
      <c r="L574" s="71">
        <v>250000</v>
      </c>
      <c r="M574" s="87">
        <v>249910</v>
      </c>
      <c r="N574" s="18">
        <f t="shared" si="49"/>
        <v>18459102330</v>
      </c>
      <c r="O574" s="18">
        <f t="shared" si="52"/>
        <v>1845910233</v>
      </c>
      <c r="P574" s="30">
        <f t="shared" si="48"/>
        <v>20305012563</v>
      </c>
      <c r="Q574" s="152">
        <v>65000</v>
      </c>
      <c r="R574" s="152">
        <f t="shared" si="50"/>
        <v>312384.80866153847</v>
      </c>
      <c r="S574" s="152">
        <f t="shared" si="51"/>
        <v>20305012563</v>
      </c>
      <c r="T574" s="20" t="s">
        <v>90</v>
      </c>
      <c r="U574" s="81">
        <v>249910</v>
      </c>
      <c r="V574" s="81">
        <v>20305187500</v>
      </c>
      <c r="W574" s="81">
        <v>249910</v>
      </c>
      <c r="X574" s="81">
        <v>20305187500</v>
      </c>
      <c r="Y574" s="71">
        <v>0</v>
      </c>
      <c r="Z574" s="84">
        <v>0</v>
      </c>
    </row>
    <row r="575" spans="1:26" hidden="1">
      <c r="A575" s="19">
        <v>93487</v>
      </c>
      <c r="B575" s="19">
        <v>14031900171</v>
      </c>
      <c r="C575" s="20" t="s">
        <v>1965</v>
      </c>
      <c r="D575" s="20" t="s">
        <v>619</v>
      </c>
      <c r="E575" s="20" t="s">
        <v>40</v>
      </c>
      <c r="F575" s="20">
        <v>19</v>
      </c>
      <c r="G575" s="20" t="s">
        <v>616</v>
      </c>
      <c r="H575" s="20">
        <v>12185</v>
      </c>
      <c r="I575" s="21" t="s">
        <v>801</v>
      </c>
      <c r="J575" s="88" t="s">
        <v>4</v>
      </c>
      <c r="K575" s="87">
        <v>73863</v>
      </c>
      <c r="L575" s="71">
        <v>200000</v>
      </c>
      <c r="M575" s="87">
        <v>198020</v>
      </c>
      <c r="N575" s="18">
        <f t="shared" si="49"/>
        <v>14626351260</v>
      </c>
      <c r="O575" s="18">
        <f t="shared" si="52"/>
        <v>1462635126</v>
      </c>
      <c r="P575" s="30">
        <f t="shared" si="48"/>
        <v>16088986386</v>
      </c>
      <c r="Q575" s="152">
        <v>65000</v>
      </c>
      <c r="R575" s="152">
        <f t="shared" si="50"/>
        <v>247522.86747692307</v>
      </c>
      <c r="S575" s="152">
        <f t="shared" si="51"/>
        <v>16088986386</v>
      </c>
      <c r="T575" s="20" t="s">
        <v>6</v>
      </c>
      <c r="U575" s="81">
        <v>198020</v>
      </c>
      <c r="V575" s="81">
        <v>16089125000</v>
      </c>
      <c r="W575" s="81">
        <v>198020</v>
      </c>
      <c r="X575" s="81">
        <v>16089125000</v>
      </c>
      <c r="Y575" s="71">
        <v>0</v>
      </c>
      <c r="Z575" s="84">
        <v>0</v>
      </c>
    </row>
    <row r="576" spans="1:26" hidden="1">
      <c r="A576" s="19">
        <v>94450</v>
      </c>
      <c r="B576" s="19">
        <v>14031900172</v>
      </c>
      <c r="C576" s="20" t="s">
        <v>1966</v>
      </c>
      <c r="D576" s="20" t="s">
        <v>619</v>
      </c>
      <c r="E576" s="20" t="s">
        <v>710</v>
      </c>
      <c r="F576" s="20">
        <v>19</v>
      </c>
      <c r="G576" s="20" t="s">
        <v>616</v>
      </c>
      <c r="H576" s="20">
        <v>11229</v>
      </c>
      <c r="I576" s="21" t="s">
        <v>1962</v>
      </c>
      <c r="J576" s="88" t="s">
        <v>19</v>
      </c>
      <c r="K576" s="87">
        <v>73863</v>
      </c>
      <c r="L576" s="71">
        <v>101000</v>
      </c>
      <c r="M576" s="87">
        <v>98940</v>
      </c>
      <c r="N576" s="18">
        <f t="shared" si="49"/>
        <v>7308005220</v>
      </c>
      <c r="O576" s="18">
        <f t="shared" si="52"/>
        <v>730800522</v>
      </c>
      <c r="P576" s="30">
        <f t="shared" si="48"/>
        <v>8038805742</v>
      </c>
      <c r="Q576" s="152">
        <v>65000</v>
      </c>
      <c r="R576" s="152">
        <f t="shared" si="50"/>
        <v>123673.93449230769</v>
      </c>
      <c r="S576" s="152">
        <f t="shared" si="51"/>
        <v>8038805742</v>
      </c>
      <c r="T576" s="20" t="s">
        <v>90</v>
      </c>
      <c r="U576" s="81">
        <v>98940</v>
      </c>
      <c r="V576" s="81">
        <v>8038875000</v>
      </c>
      <c r="W576" s="81">
        <v>98940</v>
      </c>
      <c r="X576" s="81">
        <v>8038875000</v>
      </c>
      <c r="Y576" s="71">
        <v>0</v>
      </c>
      <c r="Z576" s="84">
        <v>0</v>
      </c>
    </row>
    <row r="577" spans="1:26" hidden="1">
      <c r="A577" s="19">
        <v>91976</v>
      </c>
      <c r="B577" s="19">
        <v>14031900173</v>
      </c>
      <c r="C577" s="20" t="s">
        <v>1970</v>
      </c>
      <c r="D577" s="20" t="s">
        <v>629</v>
      </c>
      <c r="E577" s="20" t="s">
        <v>702</v>
      </c>
      <c r="F577" s="20">
        <v>19</v>
      </c>
      <c r="G577" s="20" t="s">
        <v>618</v>
      </c>
      <c r="H577" s="20">
        <v>13101</v>
      </c>
      <c r="I577" s="21" t="s">
        <v>1968</v>
      </c>
      <c r="J577" s="88" t="s">
        <v>19</v>
      </c>
      <c r="K577" s="87">
        <v>73863</v>
      </c>
      <c r="L577" s="71">
        <v>106000</v>
      </c>
      <c r="M577" s="87">
        <v>104230</v>
      </c>
      <c r="N577" s="18">
        <f t="shared" si="49"/>
        <v>7698740490</v>
      </c>
      <c r="O577" s="18">
        <f t="shared" si="52"/>
        <v>769874049</v>
      </c>
      <c r="P577" s="30">
        <f t="shared" si="48"/>
        <v>8468614539</v>
      </c>
      <c r="Q577" s="152">
        <v>65000</v>
      </c>
      <c r="R577" s="152">
        <f t="shared" si="50"/>
        <v>130286.37752307692</v>
      </c>
      <c r="S577" s="152">
        <f t="shared" si="51"/>
        <v>8468614539</v>
      </c>
      <c r="T577" s="20" t="s">
        <v>6</v>
      </c>
      <c r="U577" s="81">
        <v>104230</v>
      </c>
      <c r="V577" s="81">
        <v>8468687500</v>
      </c>
      <c r="W577" s="81">
        <v>104230</v>
      </c>
      <c r="X577" s="81">
        <v>8468687500</v>
      </c>
      <c r="Y577" s="71">
        <v>0</v>
      </c>
      <c r="Z577" s="84">
        <v>0</v>
      </c>
    </row>
    <row r="578" spans="1:26" hidden="1">
      <c r="A578" s="19">
        <v>94332</v>
      </c>
      <c r="B578" s="19">
        <v>14031900174</v>
      </c>
      <c r="C578" s="20" t="s">
        <v>1971</v>
      </c>
      <c r="D578" s="20" t="s">
        <v>634</v>
      </c>
      <c r="E578" s="20" t="s">
        <v>40</v>
      </c>
      <c r="F578" s="20">
        <v>19</v>
      </c>
      <c r="G578" s="20" t="s">
        <v>618</v>
      </c>
      <c r="H578" s="20">
        <v>12718</v>
      </c>
      <c r="I578" s="21" t="s">
        <v>729</v>
      </c>
      <c r="J578" s="88" t="s">
        <v>4</v>
      </c>
      <c r="K578" s="87">
        <v>73863</v>
      </c>
      <c r="L578" s="71">
        <v>200000</v>
      </c>
      <c r="M578" s="87">
        <v>199060</v>
      </c>
      <c r="N578" s="18">
        <f t="shared" ref="N578:N641" si="53">M578*K578</f>
        <v>14703168780</v>
      </c>
      <c r="O578" s="18">
        <f t="shared" si="52"/>
        <v>1470316878</v>
      </c>
      <c r="P578" s="30">
        <f t="shared" ref="P578:P640" si="54">O578+N578</f>
        <v>16173485658</v>
      </c>
      <c r="Q578" s="152">
        <v>65000</v>
      </c>
      <c r="R578" s="152">
        <f t="shared" ref="R578:R641" si="55">P578/Q578</f>
        <v>248822.85627692306</v>
      </c>
      <c r="S578" s="152">
        <f t="shared" ref="S578:S641" si="56">Q578*R578</f>
        <v>16173485658</v>
      </c>
      <c r="T578" s="20" t="s">
        <v>6</v>
      </c>
      <c r="U578" s="81">
        <v>199060</v>
      </c>
      <c r="V578" s="81">
        <v>16173625000</v>
      </c>
      <c r="W578" s="81">
        <v>199060</v>
      </c>
      <c r="X578" s="81">
        <v>16173625000</v>
      </c>
      <c r="Y578" s="71">
        <v>0</v>
      </c>
      <c r="Z578" s="84">
        <v>0</v>
      </c>
    </row>
    <row r="579" spans="1:26" hidden="1">
      <c r="A579" s="19">
        <v>93482</v>
      </c>
      <c r="B579" s="19">
        <v>14031900175</v>
      </c>
      <c r="C579" s="20" t="s">
        <v>1975</v>
      </c>
      <c r="D579" s="20" t="s">
        <v>634</v>
      </c>
      <c r="E579" s="20" t="s">
        <v>14</v>
      </c>
      <c r="F579" s="20">
        <v>19</v>
      </c>
      <c r="G579" s="20" t="s">
        <v>618</v>
      </c>
      <c r="H579" s="20">
        <v>13100</v>
      </c>
      <c r="I579" s="21" t="s">
        <v>1973</v>
      </c>
      <c r="J579" s="88" t="s">
        <v>4</v>
      </c>
      <c r="K579" s="87">
        <v>73863</v>
      </c>
      <c r="L579" s="71">
        <v>97000</v>
      </c>
      <c r="M579" s="87">
        <v>96450</v>
      </c>
      <c r="N579" s="18">
        <f t="shared" si="53"/>
        <v>7124086350</v>
      </c>
      <c r="O579" s="18">
        <f t="shared" si="52"/>
        <v>712408635</v>
      </c>
      <c r="P579" s="30">
        <f t="shared" si="54"/>
        <v>7836494985</v>
      </c>
      <c r="Q579" s="152">
        <v>65000</v>
      </c>
      <c r="R579" s="152">
        <f t="shared" si="55"/>
        <v>120561.46130769231</v>
      </c>
      <c r="S579" s="152">
        <f t="shared" si="56"/>
        <v>7836494985</v>
      </c>
      <c r="T579" s="20" t="s">
        <v>6</v>
      </c>
      <c r="U579" s="81">
        <v>96450</v>
      </c>
      <c r="V579" s="81">
        <v>7836562500</v>
      </c>
      <c r="W579" s="81">
        <v>96450</v>
      </c>
      <c r="X579" s="81">
        <v>7836562500</v>
      </c>
      <c r="Y579" s="71">
        <v>0</v>
      </c>
      <c r="Z579" s="84">
        <v>0</v>
      </c>
    </row>
    <row r="580" spans="1:26" hidden="1">
      <c r="A580" s="19">
        <v>93481</v>
      </c>
      <c r="B580" s="19">
        <v>14031900176</v>
      </c>
      <c r="C580" s="20" t="s">
        <v>1977</v>
      </c>
      <c r="D580" s="20" t="s">
        <v>634</v>
      </c>
      <c r="E580" s="20" t="s">
        <v>14</v>
      </c>
      <c r="F580" s="20">
        <v>19</v>
      </c>
      <c r="G580" s="20" t="s">
        <v>618</v>
      </c>
      <c r="H580" s="20">
        <v>13100</v>
      </c>
      <c r="I580" s="21" t="s">
        <v>1973</v>
      </c>
      <c r="J580" s="88" t="s">
        <v>4</v>
      </c>
      <c r="K580" s="87">
        <v>73863</v>
      </c>
      <c r="L580" s="71">
        <v>78000</v>
      </c>
      <c r="M580" s="87">
        <v>77910</v>
      </c>
      <c r="N580" s="18">
        <f t="shared" si="53"/>
        <v>5754666330</v>
      </c>
      <c r="O580" s="18">
        <f t="shared" si="52"/>
        <v>575466633</v>
      </c>
      <c r="P580" s="30">
        <f t="shared" si="54"/>
        <v>6330132963</v>
      </c>
      <c r="Q580" s="152">
        <v>65000</v>
      </c>
      <c r="R580" s="152">
        <f t="shared" si="55"/>
        <v>97386.660969230768</v>
      </c>
      <c r="S580" s="152">
        <f t="shared" si="56"/>
        <v>6330132963</v>
      </c>
      <c r="T580" s="20" t="s">
        <v>6</v>
      </c>
      <c r="U580" s="81">
        <v>77910</v>
      </c>
      <c r="V580" s="81">
        <v>6330187500</v>
      </c>
      <c r="W580" s="81">
        <v>77910</v>
      </c>
      <c r="X580" s="81">
        <v>6330187500</v>
      </c>
      <c r="Y580" s="71">
        <v>0</v>
      </c>
      <c r="Z580" s="84">
        <v>0</v>
      </c>
    </row>
    <row r="581" spans="1:26" hidden="1">
      <c r="A581" s="19">
        <v>93569</v>
      </c>
      <c r="B581" s="19">
        <v>14031900177</v>
      </c>
      <c r="C581" s="20" t="s">
        <v>1981</v>
      </c>
      <c r="D581" s="20" t="s">
        <v>1775</v>
      </c>
      <c r="E581" s="20" t="s">
        <v>51</v>
      </c>
      <c r="F581" s="20">
        <v>19</v>
      </c>
      <c r="G581" s="20" t="s">
        <v>618</v>
      </c>
      <c r="H581" s="20">
        <v>13099</v>
      </c>
      <c r="I581" s="21" t="s">
        <v>1979</v>
      </c>
      <c r="J581" s="88" t="s">
        <v>16</v>
      </c>
      <c r="K581" s="87">
        <v>73863</v>
      </c>
      <c r="L581" s="71">
        <v>300000</v>
      </c>
      <c r="M581" s="87">
        <v>298670</v>
      </c>
      <c r="N581" s="18">
        <f t="shared" si="53"/>
        <v>22060662210</v>
      </c>
      <c r="O581" s="18">
        <f t="shared" si="52"/>
        <v>2206066221</v>
      </c>
      <c r="P581" s="30">
        <f t="shared" si="54"/>
        <v>24266728431</v>
      </c>
      <c r="Q581" s="152">
        <v>65000</v>
      </c>
      <c r="R581" s="152">
        <f t="shared" si="55"/>
        <v>373334.28355384618</v>
      </c>
      <c r="S581" s="152">
        <f t="shared" si="56"/>
        <v>24266728431</v>
      </c>
      <c r="T581" s="20" t="s">
        <v>6</v>
      </c>
      <c r="U581" s="81">
        <v>298670</v>
      </c>
      <c r="V581" s="81">
        <v>24266937500</v>
      </c>
      <c r="W581" s="81">
        <v>298670</v>
      </c>
      <c r="X581" s="81">
        <v>24266937500</v>
      </c>
      <c r="Y581" s="71">
        <v>0</v>
      </c>
      <c r="Z581" s="84">
        <v>0</v>
      </c>
    </row>
    <row r="582" spans="1:26" hidden="1">
      <c r="A582" s="19">
        <v>92936</v>
      </c>
      <c r="B582" s="19">
        <v>14031900178</v>
      </c>
      <c r="C582" s="20" t="s">
        <v>1982</v>
      </c>
      <c r="D582" s="20" t="s">
        <v>634</v>
      </c>
      <c r="E582" s="20" t="s">
        <v>64</v>
      </c>
      <c r="F582" s="20">
        <v>19</v>
      </c>
      <c r="G582" s="20" t="s">
        <v>618</v>
      </c>
      <c r="H582" s="20">
        <v>10257</v>
      </c>
      <c r="I582" s="21" t="s">
        <v>1865</v>
      </c>
      <c r="J582" s="88" t="s">
        <v>19</v>
      </c>
      <c r="K582" s="87">
        <v>73863</v>
      </c>
      <c r="L582" s="71">
        <v>200000</v>
      </c>
      <c r="M582" s="87">
        <v>199300</v>
      </c>
      <c r="N582" s="18">
        <f t="shared" si="53"/>
        <v>14720895900</v>
      </c>
      <c r="O582" s="18">
        <f t="shared" si="52"/>
        <v>1472089590</v>
      </c>
      <c r="P582" s="30">
        <f t="shared" si="54"/>
        <v>16192985490</v>
      </c>
      <c r="Q582" s="152">
        <v>65000</v>
      </c>
      <c r="R582" s="152">
        <f t="shared" si="55"/>
        <v>249122.85369230769</v>
      </c>
      <c r="S582" s="152">
        <f t="shared" si="56"/>
        <v>16192985490</v>
      </c>
      <c r="T582" s="20" t="s">
        <v>90</v>
      </c>
      <c r="U582" s="81">
        <v>199300</v>
      </c>
      <c r="V582" s="81">
        <v>16193125000</v>
      </c>
      <c r="W582" s="81">
        <v>199300</v>
      </c>
      <c r="X582" s="81">
        <v>16193125000</v>
      </c>
      <c r="Y582" s="71">
        <v>0</v>
      </c>
      <c r="Z582" s="84">
        <v>0</v>
      </c>
    </row>
    <row r="583" spans="1:26" hidden="1">
      <c r="A583" s="19">
        <v>94457</v>
      </c>
      <c r="B583" s="19">
        <v>14031900179</v>
      </c>
      <c r="C583" s="20" t="s">
        <v>1983</v>
      </c>
      <c r="D583" s="20" t="s">
        <v>634</v>
      </c>
      <c r="E583" s="20" t="s">
        <v>32</v>
      </c>
      <c r="F583" s="20">
        <v>19</v>
      </c>
      <c r="G583" s="20" t="s">
        <v>635</v>
      </c>
      <c r="H583" s="20">
        <v>12115</v>
      </c>
      <c r="I583" s="21" t="s">
        <v>1164</v>
      </c>
      <c r="J583" s="88" t="s">
        <v>4</v>
      </c>
      <c r="K583" s="87">
        <v>73863</v>
      </c>
      <c r="L583" s="71">
        <v>100000</v>
      </c>
      <c r="M583" s="87">
        <v>98300</v>
      </c>
      <c r="N583" s="18">
        <f t="shared" si="53"/>
        <v>7260732900</v>
      </c>
      <c r="O583" s="18">
        <f t="shared" si="52"/>
        <v>726073290</v>
      </c>
      <c r="P583" s="30">
        <f t="shared" si="54"/>
        <v>7986806190</v>
      </c>
      <c r="Q583" s="152">
        <v>65000</v>
      </c>
      <c r="R583" s="152">
        <f t="shared" si="55"/>
        <v>122873.94138461539</v>
      </c>
      <c r="S583" s="152">
        <f t="shared" si="56"/>
        <v>7986806190</v>
      </c>
      <c r="T583" s="20" t="s">
        <v>6</v>
      </c>
      <c r="U583" s="81">
        <v>98300</v>
      </c>
      <c r="V583" s="81">
        <v>7986875000</v>
      </c>
      <c r="W583" s="81">
        <v>98300</v>
      </c>
      <c r="X583" s="81">
        <v>7986875000</v>
      </c>
      <c r="Y583" s="71">
        <v>0</v>
      </c>
      <c r="Z583" s="84">
        <v>0</v>
      </c>
    </row>
    <row r="584" spans="1:26" hidden="1">
      <c r="A584" s="19">
        <v>94342</v>
      </c>
      <c r="B584" s="19">
        <v>14031900180</v>
      </c>
      <c r="C584" s="20" t="s">
        <v>1984</v>
      </c>
      <c r="D584" s="20" t="s">
        <v>616</v>
      </c>
      <c r="E584" s="20" t="s">
        <v>14</v>
      </c>
      <c r="F584" s="20">
        <v>19</v>
      </c>
      <c r="G584" s="20" t="s">
        <v>635</v>
      </c>
      <c r="H584" s="20">
        <v>11124</v>
      </c>
      <c r="I584" s="21" t="s">
        <v>1042</v>
      </c>
      <c r="J584" s="88" t="s">
        <v>4</v>
      </c>
      <c r="K584" s="87">
        <v>73863</v>
      </c>
      <c r="L584" s="71">
        <v>150000</v>
      </c>
      <c r="M584" s="87">
        <v>149080</v>
      </c>
      <c r="N584" s="18">
        <f t="shared" si="53"/>
        <v>11011496040</v>
      </c>
      <c r="O584" s="18">
        <f t="shared" si="52"/>
        <v>1101149604</v>
      </c>
      <c r="P584" s="30">
        <f t="shared" si="54"/>
        <v>12112645644</v>
      </c>
      <c r="Q584" s="152">
        <v>65000</v>
      </c>
      <c r="R584" s="152">
        <f t="shared" si="55"/>
        <v>186348.39452307692</v>
      </c>
      <c r="S584" s="152">
        <f t="shared" si="56"/>
        <v>12112645644</v>
      </c>
      <c r="T584" s="20" t="s">
        <v>6</v>
      </c>
      <c r="U584" s="81">
        <v>149080</v>
      </c>
      <c r="V584" s="81">
        <v>12112750000</v>
      </c>
      <c r="W584" s="81">
        <v>149080</v>
      </c>
      <c r="X584" s="81">
        <v>12112750000</v>
      </c>
      <c r="Y584" s="71">
        <v>0</v>
      </c>
      <c r="Z584" s="84">
        <v>0</v>
      </c>
    </row>
    <row r="585" spans="1:26" hidden="1">
      <c r="A585" s="19">
        <v>93071</v>
      </c>
      <c r="B585" s="19">
        <v>14031900181</v>
      </c>
      <c r="C585" s="20" t="s">
        <v>1986</v>
      </c>
      <c r="D585" s="20" t="s">
        <v>1775</v>
      </c>
      <c r="E585" s="20" t="s">
        <v>40</v>
      </c>
      <c r="F585" s="20">
        <v>19</v>
      </c>
      <c r="G585" s="20" t="s">
        <v>635</v>
      </c>
      <c r="H585" s="20">
        <v>12748</v>
      </c>
      <c r="I585" s="21" t="s">
        <v>815</v>
      </c>
      <c r="J585" s="88" t="s">
        <v>4</v>
      </c>
      <c r="K585" s="87">
        <v>73863</v>
      </c>
      <c r="L585" s="71">
        <v>150000</v>
      </c>
      <c r="M585" s="87">
        <v>148410</v>
      </c>
      <c r="N585" s="18">
        <f t="shared" si="53"/>
        <v>10962007830</v>
      </c>
      <c r="O585" s="18">
        <f t="shared" si="52"/>
        <v>1096200783</v>
      </c>
      <c r="P585" s="30">
        <f t="shared" si="54"/>
        <v>12058208613</v>
      </c>
      <c r="Q585" s="152">
        <v>65000</v>
      </c>
      <c r="R585" s="152">
        <f t="shared" si="55"/>
        <v>185510.90173846154</v>
      </c>
      <c r="S585" s="152">
        <f t="shared" si="56"/>
        <v>12058208613</v>
      </c>
      <c r="T585" s="20" t="s">
        <v>6</v>
      </c>
      <c r="U585" s="81">
        <v>148410</v>
      </c>
      <c r="V585" s="81">
        <v>12058312500</v>
      </c>
      <c r="W585" s="81">
        <v>148410</v>
      </c>
      <c r="X585" s="81">
        <v>12058312500</v>
      </c>
      <c r="Y585" s="71">
        <v>0</v>
      </c>
      <c r="Z585" s="84">
        <v>0</v>
      </c>
    </row>
    <row r="586" spans="1:26" hidden="1">
      <c r="A586" s="19">
        <v>93586</v>
      </c>
      <c r="B586" s="19">
        <v>14031900182</v>
      </c>
      <c r="C586" s="20" t="s">
        <v>1991</v>
      </c>
      <c r="D586" s="20" t="s">
        <v>1775</v>
      </c>
      <c r="E586" s="20" t="s">
        <v>9</v>
      </c>
      <c r="F586" s="20">
        <v>19</v>
      </c>
      <c r="G586" s="20" t="s">
        <v>635</v>
      </c>
      <c r="H586" s="20">
        <v>13102</v>
      </c>
      <c r="I586" s="21" t="s">
        <v>1988</v>
      </c>
      <c r="J586" s="88" t="s">
        <v>19</v>
      </c>
      <c r="K586" s="87">
        <v>73863</v>
      </c>
      <c r="L586" s="71">
        <v>100000</v>
      </c>
      <c r="M586" s="87">
        <v>97620</v>
      </c>
      <c r="N586" s="18">
        <f t="shared" si="53"/>
        <v>7210506060</v>
      </c>
      <c r="O586" s="18">
        <f t="shared" si="52"/>
        <v>721050606</v>
      </c>
      <c r="P586" s="30">
        <f t="shared" si="54"/>
        <v>7931556666</v>
      </c>
      <c r="Q586" s="152">
        <v>65000</v>
      </c>
      <c r="R586" s="152">
        <f t="shared" si="55"/>
        <v>122023.94870769231</v>
      </c>
      <c r="S586" s="152">
        <f t="shared" si="56"/>
        <v>7931556666</v>
      </c>
      <c r="T586" s="20" t="s">
        <v>6</v>
      </c>
      <c r="U586" s="81">
        <v>97620</v>
      </c>
      <c r="V586" s="81">
        <v>7931625000</v>
      </c>
      <c r="W586" s="81">
        <v>97620</v>
      </c>
      <c r="X586" s="81">
        <v>7931625000</v>
      </c>
      <c r="Y586" s="71">
        <v>0</v>
      </c>
      <c r="Z586" s="84">
        <v>0</v>
      </c>
    </row>
    <row r="587" spans="1:26" hidden="1">
      <c r="A587" s="19">
        <v>93217</v>
      </c>
      <c r="B587" s="19">
        <v>14031900183</v>
      </c>
      <c r="C587" s="20" t="s">
        <v>1993</v>
      </c>
      <c r="D587" s="20" t="s">
        <v>634</v>
      </c>
      <c r="E587" s="20" t="s">
        <v>64</v>
      </c>
      <c r="F587" s="20">
        <v>19</v>
      </c>
      <c r="G587" s="20" t="s">
        <v>635</v>
      </c>
      <c r="H587" s="20">
        <v>12190</v>
      </c>
      <c r="I587" s="21" t="s">
        <v>819</v>
      </c>
      <c r="J587" s="88" t="s">
        <v>19</v>
      </c>
      <c r="K587" s="87">
        <v>73863</v>
      </c>
      <c r="L587" s="71">
        <v>200000</v>
      </c>
      <c r="M587" s="87">
        <v>199830</v>
      </c>
      <c r="N587" s="18">
        <f t="shared" si="53"/>
        <v>14760043290</v>
      </c>
      <c r="O587" s="18">
        <f t="shared" si="52"/>
        <v>1476004329</v>
      </c>
      <c r="P587" s="30">
        <f t="shared" si="54"/>
        <v>16236047619</v>
      </c>
      <c r="Q587" s="152">
        <v>65000</v>
      </c>
      <c r="R587" s="152">
        <f t="shared" si="55"/>
        <v>249785.34798461539</v>
      </c>
      <c r="S587" s="152">
        <f t="shared" si="56"/>
        <v>16236047619</v>
      </c>
      <c r="T587" s="20" t="s">
        <v>90</v>
      </c>
      <c r="U587" s="81">
        <v>199830</v>
      </c>
      <c r="V587" s="81">
        <v>16236187500</v>
      </c>
      <c r="W587" s="81">
        <v>199830</v>
      </c>
      <c r="X587" s="81">
        <v>16236187500</v>
      </c>
      <c r="Y587" s="71">
        <v>0</v>
      </c>
      <c r="Z587" s="84">
        <v>0</v>
      </c>
    </row>
    <row r="588" spans="1:26" hidden="1">
      <c r="A588" s="19">
        <v>92248</v>
      </c>
      <c r="B588" s="19">
        <v>14031900184</v>
      </c>
      <c r="C588" s="20" t="s">
        <v>1997</v>
      </c>
      <c r="D588" s="20" t="s">
        <v>629</v>
      </c>
      <c r="E588" s="20" t="s">
        <v>9</v>
      </c>
      <c r="F588" s="20">
        <v>19</v>
      </c>
      <c r="G588" s="20" t="s">
        <v>633</v>
      </c>
      <c r="H588" s="20">
        <v>13105</v>
      </c>
      <c r="I588" s="21" t="s">
        <v>1995</v>
      </c>
      <c r="J588" s="88" t="s">
        <v>16</v>
      </c>
      <c r="K588" s="87">
        <v>73863</v>
      </c>
      <c r="L588" s="71">
        <v>46000</v>
      </c>
      <c r="M588" s="87">
        <v>45200</v>
      </c>
      <c r="N588" s="18">
        <f t="shared" si="53"/>
        <v>3338607600</v>
      </c>
      <c r="O588" s="18">
        <f t="shared" si="52"/>
        <v>333860760</v>
      </c>
      <c r="P588" s="30">
        <f t="shared" si="54"/>
        <v>3672468360</v>
      </c>
      <c r="Q588" s="152">
        <v>65000</v>
      </c>
      <c r="R588" s="152">
        <f t="shared" si="55"/>
        <v>56499.513230769233</v>
      </c>
      <c r="S588" s="152">
        <f t="shared" si="56"/>
        <v>3672468360</v>
      </c>
      <c r="T588" s="20" t="s">
        <v>6</v>
      </c>
      <c r="U588" s="81">
        <v>45200</v>
      </c>
      <c r="V588" s="81">
        <v>3672500000</v>
      </c>
      <c r="W588" s="81">
        <v>45200</v>
      </c>
      <c r="X588" s="81">
        <v>3672500000</v>
      </c>
      <c r="Y588" s="71">
        <v>0</v>
      </c>
      <c r="Z588" s="84">
        <v>0</v>
      </c>
    </row>
    <row r="589" spans="1:26" hidden="1">
      <c r="A589" s="19">
        <v>94960</v>
      </c>
      <c r="B589" s="19">
        <v>14031900185</v>
      </c>
      <c r="C589" s="20" t="s">
        <v>1998</v>
      </c>
      <c r="D589" s="20" t="s">
        <v>618</v>
      </c>
      <c r="E589" s="20" t="s">
        <v>40</v>
      </c>
      <c r="F589" s="20">
        <v>19</v>
      </c>
      <c r="G589" s="20" t="s">
        <v>633</v>
      </c>
      <c r="H589" s="20">
        <v>10138</v>
      </c>
      <c r="I589" s="21" t="s">
        <v>799</v>
      </c>
      <c r="J589" s="88" t="s">
        <v>4</v>
      </c>
      <c r="K589" s="87">
        <v>73863</v>
      </c>
      <c r="L589" s="71">
        <v>200000</v>
      </c>
      <c r="M589" s="87">
        <v>198530</v>
      </c>
      <c r="N589" s="18">
        <f t="shared" si="53"/>
        <v>14664021390</v>
      </c>
      <c r="O589" s="18">
        <f t="shared" si="52"/>
        <v>1466402139</v>
      </c>
      <c r="P589" s="30">
        <f t="shared" si="54"/>
        <v>16130423529</v>
      </c>
      <c r="Q589" s="152">
        <v>65000</v>
      </c>
      <c r="R589" s="152">
        <f t="shared" si="55"/>
        <v>248160.36198461539</v>
      </c>
      <c r="S589" s="152">
        <f t="shared" si="56"/>
        <v>16130423529</v>
      </c>
      <c r="T589" s="20" t="s">
        <v>6</v>
      </c>
      <c r="U589" s="81">
        <v>198530</v>
      </c>
      <c r="V589" s="81">
        <v>16130562500</v>
      </c>
      <c r="W589" s="81">
        <v>198530</v>
      </c>
      <c r="X589" s="81">
        <v>16130562500</v>
      </c>
      <c r="Y589" s="71">
        <v>0</v>
      </c>
      <c r="Z589" s="84">
        <v>0</v>
      </c>
    </row>
    <row r="590" spans="1:26" hidden="1">
      <c r="A590" s="19">
        <v>93491</v>
      </c>
      <c r="B590" s="19">
        <v>14031900186</v>
      </c>
      <c r="C590" s="20" t="s">
        <v>1999</v>
      </c>
      <c r="D590" s="20" t="s">
        <v>618</v>
      </c>
      <c r="E590" s="20" t="s">
        <v>40</v>
      </c>
      <c r="F590" s="20">
        <v>19</v>
      </c>
      <c r="G590" s="20" t="s">
        <v>633</v>
      </c>
      <c r="H590" s="20">
        <v>12185</v>
      </c>
      <c r="I590" s="21" t="s">
        <v>801</v>
      </c>
      <c r="J590" s="88" t="s">
        <v>4</v>
      </c>
      <c r="K590" s="87">
        <v>73863</v>
      </c>
      <c r="L590" s="71">
        <v>200000</v>
      </c>
      <c r="M590" s="87">
        <v>197560</v>
      </c>
      <c r="N590" s="18">
        <f t="shared" si="53"/>
        <v>14592374280</v>
      </c>
      <c r="O590" s="18">
        <f t="shared" si="52"/>
        <v>1459237428</v>
      </c>
      <c r="P590" s="30">
        <f t="shared" si="54"/>
        <v>16051611708</v>
      </c>
      <c r="Q590" s="152">
        <v>65000</v>
      </c>
      <c r="R590" s="152">
        <f t="shared" si="55"/>
        <v>246947.87243076923</v>
      </c>
      <c r="S590" s="152">
        <f t="shared" si="56"/>
        <v>16051611708</v>
      </c>
      <c r="T590" s="20" t="s">
        <v>6</v>
      </c>
      <c r="U590" s="81">
        <v>197560</v>
      </c>
      <c r="V590" s="81">
        <v>16051750000</v>
      </c>
      <c r="W590" s="81">
        <v>197560</v>
      </c>
      <c r="X590" s="81">
        <v>16051750000</v>
      </c>
      <c r="Y590" s="71">
        <v>0</v>
      </c>
      <c r="Z590" s="84">
        <v>0</v>
      </c>
    </row>
    <row r="591" spans="1:26" hidden="1">
      <c r="A591" s="19">
        <v>95445</v>
      </c>
      <c r="B591" s="19">
        <v>14031900187</v>
      </c>
      <c r="C591" s="20" t="s">
        <v>2000</v>
      </c>
      <c r="D591" s="20" t="s">
        <v>618</v>
      </c>
      <c r="E591" s="20" t="s">
        <v>710</v>
      </c>
      <c r="F591" s="20">
        <v>19</v>
      </c>
      <c r="G591" s="20" t="s">
        <v>633</v>
      </c>
      <c r="H591" s="20">
        <v>12032</v>
      </c>
      <c r="I591" s="21" t="s">
        <v>783</v>
      </c>
      <c r="J591" s="88" t="s">
        <v>19</v>
      </c>
      <c r="K591" s="87">
        <v>73863</v>
      </c>
      <c r="L591" s="71">
        <v>100000</v>
      </c>
      <c r="M591" s="87">
        <v>99280</v>
      </c>
      <c r="N591" s="18">
        <f t="shared" si="53"/>
        <v>7333118640</v>
      </c>
      <c r="O591" s="18">
        <f t="shared" si="52"/>
        <v>733311864</v>
      </c>
      <c r="P591" s="30">
        <f t="shared" si="54"/>
        <v>8066430504</v>
      </c>
      <c r="Q591" s="152">
        <v>65000</v>
      </c>
      <c r="R591" s="152">
        <f t="shared" si="55"/>
        <v>124098.93083076923</v>
      </c>
      <c r="S591" s="152">
        <f t="shared" si="56"/>
        <v>8066430504</v>
      </c>
      <c r="T591" s="20" t="s">
        <v>6</v>
      </c>
      <c r="U591" s="81">
        <v>99280</v>
      </c>
      <c r="V591" s="81">
        <v>8066500000</v>
      </c>
      <c r="W591" s="81">
        <v>99280</v>
      </c>
      <c r="X591" s="81">
        <v>8066500000</v>
      </c>
      <c r="Y591" s="71">
        <v>0</v>
      </c>
      <c r="Z591" s="84">
        <v>0</v>
      </c>
    </row>
    <row r="592" spans="1:26" hidden="1">
      <c r="A592" s="19">
        <v>95166</v>
      </c>
      <c r="B592" s="19">
        <v>14031900188</v>
      </c>
      <c r="C592" s="20" t="s">
        <v>2001</v>
      </c>
      <c r="D592" s="20" t="s">
        <v>618</v>
      </c>
      <c r="E592" s="20" t="s">
        <v>710</v>
      </c>
      <c r="F592" s="20">
        <v>19</v>
      </c>
      <c r="G592" s="20" t="s">
        <v>633</v>
      </c>
      <c r="H592" s="20">
        <v>12032</v>
      </c>
      <c r="I592" s="21" t="s">
        <v>783</v>
      </c>
      <c r="J592" s="88" t="s">
        <v>19</v>
      </c>
      <c r="K592" s="87">
        <v>73863</v>
      </c>
      <c r="L592" s="71">
        <v>84000</v>
      </c>
      <c r="M592" s="87">
        <v>83550</v>
      </c>
      <c r="N592" s="18">
        <f t="shared" si="53"/>
        <v>6171253650</v>
      </c>
      <c r="O592" s="18">
        <f t="shared" si="52"/>
        <v>617125365</v>
      </c>
      <c r="P592" s="30">
        <f t="shared" si="54"/>
        <v>6788379015</v>
      </c>
      <c r="Q592" s="152">
        <v>65000</v>
      </c>
      <c r="R592" s="152">
        <f t="shared" si="55"/>
        <v>104436.60023076923</v>
      </c>
      <c r="S592" s="152">
        <f t="shared" si="56"/>
        <v>6788379015</v>
      </c>
      <c r="T592" s="20" t="s">
        <v>6</v>
      </c>
      <c r="U592" s="81">
        <v>83550</v>
      </c>
      <c r="V592" s="81">
        <v>6788437500</v>
      </c>
      <c r="W592" s="81">
        <v>83550</v>
      </c>
      <c r="X592" s="81">
        <v>6788437500</v>
      </c>
      <c r="Y592" s="71">
        <v>0</v>
      </c>
      <c r="Z592" s="84">
        <v>0</v>
      </c>
    </row>
    <row r="593" spans="1:26" hidden="1">
      <c r="A593" s="19">
        <v>91343</v>
      </c>
      <c r="B593" s="19">
        <v>14031900189</v>
      </c>
      <c r="C593" s="20" t="s">
        <v>2006</v>
      </c>
      <c r="D593" s="20" t="s">
        <v>1682</v>
      </c>
      <c r="E593" s="20" t="s">
        <v>702</v>
      </c>
      <c r="F593" s="20">
        <v>19</v>
      </c>
      <c r="G593" s="20" t="s">
        <v>633</v>
      </c>
      <c r="H593" s="20">
        <v>11977</v>
      </c>
      <c r="I593" s="21" t="s">
        <v>2003</v>
      </c>
      <c r="J593" s="88" t="s">
        <v>19</v>
      </c>
      <c r="K593" s="87">
        <v>73863</v>
      </c>
      <c r="L593" s="71">
        <v>247000</v>
      </c>
      <c r="M593" s="87">
        <v>246270</v>
      </c>
      <c r="N593" s="18">
        <f t="shared" si="53"/>
        <v>18190241010</v>
      </c>
      <c r="O593" s="18">
        <f t="shared" si="52"/>
        <v>1819024101</v>
      </c>
      <c r="P593" s="30">
        <f t="shared" si="54"/>
        <v>20009265111</v>
      </c>
      <c r="Q593" s="152">
        <v>65000</v>
      </c>
      <c r="R593" s="152">
        <f t="shared" si="55"/>
        <v>307834.84786153847</v>
      </c>
      <c r="S593" s="152">
        <f t="shared" si="56"/>
        <v>20009265111</v>
      </c>
      <c r="T593" s="20" t="s">
        <v>6</v>
      </c>
      <c r="U593" s="81">
        <v>246270</v>
      </c>
      <c r="V593" s="81">
        <v>20009437500</v>
      </c>
      <c r="W593" s="81">
        <v>246270</v>
      </c>
      <c r="X593" s="81">
        <v>20009437500</v>
      </c>
      <c r="Y593" s="71">
        <v>0</v>
      </c>
      <c r="Z593" s="84">
        <v>0</v>
      </c>
    </row>
    <row r="594" spans="1:26" hidden="1">
      <c r="A594" s="19">
        <v>91328</v>
      </c>
      <c r="B594" s="19">
        <v>14031900190</v>
      </c>
      <c r="C594" s="20" t="s">
        <v>2007</v>
      </c>
      <c r="D594" s="20" t="s">
        <v>625</v>
      </c>
      <c r="E594" s="20" t="s">
        <v>702</v>
      </c>
      <c r="F594" s="20">
        <v>19</v>
      </c>
      <c r="G594" s="20" t="s">
        <v>633</v>
      </c>
      <c r="H594" s="20">
        <v>11977</v>
      </c>
      <c r="I594" s="21" t="s">
        <v>2003</v>
      </c>
      <c r="J594" s="88" t="s">
        <v>19</v>
      </c>
      <c r="K594" s="87">
        <v>73863</v>
      </c>
      <c r="L594" s="71">
        <v>35000</v>
      </c>
      <c r="M594" s="87">
        <v>25080</v>
      </c>
      <c r="N594" s="18">
        <f t="shared" si="53"/>
        <v>1852484040</v>
      </c>
      <c r="O594" s="18">
        <f t="shared" ref="O594:O656" si="57">N594*10%</f>
        <v>185248404</v>
      </c>
      <c r="P594" s="30">
        <f t="shared" si="54"/>
        <v>2037732444</v>
      </c>
      <c r="Q594" s="152">
        <v>65000</v>
      </c>
      <c r="R594" s="152">
        <f t="shared" si="55"/>
        <v>31349.729907692308</v>
      </c>
      <c r="S594" s="152">
        <f t="shared" si="56"/>
        <v>2037732444</v>
      </c>
      <c r="T594" s="20" t="s">
        <v>6</v>
      </c>
      <c r="U594" s="81">
        <v>25080</v>
      </c>
      <c r="V594" s="81">
        <v>2037750000</v>
      </c>
      <c r="W594" s="81">
        <v>25080</v>
      </c>
      <c r="X594" s="81">
        <v>2037750000</v>
      </c>
      <c r="Y594" s="71">
        <v>0</v>
      </c>
      <c r="Z594" s="84">
        <v>0</v>
      </c>
    </row>
    <row r="595" spans="1:26" hidden="1">
      <c r="A595" s="19">
        <v>93216</v>
      </c>
      <c r="B595" s="19">
        <v>14031900191</v>
      </c>
      <c r="C595" s="20" t="s">
        <v>2009</v>
      </c>
      <c r="D595" s="20" t="s">
        <v>634</v>
      </c>
      <c r="E595" s="20" t="s">
        <v>64</v>
      </c>
      <c r="F595" s="20">
        <v>19</v>
      </c>
      <c r="G595" s="20" t="s">
        <v>633</v>
      </c>
      <c r="H595" s="20">
        <v>12457</v>
      </c>
      <c r="I595" s="21" t="s">
        <v>1117</v>
      </c>
      <c r="J595" s="88" t="s">
        <v>19</v>
      </c>
      <c r="K595" s="87">
        <v>73863</v>
      </c>
      <c r="L595" s="71">
        <v>200000</v>
      </c>
      <c r="M595" s="87">
        <v>199200</v>
      </c>
      <c r="N595" s="18">
        <f t="shared" si="53"/>
        <v>14713509600</v>
      </c>
      <c r="O595" s="18">
        <f t="shared" si="57"/>
        <v>1471350960</v>
      </c>
      <c r="P595" s="30">
        <f t="shared" si="54"/>
        <v>16184860560</v>
      </c>
      <c r="Q595" s="152">
        <v>65000</v>
      </c>
      <c r="R595" s="152">
        <f t="shared" si="55"/>
        <v>248997.85476923076</v>
      </c>
      <c r="S595" s="152">
        <f t="shared" si="56"/>
        <v>16184860560</v>
      </c>
      <c r="T595" s="20" t="s">
        <v>90</v>
      </c>
      <c r="U595" s="81">
        <v>199200</v>
      </c>
      <c r="V595" s="81">
        <v>16185000000</v>
      </c>
      <c r="W595" s="81">
        <v>199200</v>
      </c>
      <c r="X595" s="81">
        <v>16185000000</v>
      </c>
      <c r="Y595" s="71">
        <v>0</v>
      </c>
      <c r="Z595" s="84">
        <v>0</v>
      </c>
    </row>
    <row r="596" spans="1:26" hidden="1">
      <c r="A596" s="19">
        <v>91463</v>
      </c>
      <c r="B596" s="19">
        <v>14031900192</v>
      </c>
      <c r="C596" s="20" t="s">
        <v>2013</v>
      </c>
      <c r="D596" s="20" t="s">
        <v>625</v>
      </c>
      <c r="E596" s="20" t="s">
        <v>722</v>
      </c>
      <c r="F596" s="20">
        <v>19</v>
      </c>
      <c r="G596" s="20" t="s">
        <v>644</v>
      </c>
      <c r="H596" s="20">
        <v>13108</v>
      </c>
      <c r="I596" s="21" t="s">
        <v>2011</v>
      </c>
      <c r="J596" s="88" t="s">
        <v>19</v>
      </c>
      <c r="K596" s="87">
        <v>73863</v>
      </c>
      <c r="L596" s="71">
        <v>150000</v>
      </c>
      <c r="M596" s="87">
        <v>148850</v>
      </c>
      <c r="N596" s="18">
        <f t="shared" si="53"/>
        <v>10994507550</v>
      </c>
      <c r="O596" s="18">
        <f t="shared" si="57"/>
        <v>1099450755</v>
      </c>
      <c r="P596" s="30">
        <f t="shared" si="54"/>
        <v>12093958305</v>
      </c>
      <c r="Q596" s="152">
        <v>65000</v>
      </c>
      <c r="R596" s="152">
        <f t="shared" si="55"/>
        <v>186060.897</v>
      </c>
      <c r="S596" s="152">
        <f t="shared" si="56"/>
        <v>12093958305</v>
      </c>
      <c r="T596" s="20" t="s">
        <v>6</v>
      </c>
      <c r="U596" s="81">
        <v>148850</v>
      </c>
      <c r="V596" s="81">
        <v>12094062500</v>
      </c>
      <c r="W596" s="81">
        <v>148850</v>
      </c>
      <c r="X596" s="81">
        <v>12094062500</v>
      </c>
      <c r="Y596" s="71">
        <v>0</v>
      </c>
      <c r="Z596" s="84">
        <v>0</v>
      </c>
    </row>
    <row r="597" spans="1:26" hidden="1">
      <c r="A597" s="19">
        <v>92698</v>
      </c>
      <c r="B597" s="19">
        <v>14031900193</v>
      </c>
      <c r="C597" s="20" t="s">
        <v>2017</v>
      </c>
      <c r="D597" s="20" t="s">
        <v>634</v>
      </c>
      <c r="E597" s="20" t="s">
        <v>14</v>
      </c>
      <c r="F597" s="20">
        <v>19</v>
      </c>
      <c r="G597" s="20" t="s">
        <v>644</v>
      </c>
      <c r="H597" s="20">
        <v>13107</v>
      </c>
      <c r="I597" s="21" t="s">
        <v>2015</v>
      </c>
      <c r="J597" s="88" t="s">
        <v>16</v>
      </c>
      <c r="K597" s="87">
        <v>73863</v>
      </c>
      <c r="L597" s="71">
        <v>64000</v>
      </c>
      <c r="M597" s="87">
        <v>63070</v>
      </c>
      <c r="N597" s="18">
        <f t="shared" si="53"/>
        <v>4658539410</v>
      </c>
      <c r="O597" s="18">
        <f t="shared" si="57"/>
        <v>465853941</v>
      </c>
      <c r="P597" s="30">
        <f t="shared" si="54"/>
        <v>5124393351</v>
      </c>
      <c r="Q597" s="152">
        <v>65000</v>
      </c>
      <c r="R597" s="152">
        <f t="shared" si="55"/>
        <v>78836.820784615382</v>
      </c>
      <c r="S597" s="152">
        <f t="shared" si="56"/>
        <v>5124393351</v>
      </c>
      <c r="T597" s="20" t="s">
        <v>6</v>
      </c>
      <c r="U597" s="81">
        <v>63070</v>
      </c>
      <c r="V597" s="81">
        <v>5124437500</v>
      </c>
      <c r="W597" s="81">
        <v>63070</v>
      </c>
      <c r="X597" s="81">
        <v>5124437500</v>
      </c>
      <c r="Y597" s="71">
        <v>0</v>
      </c>
      <c r="Z597" s="84">
        <v>0</v>
      </c>
    </row>
    <row r="598" spans="1:26" hidden="1">
      <c r="A598" s="19">
        <v>95446</v>
      </c>
      <c r="B598" s="19">
        <v>14031900194</v>
      </c>
      <c r="C598" s="20" t="s">
        <v>2021</v>
      </c>
      <c r="D598" s="20" t="s">
        <v>618</v>
      </c>
      <c r="E598" s="20" t="s">
        <v>299</v>
      </c>
      <c r="F598" s="20">
        <v>19</v>
      </c>
      <c r="G598" s="20" t="s">
        <v>644</v>
      </c>
      <c r="H598" s="20">
        <v>13106</v>
      </c>
      <c r="I598" s="21" t="s">
        <v>2019</v>
      </c>
      <c r="J598" s="88" t="s">
        <v>4</v>
      </c>
      <c r="K598" s="87">
        <v>73863</v>
      </c>
      <c r="L598" s="71">
        <v>175000</v>
      </c>
      <c r="M598" s="87">
        <v>174910</v>
      </c>
      <c r="N598" s="18">
        <f t="shared" si="53"/>
        <v>12919377330</v>
      </c>
      <c r="O598" s="18">
        <f t="shared" si="57"/>
        <v>1291937733</v>
      </c>
      <c r="P598" s="30">
        <f t="shared" si="54"/>
        <v>14211315063</v>
      </c>
      <c r="Q598" s="152">
        <v>65000</v>
      </c>
      <c r="R598" s="152">
        <f t="shared" si="55"/>
        <v>218635.61635384616</v>
      </c>
      <c r="S598" s="152">
        <f t="shared" si="56"/>
        <v>14211315063</v>
      </c>
      <c r="T598" s="20" t="s">
        <v>6</v>
      </c>
      <c r="U598" s="81">
        <v>174910</v>
      </c>
      <c r="V598" s="81">
        <v>14211437500</v>
      </c>
      <c r="W598" s="81">
        <v>174910</v>
      </c>
      <c r="X598" s="81">
        <v>14211437500</v>
      </c>
      <c r="Y598" s="71">
        <v>0</v>
      </c>
      <c r="Z598" s="84">
        <v>0</v>
      </c>
    </row>
    <row r="599" spans="1:26" hidden="1">
      <c r="A599" s="19">
        <v>94122</v>
      </c>
      <c r="B599" s="19">
        <v>14031900195</v>
      </c>
      <c r="C599" s="20" t="s">
        <v>2023</v>
      </c>
      <c r="D599" s="20" t="s">
        <v>618</v>
      </c>
      <c r="E599" s="20" t="s">
        <v>182</v>
      </c>
      <c r="F599" s="20">
        <v>19</v>
      </c>
      <c r="G599" s="20" t="s">
        <v>644</v>
      </c>
      <c r="H599" s="20">
        <v>11066</v>
      </c>
      <c r="I599" s="21" t="s">
        <v>980</v>
      </c>
      <c r="J599" s="88" t="s">
        <v>4</v>
      </c>
      <c r="K599" s="87">
        <v>73863</v>
      </c>
      <c r="L599" s="71">
        <v>400000</v>
      </c>
      <c r="M599" s="87">
        <v>398580</v>
      </c>
      <c r="N599" s="18">
        <f t="shared" si="53"/>
        <v>29440314540</v>
      </c>
      <c r="O599" s="18">
        <f t="shared" si="57"/>
        <v>2944031454</v>
      </c>
      <c r="P599" s="30">
        <f t="shared" si="54"/>
        <v>32384345994</v>
      </c>
      <c r="Q599" s="152">
        <v>65000</v>
      </c>
      <c r="R599" s="152">
        <f t="shared" si="55"/>
        <v>498220.70760000002</v>
      </c>
      <c r="S599" s="152">
        <f t="shared" si="56"/>
        <v>32384345994</v>
      </c>
      <c r="T599" s="20" t="s">
        <v>6</v>
      </c>
      <c r="U599" s="81">
        <v>398580</v>
      </c>
      <c r="V599" s="81">
        <v>32384625000</v>
      </c>
      <c r="W599" s="81">
        <v>398580</v>
      </c>
      <c r="X599" s="81">
        <v>32384625000</v>
      </c>
      <c r="Y599" s="71">
        <v>0</v>
      </c>
      <c r="Z599" s="84">
        <v>0</v>
      </c>
    </row>
    <row r="600" spans="1:26" hidden="1">
      <c r="A600" s="19">
        <v>95375</v>
      </c>
      <c r="B600" s="19">
        <v>14031900196</v>
      </c>
      <c r="C600" s="20" t="s">
        <v>2024</v>
      </c>
      <c r="D600" s="20" t="s">
        <v>618</v>
      </c>
      <c r="E600" s="20" t="s">
        <v>40</v>
      </c>
      <c r="F600" s="20">
        <v>19</v>
      </c>
      <c r="G600" s="20" t="s">
        <v>644</v>
      </c>
      <c r="H600" s="20">
        <v>11147</v>
      </c>
      <c r="I600" s="21" t="s">
        <v>1029</v>
      </c>
      <c r="J600" s="88" t="s">
        <v>4</v>
      </c>
      <c r="K600" s="87">
        <v>73863</v>
      </c>
      <c r="L600" s="71">
        <v>58000</v>
      </c>
      <c r="M600" s="87">
        <v>56690</v>
      </c>
      <c r="N600" s="18">
        <f t="shared" si="53"/>
        <v>4187293470</v>
      </c>
      <c r="O600" s="18">
        <f t="shared" si="57"/>
        <v>418729347</v>
      </c>
      <c r="P600" s="30">
        <f t="shared" si="54"/>
        <v>4606022817</v>
      </c>
      <c r="Q600" s="152">
        <v>65000</v>
      </c>
      <c r="R600" s="152">
        <f t="shared" si="55"/>
        <v>70861.889492307688</v>
      </c>
      <c r="S600" s="152">
        <f t="shared" si="56"/>
        <v>4606022817</v>
      </c>
      <c r="T600" s="20" t="s">
        <v>6</v>
      </c>
      <c r="U600" s="81">
        <v>56690</v>
      </c>
      <c r="V600" s="81">
        <v>4606062500</v>
      </c>
      <c r="W600" s="81">
        <v>56690</v>
      </c>
      <c r="X600" s="81">
        <v>4606062500</v>
      </c>
      <c r="Y600" s="71">
        <v>0</v>
      </c>
      <c r="Z600" s="84">
        <v>0</v>
      </c>
    </row>
    <row r="601" spans="1:26" hidden="1">
      <c r="A601" s="19">
        <v>94238</v>
      </c>
      <c r="B601" s="19">
        <v>14031900197</v>
      </c>
      <c r="C601" s="20" t="s">
        <v>2028</v>
      </c>
      <c r="D601" s="20" t="s">
        <v>634</v>
      </c>
      <c r="E601" s="20" t="s">
        <v>64</v>
      </c>
      <c r="F601" s="20">
        <v>19</v>
      </c>
      <c r="G601" s="20" t="s">
        <v>644</v>
      </c>
      <c r="H601" s="20">
        <v>11880</v>
      </c>
      <c r="I601" s="21" t="s">
        <v>2026</v>
      </c>
      <c r="J601" s="88" t="s">
        <v>19</v>
      </c>
      <c r="K601" s="87">
        <v>73863</v>
      </c>
      <c r="L601" s="71">
        <v>200000</v>
      </c>
      <c r="M601" s="87">
        <v>191490</v>
      </c>
      <c r="N601" s="18">
        <f t="shared" si="53"/>
        <v>14144025870</v>
      </c>
      <c r="O601" s="18">
        <f t="shared" si="57"/>
        <v>1414402587</v>
      </c>
      <c r="P601" s="30">
        <f t="shared" si="54"/>
        <v>15558428457</v>
      </c>
      <c r="Q601" s="152">
        <v>65000</v>
      </c>
      <c r="R601" s="152">
        <f t="shared" si="55"/>
        <v>239360.43780000001</v>
      </c>
      <c r="S601" s="152">
        <f t="shared" si="56"/>
        <v>15558428457</v>
      </c>
      <c r="T601" s="20" t="s">
        <v>90</v>
      </c>
      <c r="U601" s="81">
        <v>191490</v>
      </c>
      <c r="V601" s="81">
        <v>15558562500</v>
      </c>
      <c r="W601" s="81">
        <v>191490</v>
      </c>
      <c r="X601" s="81">
        <v>15558562500</v>
      </c>
      <c r="Y601" s="71">
        <v>0</v>
      </c>
      <c r="Z601" s="84">
        <v>0</v>
      </c>
    </row>
    <row r="602" spans="1:26" hidden="1">
      <c r="A602" s="19">
        <v>93619</v>
      </c>
      <c r="B602" s="19">
        <v>14031900198</v>
      </c>
      <c r="C602" s="20" t="s">
        <v>2030</v>
      </c>
      <c r="D602" s="20" t="s">
        <v>618</v>
      </c>
      <c r="E602" s="20" t="s">
        <v>64</v>
      </c>
      <c r="F602" s="20">
        <v>19</v>
      </c>
      <c r="G602" s="20" t="s">
        <v>644</v>
      </c>
      <c r="H602" s="20">
        <v>11070</v>
      </c>
      <c r="I602" s="21" t="s">
        <v>1057</v>
      </c>
      <c r="J602" s="88" t="s">
        <v>19</v>
      </c>
      <c r="K602" s="87">
        <v>73863</v>
      </c>
      <c r="L602" s="71">
        <v>200000</v>
      </c>
      <c r="M602" s="87">
        <v>199690</v>
      </c>
      <c r="N602" s="18">
        <f t="shared" si="53"/>
        <v>14749702470</v>
      </c>
      <c r="O602" s="18">
        <f t="shared" si="57"/>
        <v>1474970247</v>
      </c>
      <c r="P602" s="30">
        <f t="shared" si="54"/>
        <v>16224672717</v>
      </c>
      <c r="Q602" s="152">
        <v>65000</v>
      </c>
      <c r="R602" s="152">
        <f t="shared" si="55"/>
        <v>249610.34949230769</v>
      </c>
      <c r="S602" s="152">
        <f t="shared" si="56"/>
        <v>16224672717</v>
      </c>
      <c r="T602" s="20" t="s">
        <v>6</v>
      </c>
      <c r="U602" s="81">
        <v>199690</v>
      </c>
      <c r="V602" s="81">
        <v>16224812500</v>
      </c>
      <c r="W602" s="81">
        <v>199690</v>
      </c>
      <c r="X602" s="81">
        <v>16224812500</v>
      </c>
      <c r="Y602" s="71">
        <v>0</v>
      </c>
      <c r="Z602" s="84">
        <v>0</v>
      </c>
    </row>
    <row r="603" spans="1:26" hidden="1">
      <c r="A603" s="19">
        <v>93275</v>
      </c>
      <c r="B603" s="19">
        <v>14031900199</v>
      </c>
      <c r="C603" s="20" t="s">
        <v>2031</v>
      </c>
      <c r="D603" s="20" t="s">
        <v>618</v>
      </c>
      <c r="E603" s="20" t="s">
        <v>64</v>
      </c>
      <c r="F603" s="20">
        <v>19</v>
      </c>
      <c r="G603" s="20" t="s">
        <v>644</v>
      </c>
      <c r="H603" s="20">
        <v>11070</v>
      </c>
      <c r="I603" s="21" t="s">
        <v>1057</v>
      </c>
      <c r="J603" s="88" t="s">
        <v>19</v>
      </c>
      <c r="K603" s="87">
        <v>73863</v>
      </c>
      <c r="L603" s="71">
        <v>200000</v>
      </c>
      <c r="M603" s="87">
        <v>199280</v>
      </c>
      <c r="N603" s="18">
        <f t="shared" si="53"/>
        <v>14719418640</v>
      </c>
      <c r="O603" s="18">
        <f t="shared" si="57"/>
        <v>1471941864</v>
      </c>
      <c r="P603" s="30">
        <f t="shared" si="54"/>
        <v>16191360504</v>
      </c>
      <c r="Q603" s="152">
        <v>65000</v>
      </c>
      <c r="R603" s="152">
        <f t="shared" si="55"/>
        <v>249097.8539076923</v>
      </c>
      <c r="S603" s="152">
        <f t="shared" si="56"/>
        <v>16191360504</v>
      </c>
      <c r="T603" s="20" t="s">
        <v>6</v>
      </c>
      <c r="U603" s="81">
        <v>199280</v>
      </c>
      <c r="V603" s="81">
        <v>16191500000</v>
      </c>
      <c r="W603" s="81">
        <v>199280</v>
      </c>
      <c r="X603" s="81">
        <v>16191500000</v>
      </c>
      <c r="Y603" s="71">
        <v>0</v>
      </c>
      <c r="Z603" s="84">
        <v>0</v>
      </c>
    </row>
    <row r="604" spans="1:26" hidden="1">
      <c r="A604" s="19">
        <v>95256</v>
      </c>
      <c r="B604" s="19">
        <v>14031900200</v>
      </c>
      <c r="C604" s="20" t="s">
        <v>2032</v>
      </c>
      <c r="D604" s="20" t="s">
        <v>618</v>
      </c>
      <c r="E604" s="20" t="s">
        <v>40</v>
      </c>
      <c r="F604" s="20">
        <v>19</v>
      </c>
      <c r="G604" s="20" t="s">
        <v>644</v>
      </c>
      <c r="H604" s="20">
        <v>12110</v>
      </c>
      <c r="I604" s="21" t="s">
        <v>741</v>
      </c>
      <c r="J604" s="88" t="s">
        <v>16</v>
      </c>
      <c r="K604" s="87">
        <v>73863</v>
      </c>
      <c r="L604" s="71">
        <v>400000</v>
      </c>
      <c r="M604" s="87">
        <v>399010</v>
      </c>
      <c r="N604" s="18">
        <f t="shared" si="53"/>
        <v>29472075630</v>
      </c>
      <c r="O604" s="18">
        <f t="shared" si="57"/>
        <v>2947207563</v>
      </c>
      <c r="P604" s="30">
        <f t="shared" si="54"/>
        <v>32419283193</v>
      </c>
      <c r="Q604" s="152">
        <v>65000</v>
      </c>
      <c r="R604" s="152">
        <f t="shared" si="55"/>
        <v>498758.20296923077</v>
      </c>
      <c r="S604" s="152">
        <f t="shared" si="56"/>
        <v>32419283193</v>
      </c>
      <c r="T604" s="20" t="s">
        <v>6</v>
      </c>
      <c r="U604" s="81">
        <v>399010</v>
      </c>
      <c r="V604" s="81">
        <v>32419562500</v>
      </c>
      <c r="W604" s="81">
        <v>399010</v>
      </c>
      <c r="X604" s="81">
        <v>32419562500</v>
      </c>
      <c r="Y604" s="71">
        <v>0</v>
      </c>
      <c r="Z604" s="84">
        <v>0</v>
      </c>
    </row>
    <row r="605" spans="1:26" hidden="1">
      <c r="A605" s="19">
        <v>92070</v>
      </c>
      <c r="B605" s="19">
        <v>14031900201</v>
      </c>
      <c r="C605" s="20" t="s">
        <v>2036</v>
      </c>
      <c r="D605" s="20" t="s">
        <v>634</v>
      </c>
      <c r="E605" s="20" t="s">
        <v>722</v>
      </c>
      <c r="F605" s="20">
        <v>19</v>
      </c>
      <c r="G605" s="20" t="s">
        <v>621</v>
      </c>
      <c r="H605" s="20">
        <v>12886</v>
      </c>
      <c r="I605" s="21" t="s">
        <v>2034</v>
      </c>
      <c r="J605" s="88" t="s">
        <v>19</v>
      </c>
      <c r="K605" s="87">
        <v>73863</v>
      </c>
      <c r="L605" s="71">
        <v>200000</v>
      </c>
      <c r="M605" s="87">
        <v>197760</v>
      </c>
      <c r="N605" s="18">
        <f t="shared" si="53"/>
        <v>14607146880</v>
      </c>
      <c r="O605" s="18">
        <f t="shared" si="57"/>
        <v>1460714688</v>
      </c>
      <c r="P605" s="30">
        <f t="shared" si="54"/>
        <v>16067861568</v>
      </c>
      <c r="Q605" s="152">
        <v>65000</v>
      </c>
      <c r="R605" s="152">
        <f t="shared" si="55"/>
        <v>247197.87027692309</v>
      </c>
      <c r="S605" s="152">
        <f t="shared" si="56"/>
        <v>16067861568</v>
      </c>
      <c r="T605" s="20" t="s">
        <v>90</v>
      </c>
      <c r="U605" s="81">
        <v>197760</v>
      </c>
      <c r="V605" s="81">
        <v>16068000000</v>
      </c>
      <c r="W605" s="81">
        <v>197760</v>
      </c>
      <c r="X605" s="81">
        <v>16068000000</v>
      </c>
      <c r="Y605" s="71">
        <v>0</v>
      </c>
      <c r="Z605" s="84">
        <v>0</v>
      </c>
    </row>
    <row r="606" spans="1:26" hidden="1">
      <c r="A606" s="19">
        <v>93479</v>
      </c>
      <c r="B606" s="19">
        <v>14031900202</v>
      </c>
      <c r="C606" s="20" t="s">
        <v>2037</v>
      </c>
      <c r="D606" s="20" t="s">
        <v>633</v>
      </c>
      <c r="E606" s="20" t="s">
        <v>14</v>
      </c>
      <c r="F606" s="20">
        <v>19</v>
      </c>
      <c r="G606" s="20" t="s">
        <v>650</v>
      </c>
      <c r="H606" s="20">
        <v>13100</v>
      </c>
      <c r="I606" s="21" t="s">
        <v>1973</v>
      </c>
      <c r="J606" s="88" t="s">
        <v>4</v>
      </c>
      <c r="K606" s="87">
        <v>73863</v>
      </c>
      <c r="L606" s="71">
        <v>40000</v>
      </c>
      <c r="M606" s="87">
        <v>39320</v>
      </c>
      <c r="N606" s="18">
        <f t="shared" si="53"/>
        <v>2904293160</v>
      </c>
      <c r="O606" s="18">
        <f t="shared" si="57"/>
        <v>290429316</v>
      </c>
      <c r="P606" s="30">
        <f t="shared" si="54"/>
        <v>3194722476</v>
      </c>
      <c r="Q606" s="152">
        <v>65000</v>
      </c>
      <c r="R606" s="152">
        <f t="shared" si="55"/>
        <v>49149.576553846156</v>
      </c>
      <c r="S606" s="152">
        <f t="shared" si="56"/>
        <v>3194722476</v>
      </c>
      <c r="T606" s="20" t="s">
        <v>6</v>
      </c>
      <c r="U606" s="81">
        <v>39320</v>
      </c>
      <c r="V606" s="81">
        <v>3194750000</v>
      </c>
      <c r="W606" s="81">
        <v>39320</v>
      </c>
      <c r="X606" s="81">
        <v>3194750000</v>
      </c>
      <c r="Y606" s="71">
        <v>0</v>
      </c>
      <c r="Z606" s="84">
        <v>0</v>
      </c>
    </row>
    <row r="607" spans="1:26" hidden="1">
      <c r="A607" s="19">
        <v>94237</v>
      </c>
      <c r="B607" s="19">
        <v>14031900203</v>
      </c>
      <c r="C607" s="20" t="s">
        <v>2038</v>
      </c>
      <c r="D607" s="20" t="s">
        <v>633</v>
      </c>
      <c r="E607" s="20" t="s">
        <v>64</v>
      </c>
      <c r="F607" s="20">
        <v>19</v>
      </c>
      <c r="G607" s="20" t="s">
        <v>650</v>
      </c>
      <c r="H607" s="20">
        <v>11066</v>
      </c>
      <c r="I607" s="21" t="s">
        <v>980</v>
      </c>
      <c r="J607" s="88" t="s">
        <v>19</v>
      </c>
      <c r="K607" s="87">
        <v>73863</v>
      </c>
      <c r="L607" s="71">
        <v>200000</v>
      </c>
      <c r="M607" s="87">
        <v>196700</v>
      </c>
      <c r="N607" s="18">
        <f t="shared" si="53"/>
        <v>14528852100</v>
      </c>
      <c r="O607" s="18">
        <f t="shared" si="57"/>
        <v>1452885210</v>
      </c>
      <c r="P607" s="30">
        <f t="shared" si="54"/>
        <v>15981737310</v>
      </c>
      <c r="Q607" s="152">
        <v>65000</v>
      </c>
      <c r="R607" s="152">
        <f t="shared" si="55"/>
        <v>245872.88169230768</v>
      </c>
      <c r="S607" s="152">
        <f t="shared" si="56"/>
        <v>15981737310</v>
      </c>
      <c r="T607" s="20" t="s">
        <v>90</v>
      </c>
      <c r="U607" s="81">
        <v>196700</v>
      </c>
      <c r="V607" s="81">
        <v>15981875000</v>
      </c>
      <c r="W607" s="81">
        <v>196700</v>
      </c>
      <c r="X607" s="81">
        <v>15981875000</v>
      </c>
      <c r="Y607" s="71">
        <v>0</v>
      </c>
      <c r="Z607" s="84">
        <v>0</v>
      </c>
    </row>
    <row r="608" spans="1:26" hidden="1">
      <c r="A608" s="19">
        <v>94824</v>
      </c>
      <c r="B608" s="19">
        <v>14031900204</v>
      </c>
      <c r="C608" s="20" t="s">
        <v>2040</v>
      </c>
      <c r="D608" s="20" t="s">
        <v>633</v>
      </c>
      <c r="E608" s="20" t="s">
        <v>299</v>
      </c>
      <c r="F608" s="20">
        <v>19</v>
      </c>
      <c r="G608" s="20" t="s">
        <v>637</v>
      </c>
      <c r="H608" s="20">
        <v>12280</v>
      </c>
      <c r="I608" s="21" t="s">
        <v>1642</v>
      </c>
      <c r="J608" s="88" t="s">
        <v>4</v>
      </c>
      <c r="K608" s="87">
        <v>73863</v>
      </c>
      <c r="L608" s="71">
        <v>120000</v>
      </c>
      <c r="M608" s="87">
        <v>119920</v>
      </c>
      <c r="N608" s="18">
        <f t="shared" si="53"/>
        <v>8857650960</v>
      </c>
      <c r="O608" s="18">
        <f t="shared" si="57"/>
        <v>885765096</v>
      </c>
      <c r="P608" s="30">
        <f t="shared" si="54"/>
        <v>9743416056</v>
      </c>
      <c r="Q608" s="152">
        <v>65000</v>
      </c>
      <c r="R608" s="152">
        <f t="shared" si="55"/>
        <v>149898.70855384614</v>
      </c>
      <c r="S608" s="152">
        <f t="shared" si="56"/>
        <v>9743416056</v>
      </c>
      <c r="T608" s="20" t="s">
        <v>6</v>
      </c>
      <c r="U608" s="81">
        <v>119920</v>
      </c>
      <c r="V608" s="81">
        <v>9743500000</v>
      </c>
      <c r="W608" s="81">
        <v>119920</v>
      </c>
      <c r="X608" s="81">
        <v>9743500000</v>
      </c>
      <c r="Y608" s="71">
        <v>0</v>
      </c>
      <c r="Z608" s="84">
        <v>0</v>
      </c>
    </row>
    <row r="609" spans="1:26" hidden="1">
      <c r="A609" s="19">
        <v>93184</v>
      </c>
      <c r="B609" s="19">
        <v>14031900205</v>
      </c>
      <c r="C609" s="20" t="s">
        <v>2041</v>
      </c>
      <c r="D609" s="20" t="s">
        <v>633</v>
      </c>
      <c r="E609" s="20" t="s">
        <v>722</v>
      </c>
      <c r="F609" s="20">
        <v>19</v>
      </c>
      <c r="G609" s="20" t="s">
        <v>637</v>
      </c>
      <c r="H609" s="20">
        <v>11316</v>
      </c>
      <c r="I609" s="21" t="s">
        <v>795</v>
      </c>
      <c r="J609" s="88" t="s">
        <v>19</v>
      </c>
      <c r="K609" s="87">
        <v>73863</v>
      </c>
      <c r="L609" s="71">
        <v>499000</v>
      </c>
      <c r="M609" s="87">
        <v>498520</v>
      </c>
      <c r="N609" s="18">
        <f t="shared" si="53"/>
        <v>36822182760</v>
      </c>
      <c r="O609" s="18">
        <f t="shared" si="57"/>
        <v>3682218276</v>
      </c>
      <c r="P609" s="30">
        <f t="shared" si="54"/>
        <v>40504401036</v>
      </c>
      <c r="Q609" s="152">
        <v>65000</v>
      </c>
      <c r="R609" s="152">
        <f t="shared" si="55"/>
        <v>623144.6313230769</v>
      </c>
      <c r="S609" s="152">
        <f t="shared" si="56"/>
        <v>40504401036</v>
      </c>
      <c r="T609" s="20" t="s">
        <v>6</v>
      </c>
      <c r="U609" s="81">
        <v>498520</v>
      </c>
      <c r="V609" s="81">
        <v>40504750000</v>
      </c>
      <c r="W609" s="81">
        <v>498520</v>
      </c>
      <c r="X609" s="81">
        <v>40504750000</v>
      </c>
      <c r="Y609" s="71">
        <v>0</v>
      </c>
      <c r="Z609" s="84">
        <v>0</v>
      </c>
    </row>
    <row r="610" spans="1:26" hidden="1">
      <c r="A610" s="19">
        <v>94086</v>
      </c>
      <c r="B610" s="19">
        <v>14031900206</v>
      </c>
      <c r="C610" s="20" t="s">
        <v>2045</v>
      </c>
      <c r="D610" s="20" t="s">
        <v>1775</v>
      </c>
      <c r="E610" s="20" t="s">
        <v>710</v>
      </c>
      <c r="F610" s="20">
        <v>19</v>
      </c>
      <c r="G610" s="20" t="s">
        <v>637</v>
      </c>
      <c r="H610" s="20">
        <v>13110</v>
      </c>
      <c r="I610" s="21" t="s">
        <v>2043</v>
      </c>
      <c r="J610" s="88" t="s">
        <v>19</v>
      </c>
      <c r="K610" s="87">
        <v>73863</v>
      </c>
      <c r="L610" s="71">
        <v>350000</v>
      </c>
      <c r="M610" s="87">
        <v>349900</v>
      </c>
      <c r="N610" s="18">
        <f t="shared" si="53"/>
        <v>25844663700</v>
      </c>
      <c r="O610" s="18">
        <f t="shared" si="57"/>
        <v>2584466370</v>
      </c>
      <c r="P610" s="30">
        <f t="shared" si="54"/>
        <v>28429130070</v>
      </c>
      <c r="Q610" s="152">
        <v>65000</v>
      </c>
      <c r="R610" s="152">
        <f t="shared" si="55"/>
        <v>437371.23184615385</v>
      </c>
      <c r="S610" s="152">
        <f t="shared" si="56"/>
        <v>28429130070</v>
      </c>
      <c r="T610" s="20" t="s">
        <v>90</v>
      </c>
      <c r="U610" s="81">
        <v>349900</v>
      </c>
      <c r="V610" s="81">
        <v>28429375000</v>
      </c>
      <c r="W610" s="81">
        <v>349900</v>
      </c>
      <c r="X610" s="81">
        <v>28429375000</v>
      </c>
      <c r="Y610" s="71">
        <v>0</v>
      </c>
      <c r="Z610" s="84">
        <v>0</v>
      </c>
    </row>
    <row r="611" spans="1:26" hidden="1">
      <c r="A611" s="19">
        <v>95185</v>
      </c>
      <c r="B611" s="19">
        <v>14031900207</v>
      </c>
      <c r="C611" s="20" t="s">
        <v>2047</v>
      </c>
      <c r="D611" s="20" t="s">
        <v>633</v>
      </c>
      <c r="E611" s="20" t="s">
        <v>14</v>
      </c>
      <c r="F611" s="20">
        <v>19</v>
      </c>
      <c r="G611" s="20" t="s">
        <v>637</v>
      </c>
      <c r="H611" s="20">
        <v>11952</v>
      </c>
      <c r="I611" s="21" t="s">
        <v>706</v>
      </c>
      <c r="J611" s="88" t="s">
        <v>4</v>
      </c>
      <c r="K611" s="87">
        <v>73863</v>
      </c>
      <c r="L611" s="71">
        <v>190000</v>
      </c>
      <c r="M611" s="87">
        <v>189650</v>
      </c>
      <c r="N611" s="18">
        <f t="shared" si="53"/>
        <v>14008117950</v>
      </c>
      <c r="O611" s="18">
        <f t="shared" si="57"/>
        <v>1400811795</v>
      </c>
      <c r="P611" s="30">
        <f t="shared" si="54"/>
        <v>15408929745</v>
      </c>
      <c r="Q611" s="152">
        <v>65000</v>
      </c>
      <c r="R611" s="152">
        <f t="shared" si="55"/>
        <v>237060.45761538463</v>
      </c>
      <c r="S611" s="152">
        <f t="shared" si="56"/>
        <v>15408929745</v>
      </c>
      <c r="T611" s="20" t="s">
        <v>6</v>
      </c>
      <c r="U611" s="81">
        <v>189650</v>
      </c>
      <c r="V611" s="81">
        <v>15409062500</v>
      </c>
      <c r="W611" s="81">
        <v>189650</v>
      </c>
      <c r="X611" s="81">
        <v>15409062500</v>
      </c>
      <c r="Y611" s="71">
        <v>0</v>
      </c>
      <c r="Z611" s="84">
        <v>0</v>
      </c>
    </row>
    <row r="612" spans="1:26" hidden="1">
      <c r="A612" s="19">
        <v>95041</v>
      </c>
      <c r="B612" s="19">
        <v>14031900208</v>
      </c>
      <c r="C612" s="20" t="s">
        <v>2051</v>
      </c>
      <c r="D612" s="20" t="s">
        <v>618</v>
      </c>
      <c r="E612" s="20" t="s">
        <v>299</v>
      </c>
      <c r="F612" s="20">
        <v>19</v>
      </c>
      <c r="G612" s="20" t="s">
        <v>637</v>
      </c>
      <c r="H612" s="20">
        <v>12361</v>
      </c>
      <c r="I612" s="21" t="s">
        <v>2049</v>
      </c>
      <c r="J612" s="88" t="s">
        <v>4</v>
      </c>
      <c r="K612" s="87">
        <v>73863</v>
      </c>
      <c r="L612" s="71">
        <v>100000</v>
      </c>
      <c r="M612" s="87">
        <v>99040</v>
      </c>
      <c r="N612" s="18">
        <f t="shared" si="53"/>
        <v>7315391520</v>
      </c>
      <c r="O612" s="18">
        <f t="shared" si="57"/>
        <v>731539152</v>
      </c>
      <c r="P612" s="30">
        <f t="shared" si="54"/>
        <v>8046930672</v>
      </c>
      <c r="Q612" s="152">
        <v>65000</v>
      </c>
      <c r="R612" s="152">
        <f t="shared" si="55"/>
        <v>123798.93341538461</v>
      </c>
      <c r="S612" s="152">
        <f t="shared" si="56"/>
        <v>8046930672</v>
      </c>
      <c r="T612" s="20" t="s">
        <v>6</v>
      </c>
      <c r="U612" s="81">
        <v>99040</v>
      </c>
      <c r="V612" s="81">
        <v>8047000000</v>
      </c>
      <c r="W612" s="81">
        <v>99040</v>
      </c>
      <c r="X612" s="81">
        <v>8047000000</v>
      </c>
      <c r="Y612" s="71">
        <v>0</v>
      </c>
      <c r="Z612" s="84">
        <v>0</v>
      </c>
    </row>
    <row r="613" spans="1:26" hidden="1">
      <c r="A613" s="19">
        <v>90228</v>
      </c>
      <c r="B613" s="19">
        <v>14031900209</v>
      </c>
      <c r="C613" s="20" t="s">
        <v>2053</v>
      </c>
      <c r="D613" s="20" t="s">
        <v>633</v>
      </c>
      <c r="E613" s="20" t="s">
        <v>352</v>
      </c>
      <c r="F613" s="20">
        <v>19</v>
      </c>
      <c r="G613" s="20" t="s">
        <v>79</v>
      </c>
      <c r="H613" s="20">
        <v>12686</v>
      </c>
      <c r="I613" s="21" t="s">
        <v>1100</v>
      </c>
      <c r="J613" s="88" t="s">
        <v>16</v>
      </c>
      <c r="K613" s="87">
        <v>73863</v>
      </c>
      <c r="L613" s="71">
        <v>250000</v>
      </c>
      <c r="M613" s="87">
        <v>249110</v>
      </c>
      <c r="N613" s="18">
        <f t="shared" si="53"/>
        <v>18400011930</v>
      </c>
      <c r="O613" s="18">
        <f t="shared" si="57"/>
        <v>1840001193</v>
      </c>
      <c r="P613" s="30">
        <f t="shared" si="54"/>
        <v>20240013123</v>
      </c>
      <c r="Q613" s="152">
        <v>65000</v>
      </c>
      <c r="R613" s="152">
        <f t="shared" si="55"/>
        <v>311384.8172769231</v>
      </c>
      <c r="S613" s="152">
        <f t="shared" si="56"/>
        <v>20240013123</v>
      </c>
      <c r="T613" s="20" t="s">
        <v>6</v>
      </c>
      <c r="U613" s="81">
        <v>249110</v>
      </c>
      <c r="V613" s="81">
        <v>20240187500</v>
      </c>
      <c r="W613" s="81">
        <v>249110</v>
      </c>
      <c r="X613" s="81">
        <v>20240187500</v>
      </c>
      <c r="Y613" s="71">
        <v>0</v>
      </c>
      <c r="Z613" s="84">
        <v>0</v>
      </c>
    </row>
    <row r="614" spans="1:26" hidden="1">
      <c r="A614" s="19">
        <v>95592</v>
      </c>
      <c r="B614" s="19">
        <v>14031900210</v>
      </c>
      <c r="C614" s="20" t="s">
        <v>2055</v>
      </c>
      <c r="D614" s="20" t="s">
        <v>633</v>
      </c>
      <c r="E614" s="20" t="s">
        <v>299</v>
      </c>
      <c r="F614" s="20">
        <v>19</v>
      </c>
      <c r="G614" s="20" t="s">
        <v>79</v>
      </c>
      <c r="H614" s="20">
        <v>12795</v>
      </c>
      <c r="I614" s="21" t="s">
        <v>970</v>
      </c>
      <c r="J614" s="88" t="s">
        <v>16</v>
      </c>
      <c r="K614" s="87">
        <v>73863</v>
      </c>
      <c r="L614" s="71">
        <v>100000</v>
      </c>
      <c r="M614" s="87">
        <v>98840</v>
      </c>
      <c r="N614" s="18">
        <f t="shared" si="53"/>
        <v>7300618920</v>
      </c>
      <c r="O614" s="18">
        <f t="shared" si="57"/>
        <v>730061892</v>
      </c>
      <c r="P614" s="30">
        <f t="shared" si="54"/>
        <v>8030680812</v>
      </c>
      <c r="Q614" s="152">
        <v>65000</v>
      </c>
      <c r="R614" s="152">
        <f t="shared" si="55"/>
        <v>123548.93556923077</v>
      </c>
      <c r="S614" s="152">
        <f t="shared" si="56"/>
        <v>8030680812</v>
      </c>
      <c r="T614" s="20" t="s">
        <v>6</v>
      </c>
      <c r="U614" s="81">
        <v>98840</v>
      </c>
      <c r="V614" s="81">
        <v>8030750000</v>
      </c>
      <c r="W614" s="81">
        <v>98840</v>
      </c>
      <c r="X614" s="81">
        <v>8030750000</v>
      </c>
      <c r="Y614" s="71">
        <v>0</v>
      </c>
      <c r="Z614" s="84">
        <v>0</v>
      </c>
    </row>
    <row r="615" spans="1:26" hidden="1">
      <c r="A615" s="19">
        <v>95303</v>
      </c>
      <c r="B615" s="19">
        <v>14031900211</v>
      </c>
      <c r="C615" s="20" t="s">
        <v>2056</v>
      </c>
      <c r="D615" s="20" t="s">
        <v>618</v>
      </c>
      <c r="E615" s="20" t="s">
        <v>37</v>
      </c>
      <c r="F615" s="20">
        <v>19</v>
      </c>
      <c r="G615" s="20" t="s">
        <v>79</v>
      </c>
      <c r="H615" s="20">
        <v>7035</v>
      </c>
      <c r="I615" s="21" t="s">
        <v>1291</v>
      </c>
      <c r="J615" s="88" t="s">
        <v>19</v>
      </c>
      <c r="K615" s="87">
        <v>73863</v>
      </c>
      <c r="L615" s="71">
        <v>403000</v>
      </c>
      <c r="M615" s="87">
        <v>400820</v>
      </c>
      <c r="N615" s="18">
        <f t="shared" si="53"/>
        <v>29605767660</v>
      </c>
      <c r="O615" s="18">
        <f t="shared" si="57"/>
        <v>2960576766</v>
      </c>
      <c r="P615" s="30">
        <f t="shared" si="54"/>
        <v>32566344426</v>
      </c>
      <c r="Q615" s="152">
        <v>65000</v>
      </c>
      <c r="R615" s="152">
        <f t="shared" si="55"/>
        <v>501020.68347692309</v>
      </c>
      <c r="S615" s="152">
        <f t="shared" si="56"/>
        <v>32566344426</v>
      </c>
      <c r="T615" s="20" t="s">
        <v>6</v>
      </c>
      <c r="U615" s="81">
        <v>400820</v>
      </c>
      <c r="V615" s="81">
        <v>32566625000</v>
      </c>
      <c r="W615" s="81">
        <v>400820</v>
      </c>
      <c r="X615" s="81">
        <v>32566625000</v>
      </c>
      <c r="Y615" s="71">
        <v>0</v>
      </c>
      <c r="Z615" s="84">
        <v>0</v>
      </c>
    </row>
    <row r="616" spans="1:26" hidden="1">
      <c r="A616" s="19">
        <v>91434</v>
      </c>
      <c r="B616" s="19">
        <v>14031900212</v>
      </c>
      <c r="C616" s="20" t="s">
        <v>2060</v>
      </c>
      <c r="D616" s="20" t="s">
        <v>616</v>
      </c>
      <c r="E616" s="20" t="s">
        <v>722</v>
      </c>
      <c r="F616" s="20">
        <v>19</v>
      </c>
      <c r="G616" s="20" t="s">
        <v>79</v>
      </c>
      <c r="H616" s="20">
        <v>13112</v>
      </c>
      <c r="I616" s="21" t="s">
        <v>2058</v>
      </c>
      <c r="J616" s="88" t="s">
        <v>19</v>
      </c>
      <c r="K616" s="87">
        <v>73863</v>
      </c>
      <c r="L616" s="71">
        <v>397000</v>
      </c>
      <c r="M616" s="87">
        <v>396000</v>
      </c>
      <c r="N616" s="18">
        <f t="shared" si="53"/>
        <v>29249748000</v>
      </c>
      <c r="O616" s="18">
        <f t="shared" si="57"/>
        <v>2924974800</v>
      </c>
      <c r="P616" s="30">
        <f t="shared" si="54"/>
        <v>32174722800</v>
      </c>
      <c r="Q616" s="152">
        <v>65000</v>
      </c>
      <c r="R616" s="152">
        <f t="shared" si="55"/>
        <v>494995.73538461537</v>
      </c>
      <c r="S616" s="152">
        <f t="shared" si="56"/>
        <v>32174722800</v>
      </c>
      <c r="T616" s="20" t="s">
        <v>6</v>
      </c>
      <c r="U616" s="81">
        <v>396000</v>
      </c>
      <c r="V616" s="81">
        <v>32175000000</v>
      </c>
      <c r="W616" s="81">
        <v>396000</v>
      </c>
      <c r="X616" s="81">
        <v>32175000000</v>
      </c>
      <c r="Y616" s="71">
        <v>0</v>
      </c>
      <c r="Z616" s="84">
        <v>0</v>
      </c>
    </row>
    <row r="617" spans="1:26" hidden="1">
      <c r="A617" s="19">
        <v>94059</v>
      </c>
      <c r="B617" s="19">
        <v>14031900213</v>
      </c>
      <c r="C617" s="20" t="s">
        <v>2061</v>
      </c>
      <c r="D617" s="20" t="s">
        <v>634</v>
      </c>
      <c r="E617" s="20" t="s">
        <v>722</v>
      </c>
      <c r="F617" s="20">
        <v>19</v>
      </c>
      <c r="G617" s="20" t="s">
        <v>79</v>
      </c>
      <c r="H617" s="20">
        <v>8092</v>
      </c>
      <c r="I617" s="21" t="s">
        <v>1832</v>
      </c>
      <c r="J617" s="88" t="s">
        <v>19</v>
      </c>
      <c r="K617" s="87">
        <v>73863</v>
      </c>
      <c r="L617" s="71">
        <v>500000</v>
      </c>
      <c r="M617" s="87">
        <v>498510</v>
      </c>
      <c r="N617" s="18">
        <f t="shared" si="53"/>
        <v>36821444130</v>
      </c>
      <c r="O617" s="18">
        <f t="shared" si="57"/>
        <v>3682144413</v>
      </c>
      <c r="P617" s="30">
        <f t="shared" si="54"/>
        <v>40503588543</v>
      </c>
      <c r="Q617" s="152">
        <v>65000</v>
      </c>
      <c r="R617" s="152">
        <f t="shared" si="55"/>
        <v>623132.13143076922</v>
      </c>
      <c r="S617" s="152">
        <f t="shared" si="56"/>
        <v>40503588543</v>
      </c>
      <c r="T617" s="20" t="s">
        <v>90</v>
      </c>
      <c r="U617" s="81">
        <v>498510</v>
      </c>
      <c r="V617" s="81">
        <v>40503937500</v>
      </c>
      <c r="W617" s="81">
        <v>498510</v>
      </c>
      <c r="X617" s="81">
        <v>40503937500</v>
      </c>
      <c r="Y617" s="71">
        <v>0</v>
      </c>
      <c r="Z617" s="84">
        <v>0</v>
      </c>
    </row>
    <row r="618" spans="1:26" hidden="1">
      <c r="A618" s="19">
        <v>93902</v>
      </c>
      <c r="B618" s="19">
        <v>14031900214</v>
      </c>
      <c r="C618" s="20" t="s">
        <v>2062</v>
      </c>
      <c r="D618" s="20" t="s">
        <v>634</v>
      </c>
      <c r="E618" s="20" t="s">
        <v>722</v>
      </c>
      <c r="F618" s="20">
        <v>19</v>
      </c>
      <c r="G618" s="20" t="s">
        <v>79</v>
      </c>
      <c r="H618" s="20">
        <v>8092</v>
      </c>
      <c r="I618" s="21" t="s">
        <v>1832</v>
      </c>
      <c r="J618" s="88" t="s">
        <v>19</v>
      </c>
      <c r="K618" s="87">
        <v>73863</v>
      </c>
      <c r="L618" s="71">
        <v>500000</v>
      </c>
      <c r="M618" s="87">
        <v>499950</v>
      </c>
      <c r="N618" s="18">
        <f t="shared" si="53"/>
        <v>36927806850</v>
      </c>
      <c r="O618" s="18">
        <f t="shared" si="57"/>
        <v>3692780685</v>
      </c>
      <c r="P618" s="30">
        <f t="shared" si="54"/>
        <v>40620587535</v>
      </c>
      <c r="Q618" s="152">
        <v>65000</v>
      </c>
      <c r="R618" s="152">
        <f t="shared" si="55"/>
        <v>624932.11592307687</v>
      </c>
      <c r="S618" s="152">
        <f t="shared" si="56"/>
        <v>40620587535</v>
      </c>
      <c r="T618" s="20" t="s">
        <v>90</v>
      </c>
      <c r="U618" s="81">
        <v>499950</v>
      </c>
      <c r="V618" s="81">
        <v>40620937500</v>
      </c>
      <c r="W618" s="81">
        <v>499950</v>
      </c>
      <c r="X618" s="81">
        <v>40620937500</v>
      </c>
      <c r="Y618" s="71">
        <v>0</v>
      </c>
      <c r="Z618" s="84">
        <v>0</v>
      </c>
    </row>
    <row r="619" spans="1:26" hidden="1">
      <c r="A619" s="19">
        <v>95104</v>
      </c>
      <c r="B619" s="19">
        <v>14031900216</v>
      </c>
      <c r="C619" s="20" t="s">
        <v>2064</v>
      </c>
      <c r="D619" s="20" t="s">
        <v>79</v>
      </c>
      <c r="E619" s="20" t="s">
        <v>352</v>
      </c>
      <c r="F619" s="20">
        <v>19</v>
      </c>
      <c r="G619" s="20" t="s">
        <v>626</v>
      </c>
      <c r="H619" s="20">
        <v>12393</v>
      </c>
      <c r="I619" s="21" t="s">
        <v>769</v>
      </c>
      <c r="J619" s="88" t="s">
        <v>16</v>
      </c>
      <c r="K619" s="87">
        <v>73863</v>
      </c>
      <c r="L619" s="71">
        <v>65000</v>
      </c>
      <c r="M619" s="87">
        <v>63760</v>
      </c>
      <c r="N619" s="18">
        <f t="shared" si="53"/>
        <v>4709504880</v>
      </c>
      <c r="O619" s="18">
        <f t="shared" si="57"/>
        <v>470950488</v>
      </c>
      <c r="P619" s="30">
        <f t="shared" si="54"/>
        <v>5180455368</v>
      </c>
      <c r="Q619" s="152">
        <v>65000</v>
      </c>
      <c r="R619" s="152">
        <f t="shared" si="55"/>
        <v>79699.313353846155</v>
      </c>
      <c r="S619" s="152">
        <f t="shared" si="56"/>
        <v>5180455368</v>
      </c>
      <c r="T619" s="20" t="s">
        <v>6</v>
      </c>
      <c r="U619" s="81">
        <v>63760</v>
      </c>
      <c r="V619" s="81">
        <v>5180500000</v>
      </c>
      <c r="W619" s="81">
        <v>63760</v>
      </c>
      <c r="X619" s="81">
        <v>5180500000</v>
      </c>
      <c r="Y619" s="71">
        <v>0</v>
      </c>
      <c r="Z619" s="84">
        <v>0</v>
      </c>
    </row>
    <row r="620" spans="1:26" hidden="1">
      <c r="A620" s="19">
        <v>95126</v>
      </c>
      <c r="B620" s="19">
        <v>14031900217</v>
      </c>
      <c r="C620" s="20" t="s">
        <v>2066</v>
      </c>
      <c r="D620" s="20" t="s">
        <v>637</v>
      </c>
      <c r="E620" s="20" t="s">
        <v>299</v>
      </c>
      <c r="F620" s="20">
        <v>19</v>
      </c>
      <c r="G620" s="20" t="s">
        <v>626</v>
      </c>
      <c r="H620" s="20">
        <v>12985</v>
      </c>
      <c r="I620" s="21" t="s">
        <v>1732</v>
      </c>
      <c r="J620" s="88" t="s">
        <v>4</v>
      </c>
      <c r="K620" s="87">
        <v>73863</v>
      </c>
      <c r="L620" s="71">
        <v>35000</v>
      </c>
      <c r="M620" s="87">
        <v>34890</v>
      </c>
      <c r="N620" s="18">
        <f t="shared" si="53"/>
        <v>2577080070</v>
      </c>
      <c r="O620" s="18">
        <f t="shared" si="57"/>
        <v>257708007</v>
      </c>
      <c r="P620" s="30">
        <f t="shared" si="54"/>
        <v>2834788077</v>
      </c>
      <c r="Q620" s="152">
        <v>65000</v>
      </c>
      <c r="R620" s="152">
        <f t="shared" si="55"/>
        <v>43612.124261538462</v>
      </c>
      <c r="S620" s="152">
        <f t="shared" si="56"/>
        <v>2834788077</v>
      </c>
      <c r="T620" s="20" t="s">
        <v>6</v>
      </c>
      <c r="U620" s="81">
        <v>34890</v>
      </c>
      <c r="V620" s="81">
        <v>2834812500</v>
      </c>
      <c r="W620" s="81">
        <v>34890</v>
      </c>
      <c r="X620" s="81">
        <v>2834812500</v>
      </c>
      <c r="Y620" s="71">
        <v>0</v>
      </c>
      <c r="Z620" s="84">
        <v>0</v>
      </c>
    </row>
    <row r="621" spans="1:26" hidden="1">
      <c r="A621" s="19">
        <v>93632</v>
      </c>
      <c r="B621" s="19">
        <v>14031900218</v>
      </c>
      <c r="C621" s="20" t="s">
        <v>2068</v>
      </c>
      <c r="D621" s="20" t="s">
        <v>650</v>
      </c>
      <c r="E621" s="20" t="s">
        <v>299</v>
      </c>
      <c r="F621" s="20">
        <v>19</v>
      </c>
      <c r="G621" s="20" t="s">
        <v>626</v>
      </c>
      <c r="H621" s="20">
        <v>12796</v>
      </c>
      <c r="I621" s="21" t="s">
        <v>974</v>
      </c>
      <c r="J621" s="88" t="s">
        <v>4</v>
      </c>
      <c r="K621" s="87">
        <v>73863</v>
      </c>
      <c r="L621" s="71">
        <v>100000</v>
      </c>
      <c r="M621" s="87">
        <v>98790</v>
      </c>
      <c r="N621" s="18">
        <f t="shared" si="53"/>
        <v>7296925770</v>
      </c>
      <c r="O621" s="18">
        <f t="shared" si="57"/>
        <v>729692577</v>
      </c>
      <c r="P621" s="30">
        <f t="shared" si="54"/>
        <v>8026618347</v>
      </c>
      <c r="Q621" s="152">
        <v>65000</v>
      </c>
      <c r="R621" s="152">
        <f t="shared" si="55"/>
        <v>123486.43610769231</v>
      </c>
      <c r="S621" s="152">
        <f t="shared" si="56"/>
        <v>8026618347</v>
      </c>
      <c r="T621" s="20" t="s">
        <v>6</v>
      </c>
      <c r="U621" s="81">
        <v>98790</v>
      </c>
      <c r="V621" s="81">
        <v>8026687500</v>
      </c>
      <c r="W621" s="81">
        <v>98790</v>
      </c>
      <c r="X621" s="81">
        <v>8026687500</v>
      </c>
      <c r="Y621" s="71">
        <v>0</v>
      </c>
      <c r="Z621" s="84">
        <v>0</v>
      </c>
    </row>
    <row r="622" spans="1:26" hidden="1">
      <c r="A622" s="19">
        <v>95514</v>
      </c>
      <c r="B622" s="19">
        <v>14031900219</v>
      </c>
      <c r="C622" s="20" t="s">
        <v>2072</v>
      </c>
      <c r="D622" s="20" t="s">
        <v>637</v>
      </c>
      <c r="E622" s="20" t="s">
        <v>14</v>
      </c>
      <c r="F622" s="20">
        <v>19</v>
      </c>
      <c r="G622" s="20" t="s">
        <v>626</v>
      </c>
      <c r="H622" s="20">
        <v>13115</v>
      </c>
      <c r="I622" s="21" t="s">
        <v>2070</v>
      </c>
      <c r="J622" s="88" t="s">
        <v>4</v>
      </c>
      <c r="K622" s="87">
        <v>73863</v>
      </c>
      <c r="L622" s="71">
        <v>66000</v>
      </c>
      <c r="M622" s="87">
        <v>65940</v>
      </c>
      <c r="N622" s="18">
        <f t="shared" si="53"/>
        <v>4870526220</v>
      </c>
      <c r="O622" s="18">
        <f t="shared" si="57"/>
        <v>487052622</v>
      </c>
      <c r="P622" s="30">
        <f t="shared" si="54"/>
        <v>5357578842</v>
      </c>
      <c r="Q622" s="152">
        <v>65000</v>
      </c>
      <c r="R622" s="152">
        <f t="shared" si="55"/>
        <v>82424.289876923081</v>
      </c>
      <c r="S622" s="152">
        <f t="shared" si="56"/>
        <v>5357578842</v>
      </c>
      <c r="T622" s="20" t="s">
        <v>6</v>
      </c>
      <c r="U622" s="81">
        <v>65940</v>
      </c>
      <c r="V622" s="81">
        <v>5357625000</v>
      </c>
      <c r="W622" s="81">
        <v>65940</v>
      </c>
      <c r="X622" s="81">
        <v>5357625000</v>
      </c>
      <c r="Y622" s="71">
        <v>0</v>
      </c>
      <c r="Z622" s="84">
        <v>0</v>
      </c>
    </row>
    <row r="623" spans="1:26" hidden="1">
      <c r="A623" s="19">
        <v>94078</v>
      </c>
      <c r="B623" s="19">
        <v>14031900220</v>
      </c>
      <c r="C623" s="20" t="s">
        <v>2073</v>
      </c>
      <c r="D623" s="20" t="s">
        <v>79</v>
      </c>
      <c r="E623" s="20" t="s">
        <v>64</v>
      </c>
      <c r="F623" s="20">
        <v>19</v>
      </c>
      <c r="G623" s="20" t="s">
        <v>626</v>
      </c>
      <c r="H623" s="20">
        <v>10257</v>
      </c>
      <c r="I623" s="21" t="s">
        <v>1865</v>
      </c>
      <c r="J623" s="88" t="s">
        <v>19</v>
      </c>
      <c r="K623" s="87">
        <v>73863</v>
      </c>
      <c r="L623" s="71">
        <v>200000</v>
      </c>
      <c r="M623" s="87">
        <v>196620</v>
      </c>
      <c r="N623" s="18">
        <f t="shared" si="53"/>
        <v>14522943060</v>
      </c>
      <c r="O623" s="18">
        <f t="shared" si="57"/>
        <v>1452294306</v>
      </c>
      <c r="P623" s="30">
        <f t="shared" si="54"/>
        <v>15975237366</v>
      </c>
      <c r="Q623" s="152">
        <v>65000</v>
      </c>
      <c r="R623" s="152">
        <f t="shared" si="55"/>
        <v>245772.88255384617</v>
      </c>
      <c r="S623" s="152">
        <f t="shared" si="56"/>
        <v>15975237366</v>
      </c>
      <c r="T623" s="20" t="s">
        <v>90</v>
      </c>
      <c r="U623" s="81">
        <v>196620</v>
      </c>
      <c r="V623" s="81">
        <v>15975375000</v>
      </c>
      <c r="W623" s="81">
        <v>196620</v>
      </c>
      <c r="X623" s="81">
        <v>15975375000</v>
      </c>
      <c r="Y623" s="71">
        <v>0</v>
      </c>
      <c r="Z623" s="84">
        <v>0</v>
      </c>
    </row>
    <row r="624" spans="1:26" hidden="1">
      <c r="A624" s="19">
        <v>93913</v>
      </c>
      <c r="B624" s="19">
        <v>14031900221</v>
      </c>
      <c r="C624" s="20" t="s">
        <v>2074</v>
      </c>
      <c r="D624" s="20" t="s">
        <v>79</v>
      </c>
      <c r="E624" s="20" t="s">
        <v>722</v>
      </c>
      <c r="F624" s="20">
        <v>19</v>
      </c>
      <c r="G624" s="20" t="s">
        <v>626</v>
      </c>
      <c r="H624" s="20">
        <v>12446</v>
      </c>
      <c r="I624" s="21" t="s">
        <v>1025</v>
      </c>
      <c r="J624" s="88" t="s">
        <v>19</v>
      </c>
      <c r="K624" s="87">
        <v>73863</v>
      </c>
      <c r="L624" s="71">
        <v>150000</v>
      </c>
      <c r="M624" s="87">
        <v>148660</v>
      </c>
      <c r="N624" s="18">
        <f t="shared" si="53"/>
        <v>10980473580</v>
      </c>
      <c r="O624" s="18">
        <f t="shared" si="57"/>
        <v>1098047358</v>
      </c>
      <c r="P624" s="30">
        <f t="shared" si="54"/>
        <v>12078520938</v>
      </c>
      <c r="Q624" s="152">
        <v>65000</v>
      </c>
      <c r="R624" s="152">
        <f t="shared" si="55"/>
        <v>185823.39904615385</v>
      </c>
      <c r="S624" s="152">
        <f t="shared" si="56"/>
        <v>12078520938</v>
      </c>
      <c r="T624" s="20" t="s">
        <v>90</v>
      </c>
      <c r="U624" s="81">
        <v>148660</v>
      </c>
      <c r="V624" s="81">
        <v>12078625000</v>
      </c>
      <c r="W624" s="81">
        <v>148660</v>
      </c>
      <c r="X624" s="81">
        <v>12078625000</v>
      </c>
      <c r="Y624" s="71">
        <v>0</v>
      </c>
      <c r="Z624" s="84">
        <v>0</v>
      </c>
    </row>
    <row r="625" spans="1:26" hidden="1">
      <c r="A625" s="19">
        <v>94054</v>
      </c>
      <c r="B625" s="19">
        <v>14031900222</v>
      </c>
      <c r="C625" s="20" t="s">
        <v>2075</v>
      </c>
      <c r="D625" s="20" t="s">
        <v>79</v>
      </c>
      <c r="E625" s="20" t="s">
        <v>722</v>
      </c>
      <c r="F625" s="20">
        <v>19</v>
      </c>
      <c r="G625" s="20" t="s">
        <v>626</v>
      </c>
      <c r="H625" s="20">
        <v>11066</v>
      </c>
      <c r="I625" s="21" t="s">
        <v>980</v>
      </c>
      <c r="J625" s="88" t="s">
        <v>19</v>
      </c>
      <c r="K625" s="87">
        <v>73863</v>
      </c>
      <c r="L625" s="71">
        <v>500000</v>
      </c>
      <c r="M625" s="87">
        <v>499310</v>
      </c>
      <c r="N625" s="18">
        <f t="shared" si="53"/>
        <v>36880534530</v>
      </c>
      <c r="O625" s="18">
        <f t="shared" si="57"/>
        <v>3688053453</v>
      </c>
      <c r="P625" s="30">
        <f t="shared" si="54"/>
        <v>40568587983</v>
      </c>
      <c r="Q625" s="152">
        <v>65000</v>
      </c>
      <c r="R625" s="152">
        <f t="shared" si="55"/>
        <v>624132.12281538465</v>
      </c>
      <c r="S625" s="152">
        <f t="shared" si="56"/>
        <v>40568587983</v>
      </c>
      <c r="T625" s="20" t="s">
        <v>90</v>
      </c>
      <c r="U625" s="81">
        <v>499310</v>
      </c>
      <c r="V625" s="81">
        <v>40568937500</v>
      </c>
      <c r="W625" s="81">
        <v>499310</v>
      </c>
      <c r="X625" s="81">
        <v>40568937500</v>
      </c>
      <c r="Y625" s="71">
        <v>0</v>
      </c>
      <c r="Z625" s="84">
        <v>0</v>
      </c>
    </row>
    <row r="626" spans="1:26" hidden="1">
      <c r="A626" s="19">
        <v>87082</v>
      </c>
      <c r="B626" s="19">
        <v>14031900223</v>
      </c>
      <c r="C626" s="20" t="s">
        <v>2077</v>
      </c>
      <c r="D626" s="20" t="s">
        <v>79</v>
      </c>
      <c r="E626" s="20" t="s">
        <v>319</v>
      </c>
      <c r="F626" s="20">
        <v>19</v>
      </c>
      <c r="G626" s="20" t="s">
        <v>622</v>
      </c>
      <c r="H626" s="20">
        <v>8390</v>
      </c>
      <c r="I626" s="21" t="s">
        <v>1148</v>
      </c>
      <c r="J626" s="88" t="s">
        <v>4</v>
      </c>
      <c r="K626" s="87">
        <v>73863</v>
      </c>
      <c r="L626" s="71">
        <v>137000</v>
      </c>
      <c r="M626" s="87">
        <v>135800</v>
      </c>
      <c r="N626" s="18">
        <f t="shared" si="53"/>
        <v>10030595400</v>
      </c>
      <c r="O626" s="18">
        <f t="shared" si="57"/>
        <v>1003059540</v>
      </c>
      <c r="P626" s="30">
        <f t="shared" si="54"/>
        <v>11033654940</v>
      </c>
      <c r="Q626" s="152">
        <v>65000</v>
      </c>
      <c r="R626" s="152">
        <f t="shared" si="55"/>
        <v>169748.53753846153</v>
      </c>
      <c r="S626" s="152">
        <f t="shared" si="56"/>
        <v>11033654940</v>
      </c>
      <c r="T626" s="20" t="s">
        <v>6</v>
      </c>
      <c r="U626" s="81">
        <v>135800</v>
      </c>
      <c r="V626" s="81">
        <v>11033750000</v>
      </c>
      <c r="W626" s="81">
        <v>135800</v>
      </c>
      <c r="X626" s="81">
        <v>11033750000</v>
      </c>
      <c r="Y626" s="71">
        <v>0</v>
      </c>
      <c r="Z626" s="84">
        <v>0</v>
      </c>
    </row>
    <row r="627" spans="1:26" hidden="1">
      <c r="A627" s="19">
        <v>95587</v>
      </c>
      <c r="B627" s="19">
        <v>14031900224</v>
      </c>
      <c r="C627" s="20" t="s">
        <v>2081</v>
      </c>
      <c r="D627" s="20" t="s">
        <v>633</v>
      </c>
      <c r="E627" s="20" t="s">
        <v>319</v>
      </c>
      <c r="F627" s="20">
        <v>19</v>
      </c>
      <c r="G627" s="20" t="s">
        <v>622</v>
      </c>
      <c r="H627" s="20">
        <v>13116</v>
      </c>
      <c r="I627" s="21" t="s">
        <v>2079</v>
      </c>
      <c r="J627" s="88" t="s">
        <v>4</v>
      </c>
      <c r="K627" s="87">
        <v>73863</v>
      </c>
      <c r="L627" s="71">
        <v>500000</v>
      </c>
      <c r="M627" s="87">
        <v>498960</v>
      </c>
      <c r="N627" s="18">
        <f t="shared" si="53"/>
        <v>36854682480</v>
      </c>
      <c r="O627" s="18">
        <f t="shared" si="57"/>
        <v>3685468248</v>
      </c>
      <c r="P627" s="30">
        <f t="shared" si="54"/>
        <v>40540150728</v>
      </c>
      <c r="Q627" s="152">
        <v>65000</v>
      </c>
      <c r="R627" s="152">
        <f t="shared" si="55"/>
        <v>623694.62658461544</v>
      </c>
      <c r="S627" s="152">
        <f t="shared" si="56"/>
        <v>40540150728</v>
      </c>
      <c r="T627" s="20" t="s">
        <v>6</v>
      </c>
      <c r="U627" s="81">
        <v>498960</v>
      </c>
      <c r="V627" s="81">
        <v>40540500000</v>
      </c>
      <c r="W627" s="81">
        <v>498960</v>
      </c>
      <c r="X627" s="81">
        <v>40540500000</v>
      </c>
      <c r="Y627" s="71">
        <v>0</v>
      </c>
      <c r="Z627" s="84">
        <v>0</v>
      </c>
    </row>
    <row r="628" spans="1:26" hidden="1">
      <c r="A628" s="19">
        <v>95383</v>
      </c>
      <c r="B628" s="19">
        <v>14031900225</v>
      </c>
      <c r="C628" s="20" t="s">
        <v>2082</v>
      </c>
      <c r="D628" s="20" t="s">
        <v>637</v>
      </c>
      <c r="E628" s="20" t="s">
        <v>40</v>
      </c>
      <c r="F628" s="20">
        <v>19</v>
      </c>
      <c r="G628" s="20" t="s">
        <v>657</v>
      </c>
      <c r="H628" s="20">
        <v>13086</v>
      </c>
      <c r="I628" s="21" t="s">
        <v>1894</v>
      </c>
      <c r="J628" s="88" t="s">
        <v>4</v>
      </c>
      <c r="K628" s="87">
        <v>73863</v>
      </c>
      <c r="L628" s="71">
        <v>100000</v>
      </c>
      <c r="M628" s="87">
        <v>99640</v>
      </c>
      <c r="N628" s="18">
        <f t="shared" si="53"/>
        <v>7359709320</v>
      </c>
      <c r="O628" s="18">
        <f t="shared" si="57"/>
        <v>735970932</v>
      </c>
      <c r="P628" s="30">
        <f t="shared" si="54"/>
        <v>8095680252</v>
      </c>
      <c r="Q628" s="152">
        <v>65000</v>
      </c>
      <c r="R628" s="152">
        <f t="shared" si="55"/>
        <v>124548.92695384615</v>
      </c>
      <c r="S628" s="152">
        <f t="shared" si="56"/>
        <v>8095680252</v>
      </c>
      <c r="T628" s="20" t="s">
        <v>6</v>
      </c>
      <c r="U628" s="81">
        <v>99640</v>
      </c>
      <c r="V628" s="81">
        <v>8095750000</v>
      </c>
      <c r="W628" s="81">
        <v>99640</v>
      </c>
      <c r="X628" s="81">
        <v>8095750000</v>
      </c>
      <c r="Y628" s="71">
        <v>0</v>
      </c>
      <c r="Z628" s="84">
        <v>0</v>
      </c>
    </row>
    <row r="629" spans="1:26" hidden="1">
      <c r="A629" s="19">
        <v>92890</v>
      </c>
      <c r="B629" s="19">
        <v>14031900226</v>
      </c>
      <c r="C629" s="20" t="s">
        <v>2083</v>
      </c>
      <c r="D629" s="20" t="s">
        <v>79</v>
      </c>
      <c r="E629" s="20" t="s">
        <v>9</v>
      </c>
      <c r="F629" s="20">
        <v>19</v>
      </c>
      <c r="G629" s="20" t="s">
        <v>657</v>
      </c>
      <c r="H629" s="20">
        <v>11545</v>
      </c>
      <c r="I629" s="21" t="s">
        <v>1075</v>
      </c>
      <c r="J629" s="88" t="s">
        <v>4</v>
      </c>
      <c r="K629" s="87">
        <v>73863</v>
      </c>
      <c r="L629" s="71">
        <v>200000</v>
      </c>
      <c r="M629" s="87">
        <v>196440</v>
      </c>
      <c r="N629" s="18">
        <f t="shared" si="53"/>
        <v>14509647720</v>
      </c>
      <c r="O629" s="18">
        <f t="shared" si="57"/>
        <v>1450964772</v>
      </c>
      <c r="P629" s="30">
        <f t="shared" si="54"/>
        <v>15960612492</v>
      </c>
      <c r="Q629" s="152">
        <v>65000</v>
      </c>
      <c r="R629" s="152">
        <f t="shared" si="55"/>
        <v>245547.8844923077</v>
      </c>
      <c r="S629" s="152">
        <f t="shared" si="56"/>
        <v>15960612492</v>
      </c>
      <c r="T629" s="20" t="s">
        <v>6</v>
      </c>
      <c r="U629" s="81">
        <v>196440</v>
      </c>
      <c r="V629" s="81">
        <v>15960750000</v>
      </c>
      <c r="W629" s="81">
        <v>196440</v>
      </c>
      <c r="X629" s="81">
        <v>15960750000</v>
      </c>
      <c r="Y629" s="71">
        <v>0</v>
      </c>
      <c r="Z629" s="84">
        <v>0</v>
      </c>
    </row>
    <row r="630" spans="1:26" hidden="1">
      <c r="A630" s="19">
        <v>95436</v>
      </c>
      <c r="B630" s="19">
        <v>14031900227</v>
      </c>
      <c r="C630" s="20" t="s">
        <v>2087</v>
      </c>
      <c r="D630" s="20" t="s">
        <v>650</v>
      </c>
      <c r="E630" s="20" t="s">
        <v>299</v>
      </c>
      <c r="F630" s="20">
        <v>19</v>
      </c>
      <c r="G630" s="20" t="s">
        <v>657</v>
      </c>
      <c r="H630" s="20">
        <v>13117</v>
      </c>
      <c r="I630" s="21" t="s">
        <v>2085</v>
      </c>
      <c r="J630" s="88" t="s">
        <v>16</v>
      </c>
      <c r="K630" s="87">
        <v>73863</v>
      </c>
      <c r="L630" s="71">
        <v>100000</v>
      </c>
      <c r="M630" s="87">
        <v>98390</v>
      </c>
      <c r="N630" s="18">
        <f t="shared" si="53"/>
        <v>7267380570</v>
      </c>
      <c r="O630" s="18">
        <f t="shared" si="57"/>
        <v>726738057</v>
      </c>
      <c r="P630" s="30">
        <f t="shared" si="54"/>
        <v>7994118627</v>
      </c>
      <c r="Q630" s="152">
        <v>65000</v>
      </c>
      <c r="R630" s="152">
        <f t="shared" si="55"/>
        <v>122986.44041538461</v>
      </c>
      <c r="S630" s="152">
        <f t="shared" si="56"/>
        <v>7994118627</v>
      </c>
      <c r="T630" s="20" t="s">
        <v>6</v>
      </c>
      <c r="U630" s="81">
        <v>98390</v>
      </c>
      <c r="V630" s="81">
        <v>7994187500</v>
      </c>
      <c r="W630" s="81">
        <v>98390</v>
      </c>
      <c r="X630" s="81">
        <v>7994187500</v>
      </c>
      <c r="Y630" s="71">
        <v>0</v>
      </c>
      <c r="Z630" s="84">
        <v>0</v>
      </c>
    </row>
    <row r="631" spans="1:26" hidden="1">
      <c r="A631" s="19">
        <v>94346</v>
      </c>
      <c r="B631" s="19">
        <v>14031900228</v>
      </c>
      <c r="C631" s="20" t="s">
        <v>2088</v>
      </c>
      <c r="D631" s="20" t="s">
        <v>650</v>
      </c>
      <c r="E631" s="20" t="s">
        <v>722</v>
      </c>
      <c r="F631" s="20">
        <v>19</v>
      </c>
      <c r="G631" s="20" t="s">
        <v>657</v>
      </c>
      <c r="H631" s="20">
        <v>8753</v>
      </c>
      <c r="I631" s="21" t="s">
        <v>1464</v>
      </c>
      <c r="J631" s="88" t="s">
        <v>19</v>
      </c>
      <c r="K631" s="87">
        <v>73863</v>
      </c>
      <c r="L631" s="71">
        <v>300000</v>
      </c>
      <c r="M631" s="87">
        <v>299100</v>
      </c>
      <c r="N631" s="18">
        <f t="shared" si="53"/>
        <v>22092423300</v>
      </c>
      <c r="O631" s="18">
        <f t="shared" si="57"/>
        <v>2209242330</v>
      </c>
      <c r="P631" s="30">
        <f t="shared" si="54"/>
        <v>24301665630</v>
      </c>
      <c r="Q631" s="152">
        <v>65000</v>
      </c>
      <c r="R631" s="152">
        <f t="shared" si="55"/>
        <v>373871.77892307693</v>
      </c>
      <c r="S631" s="152">
        <f t="shared" si="56"/>
        <v>24301665630</v>
      </c>
      <c r="T631" s="20" t="s">
        <v>90</v>
      </c>
      <c r="U631" s="81">
        <v>299100</v>
      </c>
      <c r="V631" s="81">
        <v>24301875000</v>
      </c>
      <c r="W631" s="81">
        <v>298100</v>
      </c>
      <c r="X631" s="81">
        <v>24220625000</v>
      </c>
      <c r="Y631" s="71">
        <v>0</v>
      </c>
      <c r="Z631" s="84">
        <v>0</v>
      </c>
    </row>
    <row r="632" spans="1:26" hidden="1">
      <c r="A632" s="19">
        <v>93848</v>
      </c>
      <c r="B632" s="19">
        <v>14031900229</v>
      </c>
      <c r="C632" s="20" t="s">
        <v>2092</v>
      </c>
      <c r="D632" s="20" t="s">
        <v>79</v>
      </c>
      <c r="E632" s="20" t="s">
        <v>722</v>
      </c>
      <c r="F632" s="20">
        <v>19</v>
      </c>
      <c r="G632" s="20" t="s">
        <v>657</v>
      </c>
      <c r="H632" s="20">
        <v>10460</v>
      </c>
      <c r="I632" s="21" t="s">
        <v>2090</v>
      </c>
      <c r="J632" s="88" t="s">
        <v>19</v>
      </c>
      <c r="K632" s="87">
        <v>73863</v>
      </c>
      <c r="L632" s="71">
        <v>350000</v>
      </c>
      <c r="M632" s="87">
        <v>339790</v>
      </c>
      <c r="N632" s="18">
        <f t="shared" si="53"/>
        <v>25097908770</v>
      </c>
      <c r="O632" s="18">
        <f t="shared" si="57"/>
        <v>2509790877</v>
      </c>
      <c r="P632" s="30">
        <f t="shared" si="54"/>
        <v>27607699647</v>
      </c>
      <c r="Q632" s="152">
        <v>65000</v>
      </c>
      <c r="R632" s="152">
        <f t="shared" si="55"/>
        <v>424733.84072307695</v>
      </c>
      <c r="S632" s="152">
        <f t="shared" si="56"/>
        <v>27607699647</v>
      </c>
      <c r="T632" s="20" t="s">
        <v>90</v>
      </c>
      <c r="U632" s="81">
        <v>339790</v>
      </c>
      <c r="V632" s="81">
        <v>27607937500</v>
      </c>
      <c r="W632" s="81">
        <v>339790</v>
      </c>
      <c r="X632" s="81">
        <v>27607937500</v>
      </c>
      <c r="Y632" s="71">
        <v>0</v>
      </c>
      <c r="Z632" s="84">
        <v>0</v>
      </c>
    </row>
    <row r="633" spans="1:26" hidden="1">
      <c r="A633" s="19">
        <v>86884</v>
      </c>
      <c r="B633" s="19">
        <v>14031900230</v>
      </c>
      <c r="C633" s="20" t="s">
        <v>2094</v>
      </c>
      <c r="D633" s="20" t="s">
        <v>633</v>
      </c>
      <c r="E633" s="20" t="s">
        <v>299</v>
      </c>
      <c r="F633" s="20">
        <v>19</v>
      </c>
      <c r="G633" s="20" t="s">
        <v>657</v>
      </c>
      <c r="H633" s="20">
        <v>11826</v>
      </c>
      <c r="I633" s="21" t="s">
        <v>806</v>
      </c>
      <c r="J633" s="88" t="s">
        <v>4</v>
      </c>
      <c r="K633" s="87">
        <v>73863</v>
      </c>
      <c r="L633" s="71">
        <v>120000</v>
      </c>
      <c r="M633" s="87">
        <v>119890</v>
      </c>
      <c r="N633" s="18">
        <f t="shared" si="53"/>
        <v>8855435070</v>
      </c>
      <c r="O633" s="18">
        <f t="shared" si="57"/>
        <v>885543507</v>
      </c>
      <c r="P633" s="30">
        <f t="shared" si="54"/>
        <v>9740978577</v>
      </c>
      <c r="Q633" s="152">
        <v>65000</v>
      </c>
      <c r="R633" s="152">
        <f t="shared" si="55"/>
        <v>149861.20887692308</v>
      </c>
      <c r="S633" s="152">
        <f t="shared" si="56"/>
        <v>9740978577</v>
      </c>
      <c r="T633" s="20" t="s">
        <v>6</v>
      </c>
      <c r="U633" s="81">
        <v>119890</v>
      </c>
      <c r="V633" s="81">
        <v>9741062500</v>
      </c>
      <c r="W633" s="81">
        <v>119890</v>
      </c>
      <c r="X633" s="81">
        <v>9741062500</v>
      </c>
      <c r="Y633" s="71">
        <v>0</v>
      </c>
      <c r="Z633" s="84">
        <v>0</v>
      </c>
    </row>
    <row r="634" spans="1:26" hidden="1">
      <c r="A634" s="19">
        <v>95430</v>
      </c>
      <c r="B634" s="19">
        <v>14031900231</v>
      </c>
      <c r="C634" s="20" t="s">
        <v>2096</v>
      </c>
      <c r="D634" s="20" t="s">
        <v>650</v>
      </c>
      <c r="E634" s="20" t="s">
        <v>299</v>
      </c>
      <c r="F634" s="20">
        <v>19</v>
      </c>
      <c r="G634" s="20" t="s">
        <v>76</v>
      </c>
      <c r="H634" s="20">
        <v>12386</v>
      </c>
      <c r="I634" s="21" t="s">
        <v>1953</v>
      </c>
      <c r="J634" s="88" t="s">
        <v>16</v>
      </c>
      <c r="K634" s="87">
        <v>73863</v>
      </c>
      <c r="L634" s="71">
        <v>168000</v>
      </c>
      <c r="M634" s="87">
        <v>166640</v>
      </c>
      <c r="N634" s="18">
        <f t="shared" si="53"/>
        <v>12308530320</v>
      </c>
      <c r="O634" s="18">
        <f t="shared" si="57"/>
        <v>1230853032</v>
      </c>
      <c r="P634" s="30">
        <f t="shared" si="54"/>
        <v>13539383352</v>
      </c>
      <c r="Q634" s="152">
        <v>65000</v>
      </c>
      <c r="R634" s="152">
        <f t="shared" si="55"/>
        <v>208298.20541538461</v>
      </c>
      <c r="S634" s="152">
        <f t="shared" si="56"/>
        <v>13539383352</v>
      </c>
      <c r="T634" s="20" t="s">
        <v>6</v>
      </c>
      <c r="U634" s="81">
        <v>166640</v>
      </c>
      <c r="V634" s="81">
        <v>13539500000</v>
      </c>
      <c r="W634" s="81">
        <v>166640</v>
      </c>
      <c r="X634" s="81">
        <v>13539500000</v>
      </c>
      <c r="Y634" s="71">
        <v>0</v>
      </c>
      <c r="Z634" s="84">
        <v>0</v>
      </c>
    </row>
    <row r="635" spans="1:26" hidden="1">
      <c r="A635" s="19">
        <v>93841</v>
      </c>
      <c r="B635" s="19">
        <v>14031900232</v>
      </c>
      <c r="C635" s="20" t="s">
        <v>2098</v>
      </c>
      <c r="D635" s="20" t="s">
        <v>79</v>
      </c>
      <c r="E635" s="20" t="s">
        <v>722</v>
      </c>
      <c r="F635" s="20">
        <v>19</v>
      </c>
      <c r="G635" s="20" t="s">
        <v>76</v>
      </c>
      <c r="H635" s="20">
        <v>8619</v>
      </c>
      <c r="I635" s="21" t="s">
        <v>780</v>
      </c>
      <c r="J635" s="88" t="s">
        <v>19</v>
      </c>
      <c r="K635" s="87">
        <v>73863</v>
      </c>
      <c r="L635" s="71">
        <v>200000</v>
      </c>
      <c r="M635" s="87">
        <v>197960</v>
      </c>
      <c r="N635" s="18">
        <f t="shared" si="53"/>
        <v>14621919480</v>
      </c>
      <c r="O635" s="18">
        <f t="shared" si="57"/>
        <v>1462191948</v>
      </c>
      <c r="P635" s="30">
        <f t="shared" si="54"/>
        <v>16084111428</v>
      </c>
      <c r="Q635" s="152">
        <v>65000</v>
      </c>
      <c r="R635" s="152">
        <f t="shared" si="55"/>
        <v>247447.86812307691</v>
      </c>
      <c r="S635" s="152">
        <f t="shared" si="56"/>
        <v>16084111428</v>
      </c>
      <c r="T635" s="20" t="s">
        <v>90</v>
      </c>
      <c r="U635" s="81">
        <v>197960</v>
      </c>
      <c r="V635" s="81">
        <v>16084250000</v>
      </c>
      <c r="W635" s="81">
        <v>197960</v>
      </c>
      <c r="X635" s="81">
        <v>16084250000</v>
      </c>
      <c r="Y635" s="71">
        <v>0</v>
      </c>
      <c r="Z635" s="84">
        <v>0</v>
      </c>
    </row>
    <row r="636" spans="1:26" hidden="1">
      <c r="A636" s="19">
        <v>94278</v>
      </c>
      <c r="B636" s="19">
        <v>14031900233</v>
      </c>
      <c r="C636" s="20" t="s">
        <v>2102</v>
      </c>
      <c r="D636" s="20" t="s">
        <v>79</v>
      </c>
      <c r="E636" s="20" t="s">
        <v>174</v>
      </c>
      <c r="F636" s="20">
        <v>19</v>
      </c>
      <c r="G636" s="20" t="s">
        <v>76</v>
      </c>
      <c r="H636" s="20">
        <v>11618</v>
      </c>
      <c r="I636" s="21" t="s">
        <v>2100</v>
      </c>
      <c r="J636" s="88" t="s">
        <v>4</v>
      </c>
      <c r="K636" s="87">
        <v>73863</v>
      </c>
      <c r="L636" s="71">
        <v>284000</v>
      </c>
      <c r="M636" s="87">
        <v>281160</v>
      </c>
      <c r="N636" s="18">
        <f t="shared" si="53"/>
        <v>20767321080</v>
      </c>
      <c r="O636" s="18">
        <f t="shared" si="57"/>
        <v>2076732108</v>
      </c>
      <c r="P636" s="30">
        <f t="shared" si="54"/>
        <v>22844053188</v>
      </c>
      <c r="Q636" s="152">
        <v>65000</v>
      </c>
      <c r="R636" s="152">
        <f t="shared" si="55"/>
        <v>351446.97212307691</v>
      </c>
      <c r="S636" s="152">
        <f t="shared" si="56"/>
        <v>22844053188</v>
      </c>
      <c r="T636" s="20" t="s">
        <v>6</v>
      </c>
      <c r="U636" s="81">
        <v>281160</v>
      </c>
      <c r="V636" s="81">
        <v>22844250000</v>
      </c>
      <c r="W636" s="81">
        <v>281160</v>
      </c>
      <c r="X636" s="81">
        <v>22844250000</v>
      </c>
      <c r="Y636" s="71">
        <v>0</v>
      </c>
      <c r="Z636" s="84">
        <v>0</v>
      </c>
    </row>
    <row r="637" spans="1:26" hidden="1">
      <c r="A637" s="19">
        <v>94276</v>
      </c>
      <c r="B637" s="19">
        <v>14031900234</v>
      </c>
      <c r="C637" s="20" t="s">
        <v>2103</v>
      </c>
      <c r="D637" s="20" t="s">
        <v>79</v>
      </c>
      <c r="E637" s="20" t="s">
        <v>174</v>
      </c>
      <c r="F637" s="20">
        <v>19</v>
      </c>
      <c r="G637" s="20" t="s">
        <v>76</v>
      </c>
      <c r="H637" s="20">
        <v>11618</v>
      </c>
      <c r="I637" s="21" t="s">
        <v>2100</v>
      </c>
      <c r="J637" s="88" t="s">
        <v>4</v>
      </c>
      <c r="K637" s="87">
        <v>73863</v>
      </c>
      <c r="L637" s="71">
        <v>165000</v>
      </c>
      <c r="M637" s="87">
        <v>164990</v>
      </c>
      <c r="N637" s="18">
        <f t="shared" si="53"/>
        <v>12186656370</v>
      </c>
      <c r="O637" s="18">
        <f t="shared" si="57"/>
        <v>1218665637</v>
      </c>
      <c r="P637" s="30">
        <f t="shared" si="54"/>
        <v>13405322007</v>
      </c>
      <c r="Q637" s="152">
        <v>65000</v>
      </c>
      <c r="R637" s="152">
        <f t="shared" si="55"/>
        <v>206235.72318461537</v>
      </c>
      <c r="S637" s="152">
        <f t="shared" si="56"/>
        <v>13405322007</v>
      </c>
      <c r="T637" s="20" t="s">
        <v>6</v>
      </c>
      <c r="U637" s="81">
        <v>164990</v>
      </c>
      <c r="V637" s="81">
        <v>13405437500</v>
      </c>
      <c r="W637" s="81">
        <v>164990</v>
      </c>
      <c r="X637" s="81">
        <v>13405437500</v>
      </c>
      <c r="Y637" s="71">
        <v>0</v>
      </c>
      <c r="Z637" s="84">
        <v>0</v>
      </c>
    </row>
    <row r="638" spans="1:26" hidden="1">
      <c r="A638" s="19">
        <v>95708</v>
      </c>
      <c r="B638" s="19">
        <v>14031900235</v>
      </c>
      <c r="C638" s="20" t="s">
        <v>2104</v>
      </c>
      <c r="D638" s="20" t="s">
        <v>637</v>
      </c>
      <c r="E638" s="20" t="s">
        <v>710</v>
      </c>
      <c r="F638" s="20">
        <v>19</v>
      </c>
      <c r="G638" s="20" t="s">
        <v>76</v>
      </c>
      <c r="H638" s="20">
        <v>10547</v>
      </c>
      <c r="I638" s="21" t="s">
        <v>858</v>
      </c>
      <c r="J638" s="88" t="s">
        <v>19</v>
      </c>
      <c r="K638" s="87">
        <v>73863</v>
      </c>
      <c r="L638" s="71">
        <v>500000</v>
      </c>
      <c r="M638" s="87">
        <v>498900</v>
      </c>
      <c r="N638" s="18">
        <f t="shared" si="53"/>
        <v>36850250700</v>
      </c>
      <c r="O638" s="18">
        <f t="shared" si="57"/>
        <v>3685025070</v>
      </c>
      <c r="P638" s="30">
        <f t="shared" si="54"/>
        <v>40535275770</v>
      </c>
      <c r="Q638" s="152">
        <v>65000</v>
      </c>
      <c r="R638" s="152">
        <f t="shared" si="55"/>
        <v>623619.62723076926</v>
      </c>
      <c r="S638" s="152">
        <f t="shared" si="56"/>
        <v>40535275770</v>
      </c>
      <c r="T638" s="20" t="s">
        <v>6</v>
      </c>
      <c r="U638" s="81">
        <v>498900</v>
      </c>
      <c r="V638" s="81">
        <v>40535625000</v>
      </c>
      <c r="W638" s="81">
        <v>498900</v>
      </c>
      <c r="X638" s="81">
        <v>40535625000</v>
      </c>
      <c r="Y638" s="71">
        <v>0</v>
      </c>
      <c r="Z638" s="84">
        <v>0</v>
      </c>
    </row>
    <row r="639" spans="1:26" hidden="1">
      <c r="A639" s="19">
        <v>93785</v>
      </c>
      <c r="B639" s="19">
        <v>14031900236</v>
      </c>
      <c r="C639" s="20" t="s">
        <v>2106</v>
      </c>
      <c r="D639" s="20" t="s">
        <v>637</v>
      </c>
      <c r="E639" s="20" t="s">
        <v>37</v>
      </c>
      <c r="F639" s="20">
        <v>19</v>
      </c>
      <c r="G639" s="20" t="s">
        <v>76</v>
      </c>
      <c r="H639" s="20">
        <v>12897</v>
      </c>
      <c r="I639" s="21" t="s">
        <v>436</v>
      </c>
      <c r="J639" s="88" t="s">
        <v>4</v>
      </c>
      <c r="K639" s="87">
        <v>73863</v>
      </c>
      <c r="L639" s="71">
        <v>240000</v>
      </c>
      <c r="M639" s="87">
        <v>239200</v>
      </c>
      <c r="N639" s="18">
        <f t="shared" si="53"/>
        <v>17668029600</v>
      </c>
      <c r="O639" s="18">
        <f t="shared" si="57"/>
        <v>1766802960</v>
      </c>
      <c r="P639" s="30">
        <f t="shared" si="54"/>
        <v>19434832560</v>
      </c>
      <c r="Q639" s="152">
        <v>65000</v>
      </c>
      <c r="R639" s="152">
        <f t="shared" si="55"/>
        <v>298997.424</v>
      </c>
      <c r="S639" s="152">
        <f t="shared" si="56"/>
        <v>19434832560</v>
      </c>
      <c r="T639" s="20" t="s">
        <v>6</v>
      </c>
      <c r="U639" s="81">
        <v>239200</v>
      </c>
      <c r="V639" s="81">
        <v>19435000000</v>
      </c>
      <c r="W639" s="81">
        <v>239200</v>
      </c>
      <c r="X639" s="81">
        <v>19435000000</v>
      </c>
      <c r="Y639" s="71">
        <v>0</v>
      </c>
      <c r="Z639" s="84">
        <v>0</v>
      </c>
    </row>
    <row r="640" spans="1:26" hidden="1">
      <c r="A640" s="19">
        <v>95714</v>
      </c>
      <c r="B640" s="19">
        <v>14031900237</v>
      </c>
      <c r="C640" s="20" t="s">
        <v>2107</v>
      </c>
      <c r="D640" s="20" t="s">
        <v>637</v>
      </c>
      <c r="E640" s="20" t="s">
        <v>710</v>
      </c>
      <c r="F640" s="20">
        <v>19</v>
      </c>
      <c r="G640" s="20" t="s">
        <v>653</v>
      </c>
      <c r="H640" s="20">
        <v>10547</v>
      </c>
      <c r="I640" s="21" t="s">
        <v>858</v>
      </c>
      <c r="J640" s="88" t="s">
        <v>19</v>
      </c>
      <c r="K640" s="87">
        <v>73863</v>
      </c>
      <c r="L640" s="71">
        <v>450000</v>
      </c>
      <c r="M640" s="87">
        <v>449860</v>
      </c>
      <c r="N640" s="18">
        <f t="shared" si="53"/>
        <v>33228009180</v>
      </c>
      <c r="O640" s="18">
        <f t="shared" si="57"/>
        <v>3322800918</v>
      </c>
      <c r="P640" s="30">
        <f t="shared" si="54"/>
        <v>36550810098</v>
      </c>
      <c r="Q640" s="152">
        <v>65000</v>
      </c>
      <c r="R640" s="152">
        <f t="shared" si="55"/>
        <v>562320.15535384614</v>
      </c>
      <c r="S640" s="152">
        <f t="shared" si="56"/>
        <v>36550810098</v>
      </c>
      <c r="T640" s="20" t="s">
        <v>6</v>
      </c>
      <c r="U640" s="81">
        <v>449860</v>
      </c>
      <c r="V640" s="81">
        <v>36551125000</v>
      </c>
      <c r="W640" s="81">
        <v>449860</v>
      </c>
      <c r="X640" s="81">
        <v>36551125000</v>
      </c>
      <c r="Y640" s="71">
        <v>0</v>
      </c>
      <c r="Z640" s="84">
        <v>0</v>
      </c>
    </row>
    <row r="641" spans="1:26" hidden="1">
      <c r="A641" s="19">
        <v>95729</v>
      </c>
      <c r="B641" s="19">
        <v>14031900238</v>
      </c>
      <c r="C641" s="20" t="s">
        <v>2108</v>
      </c>
      <c r="D641" s="20" t="s">
        <v>637</v>
      </c>
      <c r="E641" s="20" t="s">
        <v>710</v>
      </c>
      <c r="F641" s="20">
        <v>19</v>
      </c>
      <c r="G641" s="20" t="s">
        <v>653</v>
      </c>
      <c r="H641" s="20">
        <v>10547</v>
      </c>
      <c r="I641" s="21" t="s">
        <v>858</v>
      </c>
      <c r="J641" s="88" t="s">
        <v>19</v>
      </c>
      <c r="K641" s="87">
        <v>73863</v>
      </c>
      <c r="L641" s="71">
        <v>43000</v>
      </c>
      <c r="M641" s="87">
        <v>42290</v>
      </c>
      <c r="N641" s="18">
        <f t="shared" si="53"/>
        <v>3123666270</v>
      </c>
      <c r="O641" s="18">
        <f t="shared" si="57"/>
        <v>312366627</v>
      </c>
      <c r="P641" s="30">
        <f t="shared" ref="P641:P704" si="58">O641+N641</f>
        <v>3436032897</v>
      </c>
      <c r="Q641" s="152">
        <v>65000</v>
      </c>
      <c r="R641" s="152">
        <f t="shared" si="55"/>
        <v>52862.044569230769</v>
      </c>
      <c r="S641" s="152">
        <f t="shared" si="56"/>
        <v>3436032897</v>
      </c>
      <c r="T641" s="20" t="s">
        <v>6</v>
      </c>
      <c r="U641" s="81">
        <v>42290</v>
      </c>
      <c r="V641" s="81">
        <v>3436062500</v>
      </c>
      <c r="W641" s="81">
        <v>42290</v>
      </c>
      <c r="X641" s="81">
        <v>3436062500</v>
      </c>
      <c r="Y641" s="71">
        <v>0</v>
      </c>
      <c r="Z641" s="84">
        <v>0</v>
      </c>
    </row>
    <row r="642" spans="1:26" hidden="1">
      <c r="A642" s="19">
        <v>92781</v>
      </c>
      <c r="B642" s="19">
        <v>14031900239</v>
      </c>
      <c r="C642" s="20" t="s">
        <v>2109</v>
      </c>
      <c r="D642" s="20" t="s">
        <v>86</v>
      </c>
      <c r="E642" s="20" t="s">
        <v>40</v>
      </c>
      <c r="F642" s="20">
        <v>19</v>
      </c>
      <c r="G642" s="20" t="s">
        <v>155</v>
      </c>
      <c r="H642" s="20">
        <v>10536</v>
      </c>
      <c r="I642" s="21" t="s">
        <v>1047</v>
      </c>
      <c r="J642" s="88" t="s">
        <v>4</v>
      </c>
      <c r="K642" s="87">
        <v>73863</v>
      </c>
      <c r="L642" s="71">
        <v>200000</v>
      </c>
      <c r="M642" s="87">
        <v>198900</v>
      </c>
      <c r="N642" s="18">
        <f t="shared" ref="N642:N705" si="59">M642*K642</f>
        <v>14691350700</v>
      </c>
      <c r="O642" s="18">
        <f t="shared" si="57"/>
        <v>1469135070</v>
      </c>
      <c r="P642" s="30">
        <f t="shared" si="58"/>
        <v>16160485770</v>
      </c>
      <c r="Q642" s="152">
        <v>65000</v>
      </c>
      <c r="R642" s="152">
        <f t="shared" ref="R642:R705" si="60">P642/Q642</f>
        <v>248622.85800000001</v>
      </c>
      <c r="S642" s="152">
        <f t="shared" ref="S642:S705" si="61">Q642*R642</f>
        <v>16160485770</v>
      </c>
      <c r="T642" s="20" t="s">
        <v>6</v>
      </c>
      <c r="U642" s="81">
        <v>198900</v>
      </c>
      <c r="V642" s="81">
        <v>16160625000</v>
      </c>
      <c r="W642" s="81">
        <v>198900</v>
      </c>
      <c r="X642" s="81">
        <v>16160625000</v>
      </c>
      <c r="Y642" s="71">
        <v>0</v>
      </c>
      <c r="Z642" s="84">
        <v>0</v>
      </c>
    </row>
    <row r="643" spans="1:26" hidden="1">
      <c r="A643" s="19">
        <v>95604</v>
      </c>
      <c r="B643" s="19">
        <v>14031900240</v>
      </c>
      <c r="C643" s="20" t="s">
        <v>2110</v>
      </c>
      <c r="D643" s="20" t="s">
        <v>653</v>
      </c>
      <c r="E643" s="20" t="s">
        <v>733</v>
      </c>
      <c r="F643" s="20">
        <v>19</v>
      </c>
      <c r="G643" s="20" t="s">
        <v>155</v>
      </c>
      <c r="H643" s="20">
        <v>12032</v>
      </c>
      <c r="I643" s="21" t="s">
        <v>783</v>
      </c>
      <c r="J643" s="88" t="s">
        <v>19</v>
      </c>
      <c r="K643" s="87">
        <v>73863</v>
      </c>
      <c r="L643" s="71">
        <v>260000</v>
      </c>
      <c r="M643" s="87">
        <v>259010</v>
      </c>
      <c r="N643" s="18">
        <f t="shared" si="59"/>
        <v>19131255630</v>
      </c>
      <c r="O643" s="18">
        <f t="shared" si="57"/>
        <v>1913125563</v>
      </c>
      <c r="P643" s="30">
        <f t="shared" si="58"/>
        <v>21044381193</v>
      </c>
      <c r="Q643" s="152">
        <v>65000</v>
      </c>
      <c r="R643" s="152">
        <f t="shared" si="60"/>
        <v>323759.71066153847</v>
      </c>
      <c r="S643" s="152">
        <f t="shared" si="61"/>
        <v>21044381193</v>
      </c>
      <c r="T643" s="20" t="s">
        <v>6</v>
      </c>
      <c r="U643" s="81">
        <v>259010</v>
      </c>
      <c r="V643" s="81">
        <v>21044562500</v>
      </c>
      <c r="W643" s="81">
        <v>259010</v>
      </c>
      <c r="X643" s="81">
        <v>21044562500</v>
      </c>
      <c r="Y643" s="71">
        <v>0</v>
      </c>
      <c r="Z643" s="84">
        <v>0</v>
      </c>
    </row>
    <row r="644" spans="1:26" hidden="1">
      <c r="A644" s="19">
        <v>95119</v>
      </c>
      <c r="B644" s="19">
        <v>14031900241</v>
      </c>
      <c r="C644" s="20" t="s">
        <v>2112</v>
      </c>
      <c r="D644" s="20" t="s">
        <v>650</v>
      </c>
      <c r="E644" s="20" t="s">
        <v>299</v>
      </c>
      <c r="F644" s="20">
        <v>19</v>
      </c>
      <c r="G644" s="20" t="s">
        <v>155</v>
      </c>
      <c r="H644" s="20">
        <v>12609</v>
      </c>
      <c r="I644" s="21" t="s">
        <v>985</v>
      </c>
      <c r="J644" s="88" t="s">
        <v>4</v>
      </c>
      <c r="K644" s="87">
        <v>73863</v>
      </c>
      <c r="L644" s="71">
        <v>80000</v>
      </c>
      <c r="M644" s="87">
        <v>79790</v>
      </c>
      <c r="N644" s="18">
        <f t="shared" si="59"/>
        <v>5893528770</v>
      </c>
      <c r="O644" s="18">
        <f t="shared" si="57"/>
        <v>589352877</v>
      </c>
      <c r="P644" s="30">
        <f t="shared" si="58"/>
        <v>6482881647</v>
      </c>
      <c r="Q644" s="152">
        <v>65000</v>
      </c>
      <c r="R644" s="152">
        <f t="shared" si="60"/>
        <v>99736.640723076925</v>
      </c>
      <c r="S644" s="152">
        <f t="shared" si="61"/>
        <v>6482881647</v>
      </c>
      <c r="T644" s="20" t="s">
        <v>6</v>
      </c>
      <c r="U644" s="81">
        <v>79790</v>
      </c>
      <c r="V644" s="81">
        <v>6482937500</v>
      </c>
      <c r="W644" s="81">
        <v>79790</v>
      </c>
      <c r="X644" s="81">
        <v>6482937500</v>
      </c>
      <c r="Y644" s="71">
        <v>0</v>
      </c>
      <c r="Z644" s="84">
        <v>0</v>
      </c>
    </row>
    <row r="645" spans="1:26" hidden="1">
      <c r="A645" s="19">
        <v>96460</v>
      </c>
      <c r="B645" s="19">
        <v>14031900242</v>
      </c>
      <c r="C645" s="20" t="s">
        <v>2113</v>
      </c>
      <c r="D645" s="20" t="s">
        <v>653</v>
      </c>
      <c r="E645" s="20" t="s">
        <v>710</v>
      </c>
      <c r="F645" s="20">
        <v>19</v>
      </c>
      <c r="G645" s="20" t="s">
        <v>155</v>
      </c>
      <c r="H645" s="20">
        <v>12139</v>
      </c>
      <c r="I645" s="21" t="s">
        <v>754</v>
      </c>
      <c r="J645" s="88" t="s">
        <v>19</v>
      </c>
      <c r="K645" s="87">
        <v>73863</v>
      </c>
      <c r="L645" s="71">
        <v>500000</v>
      </c>
      <c r="M645" s="87">
        <v>499300</v>
      </c>
      <c r="N645" s="18">
        <f t="shared" si="59"/>
        <v>36879795900</v>
      </c>
      <c r="O645" s="18">
        <f t="shared" si="57"/>
        <v>3687979590</v>
      </c>
      <c r="P645" s="30">
        <f t="shared" si="58"/>
        <v>40567775490</v>
      </c>
      <c r="Q645" s="152">
        <v>65000</v>
      </c>
      <c r="R645" s="152">
        <f t="shared" si="60"/>
        <v>624119.62292307697</v>
      </c>
      <c r="S645" s="152">
        <f t="shared" si="61"/>
        <v>40567775490</v>
      </c>
      <c r="T645" s="20" t="s">
        <v>6</v>
      </c>
      <c r="U645" s="81">
        <v>499300</v>
      </c>
      <c r="V645" s="81">
        <v>40568125000</v>
      </c>
      <c r="W645" s="81">
        <v>499300</v>
      </c>
      <c r="X645" s="81">
        <v>40568125000</v>
      </c>
      <c r="Y645" s="71">
        <v>0</v>
      </c>
      <c r="Z645" s="84">
        <v>0</v>
      </c>
    </row>
    <row r="646" spans="1:26" hidden="1">
      <c r="A646" s="19">
        <v>96465</v>
      </c>
      <c r="B646" s="19">
        <v>14031900243</v>
      </c>
      <c r="C646" s="20" t="s">
        <v>2114</v>
      </c>
      <c r="D646" s="20" t="s">
        <v>653</v>
      </c>
      <c r="E646" s="20" t="s">
        <v>710</v>
      </c>
      <c r="F646" s="20">
        <v>19</v>
      </c>
      <c r="G646" s="20" t="s">
        <v>155</v>
      </c>
      <c r="H646" s="20">
        <v>12139</v>
      </c>
      <c r="I646" s="21" t="s">
        <v>754</v>
      </c>
      <c r="J646" s="88" t="s">
        <v>19</v>
      </c>
      <c r="K646" s="87">
        <v>73863</v>
      </c>
      <c r="L646" s="71">
        <v>500000</v>
      </c>
      <c r="M646" s="87">
        <v>499220</v>
      </c>
      <c r="N646" s="18">
        <f t="shared" si="59"/>
        <v>36873886860</v>
      </c>
      <c r="O646" s="18">
        <f t="shared" si="57"/>
        <v>3687388686</v>
      </c>
      <c r="P646" s="30">
        <f t="shared" si="58"/>
        <v>40561275546</v>
      </c>
      <c r="Q646" s="152">
        <v>65000</v>
      </c>
      <c r="R646" s="152">
        <f t="shared" si="60"/>
        <v>624019.62378461543</v>
      </c>
      <c r="S646" s="152">
        <f t="shared" si="61"/>
        <v>40561275546</v>
      </c>
      <c r="T646" s="20" t="s">
        <v>6</v>
      </c>
      <c r="U646" s="81">
        <v>499220</v>
      </c>
      <c r="V646" s="81">
        <v>40561625000</v>
      </c>
      <c r="W646" s="81">
        <v>499220</v>
      </c>
      <c r="X646" s="81">
        <v>40561625000</v>
      </c>
      <c r="Y646" s="71">
        <v>0</v>
      </c>
      <c r="Z646" s="84">
        <v>0</v>
      </c>
    </row>
    <row r="647" spans="1:26" hidden="1">
      <c r="A647" s="19">
        <v>92724</v>
      </c>
      <c r="B647" s="19">
        <v>14031900244</v>
      </c>
      <c r="C647" s="20" t="s">
        <v>2118</v>
      </c>
      <c r="D647" s="20" t="s">
        <v>604</v>
      </c>
      <c r="E647" s="20" t="s">
        <v>64</v>
      </c>
      <c r="F647" s="20">
        <v>19</v>
      </c>
      <c r="G647" s="20" t="s">
        <v>96</v>
      </c>
      <c r="H647" s="20">
        <v>13120</v>
      </c>
      <c r="I647" s="21" t="s">
        <v>2116</v>
      </c>
      <c r="J647" s="88" t="s">
        <v>19</v>
      </c>
      <c r="K647" s="87">
        <v>73863</v>
      </c>
      <c r="L647" s="71">
        <v>500000</v>
      </c>
      <c r="M647" s="87">
        <v>500000</v>
      </c>
      <c r="N647" s="18">
        <f t="shared" si="59"/>
        <v>36931500000</v>
      </c>
      <c r="O647" s="18">
        <f t="shared" si="57"/>
        <v>3693150000</v>
      </c>
      <c r="P647" s="30">
        <f t="shared" si="58"/>
        <v>40624650000</v>
      </c>
      <c r="Q647" s="152">
        <v>65000</v>
      </c>
      <c r="R647" s="152">
        <f t="shared" si="60"/>
        <v>624994.61538461538</v>
      </c>
      <c r="S647" s="152">
        <f t="shared" si="61"/>
        <v>40624650000</v>
      </c>
      <c r="T647" s="20" t="s">
        <v>90</v>
      </c>
      <c r="U647" s="81">
        <v>500000</v>
      </c>
      <c r="V647" s="81">
        <v>40625000000</v>
      </c>
      <c r="W647" s="81">
        <v>500000</v>
      </c>
      <c r="X647" s="81">
        <v>40625000000</v>
      </c>
      <c r="Y647" s="71">
        <v>0</v>
      </c>
      <c r="Z647" s="84">
        <v>0</v>
      </c>
    </row>
    <row r="648" spans="1:26" hidden="1">
      <c r="A648" s="19">
        <v>95357</v>
      </c>
      <c r="B648" s="19">
        <v>14031900245</v>
      </c>
      <c r="C648" s="20" t="s">
        <v>2122</v>
      </c>
      <c r="D648" s="20" t="s">
        <v>633</v>
      </c>
      <c r="E648" s="20" t="s">
        <v>174</v>
      </c>
      <c r="F648" s="20">
        <v>19</v>
      </c>
      <c r="G648" s="20" t="s">
        <v>96</v>
      </c>
      <c r="H648" s="20">
        <v>13122</v>
      </c>
      <c r="I648" s="21" t="s">
        <v>2120</v>
      </c>
      <c r="J648" s="88" t="s">
        <v>4</v>
      </c>
      <c r="K648" s="87">
        <v>73863</v>
      </c>
      <c r="L648" s="71">
        <v>200000</v>
      </c>
      <c r="M648" s="87">
        <v>194950</v>
      </c>
      <c r="N648" s="18">
        <f t="shared" si="59"/>
        <v>14399591850</v>
      </c>
      <c r="O648" s="18">
        <f t="shared" si="57"/>
        <v>1439959185</v>
      </c>
      <c r="P648" s="30">
        <f t="shared" si="58"/>
        <v>15839551035</v>
      </c>
      <c r="Q648" s="152">
        <v>65000</v>
      </c>
      <c r="R648" s="152">
        <f t="shared" si="60"/>
        <v>243685.40053846154</v>
      </c>
      <c r="S648" s="152">
        <f t="shared" si="61"/>
        <v>15839551035</v>
      </c>
      <c r="T648" s="20" t="s">
        <v>6</v>
      </c>
      <c r="U648" s="81">
        <v>194950</v>
      </c>
      <c r="V648" s="81">
        <v>15839687500</v>
      </c>
      <c r="W648" s="81">
        <v>194950</v>
      </c>
      <c r="X648" s="81">
        <v>15839687500</v>
      </c>
      <c r="Y648" s="71">
        <v>0</v>
      </c>
      <c r="Z648" s="84">
        <v>0</v>
      </c>
    </row>
    <row r="649" spans="1:26" hidden="1">
      <c r="A649" s="19">
        <v>95136</v>
      </c>
      <c r="B649" s="19">
        <v>14031900246</v>
      </c>
      <c r="C649" s="20" t="s">
        <v>2126</v>
      </c>
      <c r="D649" s="20" t="s">
        <v>653</v>
      </c>
      <c r="E649" s="20" t="s">
        <v>174</v>
      </c>
      <c r="F649" s="20">
        <v>19</v>
      </c>
      <c r="G649" s="20" t="s">
        <v>84</v>
      </c>
      <c r="H649" s="20">
        <v>9734</v>
      </c>
      <c r="I649" s="21" t="s">
        <v>2124</v>
      </c>
      <c r="J649" s="88" t="s">
        <v>4</v>
      </c>
      <c r="K649" s="87">
        <v>73863</v>
      </c>
      <c r="L649" s="71">
        <v>500000</v>
      </c>
      <c r="M649" s="87">
        <v>498290</v>
      </c>
      <c r="N649" s="18">
        <f t="shared" si="59"/>
        <v>36805194270</v>
      </c>
      <c r="O649" s="18">
        <f t="shared" si="57"/>
        <v>3680519427</v>
      </c>
      <c r="P649" s="30">
        <f t="shared" si="58"/>
        <v>40485713697</v>
      </c>
      <c r="Q649" s="152">
        <v>65000</v>
      </c>
      <c r="R649" s="152">
        <f t="shared" si="60"/>
        <v>622857.13379999995</v>
      </c>
      <c r="S649" s="152">
        <f t="shared" si="61"/>
        <v>40485713697</v>
      </c>
      <c r="T649" s="20" t="s">
        <v>6</v>
      </c>
      <c r="U649" s="81">
        <v>498290</v>
      </c>
      <c r="V649" s="81">
        <v>40486062500</v>
      </c>
      <c r="W649" s="81">
        <v>498290</v>
      </c>
      <c r="X649" s="81">
        <v>40486062500</v>
      </c>
      <c r="Y649" s="71">
        <v>0</v>
      </c>
      <c r="Z649" s="84">
        <v>0</v>
      </c>
    </row>
    <row r="650" spans="1:26" hidden="1">
      <c r="A650" s="19">
        <v>85830</v>
      </c>
      <c r="B650" s="19">
        <v>14031900247</v>
      </c>
      <c r="C650" s="20" t="s">
        <v>2128</v>
      </c>
      <c r="D650" s="20" t="s">
        <v>628</v>
      </c>
      <c r="E650" s="20" t="s">
        <v>40</v>
      </c>
      <c r="F650" s="20">
        <v>19</v>
      </c>
      <c r="G650" s="20" t="s">
        <v>84</v>
      </c>
      <c r="H650" s="20">
        <v>11524</v>
      </c>
      <c r="I650" s="21" t="s">
        <v>1510</v>
      </c>
      <c r="J650" s="88" t="s">
        <v>12</v>
      </c>
      <c r="K650" s="87">
        <v>73863</v>
      </c>
      <c r="L650" s="71">
        <v>200000</v>
      </c>
      <c r="M650" s="87">
        <v>199320</v>
      </c>
      <c r="N650" s="18">
        <f t="shared" si="59"/>
        <v>14722373160</v>
      </c>
      <c r="O650" s="18">
        <f t="shared" si="57"/>
        <v>1472237316</v>
      </c>
      <c r="P650" s="30">
        <f t="shared" si="58"/>
        <v>16194610476</v>
      </c>
      <c r="Q650" s="152">
        <v>65000</v>
      </c>
      <c r="R650" s="152">
        <f t="shared" si="60"/>
        <v>249147.85347692308</v>
      </c>
      <c r="S650" s="152">
        <f t="shared" si="61"/>
        <v>16194610476</v>
      </c>
      <c r="T650" s="20" t="s">
        <v>6</v>
      </c>
      <c r="U650" s="81">
        <v>199320</v>
      </c>
      <c r="V650" s="81">
        <v>16194750000</v>
      </c>
      <c r="W650" s="81">
        <v>199320</v>
      </c>
      <c r="X650" s="81">
        <v>16194750000</v>
      </c>
      <c r="Y650" s="71">
        <v>0</v>
      </c>
      <c r="Z650" s="84">
        <v>0</v>
      </c>
    </row>
    <row r="651" spans="1:26" hidden="1">
      <c r="A651" s="19">
        <v>95148</v>
      </c>
      <c r="B651" s="19">
        <v>14031900248</v>
      </c>
      <c r="C651" s="20" t="s">
        <v>2129</v>
      </c>
      <c r="D651" s="20" t="s">
        <v>96</v>
      </c>
      <c r="E651" s="20" t="s">
        <v>51</v>
      </c>
      <c r="F651" s="20">
        <v>19</v>
      </c>
      <c r="G651" s="20" t="s">
        <v>617</v>
      </c>
      <c r="H651" s="20">
        <v>13099</v>
      </c>
      <c r="I651" s="21" t="s">
        <v>1979</v>
      </c>
      <c r="J651" s="88" t="s">
        <v>16</v>
      </c>
      <c r="K651" s="87">
        <v>73863</v>
      </c>
      <c r="L651" s="71">
        <v>65000</v>
      </c>
      <c r="M651" s="87">
        <v>64430</v>
      </c>
      <c r="N651" s="18">
        <f t="shared" si="59"/>
        <v>4758993090</v>
      </c>
      <c r="O651" s="18">
        <f t="shared" si="57"/>
        <v>475899309</v>
      </c>
      <c r="P651" s="30">
        <f t="shared" si="58"/>
        <v>5234892399</v>
      </c>
      <c r="Q651" s="152">
        <v>65000</v>
      </c>
      <c r="R651" s="152">
        <f t="shared" si="60"/>
        <v>80536.806138461543</v>
      </c>
      <c r="S651" s="152">
        <f t="shared" si="61"/>
        <v>5234892399</v>
      </c>
      <c r="T651" s="20" t="s">
        <v>6</v>
      </c>
      <c r="U651" s="81">
        <v>64430.000000000007</v>
      </c>
      <c r="V651" s="81">
        <v>5234937500</v>
      </c>
      <c r="W651" s="81">
        <v>64430.000000000007</v>
      </c>
      <c r="X651" s="81">
        <v>5234937500</v>
      </c>
      <c r="Y651" s="71">
        <v>0</v>
      </c>
      <c r="Z651" s="84">
        <v>0</v>
      </c>
    </row>
    <row r="652" spans="1:26" hidden="1">
      <c r="A652" s="19">
        <v>88895</v>
      </c>
      <c r="B652" s="19">
        <v>14031900249</v>
      </c>
      <c r="C652" s="20" t="s">
        <v>2131</v>
      </c>
      <c r="D652" s="20" t="s">
        <v>633</v>
      </c>
      <c r="E652" s="20" t="s">
        <v>352</v>
      </c>
      <c r="F652" s="20">
        <v>19</v>
      </c>
      <c r="G652" s="20" t="s">
        <v>617</v>
      </c>
      <c r="H652" s="20">
        <v>12493</v>
      </c>
      <c r="I652" s="21" t="s">
        <v>1339</v>
      </c>
      <c r="J652" s="88" t="s">
        <v>16</v>
      </c>
      <c r="K652" s="87">
        <v>73863</v>
      </c>
      <c r="L652" s="71">
        <v>40000</v>
      </c>
      <c r="M652" s="87">
        <v>39590</v>
      </c>
      <c r="N652" s="18">
        <f t="shared" si="59"/>
        <v>2924236170</v>
      </c>
      <c r="O652" s="18">
        <f t="shared" si="57"/>
        <v>292423617</v>
      </c>
      <c r="P652" s="30">
        <f t="shared" si="58"/>
        <v>3216659787</v>
      </c>
      <c r="Q652" s="152">
        <v>65000</v>
      </c>
      <c r="R652" s="152">
        <f t="shared" si="60"/>
        <v>49487.073646153847</v>
      </c>
      <c r="S652" s="152">
        <f t="shared" si="61"/>
        <v>3216659787</v>
      </c>
      <c r="T652" s="20" t="s">
        <v>6</v>
      </c>
      <c r="U652" s="81">
        <v>39590</v>
      </c>
      <c r="V652" s="81">
        <v>3216687500</v>
      </c>
      <c r="W652" s="81">
        <v>39590</v>
      </c>
      <c r="X652" s="81">
        <v>3216687500</v>
      </c>
      <c r="Y652" s="71">
        <v>0</v>
      </c>
      <c r="Z652" s="84">
        <v>0</v>
      </c>
    </row>
    <row r="653" spans="1:26" hidden="1">
      <c r="A653" s="19">
        <v>93846</v>
      </c>
      <c r="B653" s="19">
        <v>14031900250</v>
      </c>
      <c r="C653" s="20" t="s">
        <v>2132</v>
      </c>
      <c r="D653" s="20" t="s">
        <v>88</v>
      </c>
      <c r="E653" s="20" t="s">
        <v>722</v>
      </c>
      <c r="F653" s="20">
        <v>19</v>
      </c>
      <c r="G653" s="20" t="s">
        <v>617</v>
      </c>
      <c r="H653" s="20">
        <v>12886</v>
      </c>
      <c r="I653" s="21" t="s">
        <v>2034</v>
      </c>
      <c r="J653" s="88" t="s">
        <v>19</v>
      </c>
      <c r="K653" s="87">
        <v>73863</v>
      </c>
      <c r="L653" s="71">
        <v>200000</v>
      </c>
      <c r="M653" s="87">
        <v>197530</v>
      </c>
      <c r="N653" s="18">
        <f t="shared" si="59"/>
        <v>14590158390</v>
      </c>
      <c r="O653" s="18">
        <f t="shared" si="57"/>
        <v>1459015839</v>
      </c>
      <c r="P653" s="30">
        <f t="shared" si="58"/>
        <v>16049174229</v>
      </c>
      <c r="Q653" s="152">
        <v>65000</v>
      </c>
      <c r="R653" s="152">
        <f t="shared" si="60"/>
        <v>246910.37275384617</v>
      </c>
      <c r="S653" s="152">
        <f t="shared" si="61"/>
        <v>16049174229</v>
      </c>
      <c r="T653" s="20" t="s">
        <v>90</v>
      </c>
      <c r="U653" s="81">
        <v>197530</v>
      </c>
      <c r="V653" s="81">
        <v>16049312500</v>
      </c>
      <c r="W653" s="81">
        <v>197530</v>
      </c>
      <c r="X653" s="81">
        <v>16049312500</v>
      </c>
      <c r="Y653" s="71">
        <v>0</v>
      </c>
      <c r="Z653" s="84">
        <v>0</v>
      </c>
    </row>
    <row r="654" spans="1:26" hidden="1">
      <c r="A654" s="19">
        <v>95564</v>
      </c>
      <c r="B654" s="19">
        <v>14031900251</v>
      </c>
      <c r="C654" s="20" t="s">
        <v>2136</v>
      </c>
      <c r="D654" s="20" t="s">
        <v>653</v>
      </c>
      <c r="E654" s="20" t="s">
        <v>722</v>
      </c>
      <c r="F654" s="20">
        <v>19</v>
      </c>
      <c r="G654" s="20" t="s">
        <v>617</v>
      </c>
      <c r="H654" s="20">
        <v>13124</v>
      </c>
      <c r="I654" s="21" t="s">
        <v>2134</v>
      </c>
      <c r="J654" s="88" t="s">
        <v>19</v>
      </c>
      <c r="K654" s="87">
        <v>73863</v>
      </c>
      <c r="L654" s="71">
        <v>500000</v>
      </c>
      <c r="M654" s="87">
        <v>487270</v>
      </c>
      <c r="N654" s="18">
        <f t="shared" si="59"/>
        <v>35991224010</v>
      </c>
      <c r="O654" s="18">
        <f t="shared" si="57"/>
        <v>3599122401</v>
      </c>
      <c r="P654" s="30">
        <f t="shared" si="58"/>
        <v>39590346411</v>
      </c>
      <c r="Q654" s="152">
        <v>65000</v>
      </c>
      <c r="R654" s="152">
        <f t="shared" si="60"/>
        <v>609082.25247692305</v>
      </c>
      <c r="S654" s="152">
        <f t="shared" si="61"/>
        <v>39590346411</v>
      </c>
      <c r="T654" s="20" t="s">
        <v>90</v>
      </c>
      <c r="U654" s="81">
        <v>487270</v>
      </c>
      <c r="V654" s="81">
        <v>39590687500</v>
      </c>
      <c r="W654" s="81">
        <v>487270</v>
      </c>
      <c r="X654" s="81">
        <v>39590687500</v>
      </c>
      <c r="Y654" s="71">
        <v>0</v>
      </c>
      <c r="Z654" s="84">
        <v>0</v>
      </c>
    </row>
    <row r="655" spans="1:26" hidden="1">
      <c r="A655" s="19">
        <v>95138</v>
      </c>
      <c r="B655" s="19">
        <v>14031900252</v>
      </c>
      <c r="C655" s="20" t="s">
        <v>2137</v>
      </c>
      <c r="D655" s="20" t="s">
        <v>653</v>
      </c>
      <c r="E655" s="20" t="s">
        <v>51</v>
      </c>
      <c r="F655" s="20">
        <v>19</v>
      </c>
      <c r="G655" s="20" t="s">
        <v>82</v>
      </c>
      <c r="H655" s="20">
        <v>11363</v>
      </c>
      <c r="I655" s="21" t="s">
        <v>1945</v>
      </c>
      <c r="J655" s="88" t="s">
        <v>4</v>
      </c>
      <c r="K655" s="87">
        <v>73863</v>
      </c>
      <c r="L655" s="71">
        <v>94000</v>
      </c>
      <c r="M655" s="87">
        <v>93330</v>
      </c>
      <c r="N655" s="18">
        <f t="shared" si="59"/>
        <v>6893633790</v>
      </c>
      <c r="O655" s="18">
        <f t="shared" si="57"/>
        <v>689363379</v>
      </c>
      <c r="P655" s="30">
        <f t="shared" si="58"/>
        <v>7582997169</v>
      </c>
      <c r="Q655" s="152">
        <v>65000</v>
      </c>
      <c r="R655" s="152">
        <f t="shared" si="60"/>
        <v>116661.49490769231</v>
      </c>
      <c r="S655" s="152">
        <f t="shared" si="61"/>
        <v>7582997169</v>
      </c>
      <c r="T655" s="20" t="s">
        <v>6</v>
      </c>
      <c r="U655" s="81">
        <v>93330</v>
      </c>
      <c r="V655" s="81">
        <v>7583062500</v>
      </c>
      <c r="W655" s="81">
        <v>93330</v>
      </c>
      <c r="X655" s="81">
        <v>7583062500</v>
      </c>
      <c r="Y655" s="71">
        <v>0</v>
      </c>
      <c r="Z655" s="84">
        <v>0</v>
      </c>
    </row>
    <row r="656" spans="1:26" hidden="1">
      <c r="A656" s="19">
        <v>94096</v>
      </c>
      <c r="B656" s="19">
        <v>14031900253</v>
      </c>
      <c r="C656" s="20" t="s">
        <v>2141</v>
      </c>
      <c r="D656" s="20" t="s">
        <v>619</v>
      </c>
      <c r="E656" s="20" t="s">
        <v>14</v>
      </c>
      <c r="F656" s="20">
        <v>19</v>
      </c>
      <c r="G656" s="20" t="s">
        <v>82</v>
      </c>
      <c r="H656" s="20">
        <v>13125</v>
      </c>
      <c r="I656" s="21" t="s">
        <v>2139</v>
      </c>
      <c r="J656" s="88" t="s">
        <v>16</v>
      </c>
      <c r="K656" s="87">
        <v>73863</v>
      </c>
      <c r="L656" s="71">
        <v>20000</v>
      </c>
      <c r="M656" s="87">
        <v>16460</v>
      </c>
      <c r="N656" s="18">
        <f t="shared" si="59"/>
        <v>1215784980</v>
      </c>
      <c r="O656" s="18">
        <f t="shared" si="57"/>
        <v>121578498</v>
      </c>
      <c r="P656" s="30">
        <f t="shared" si="58"/>
        <v>1337363478</v>
      </c>
      <c r="Q656" s="152">
        <v>65000</v>
      </c>
      <c r="R656" s="152">
        <f t="shared" si="60"/>
        <v>20574.822738461538</v>
      </c>
      <c r="S656" s="152">
        <f t="shared" si="61"/>
        <v>1337363478</v>
      </c>
      <c r="T656" s="20" t="s">
        <v>6</v>
      </c>
      <c r="U656" s="81">
        <v>16460</v>
      </c>
      <c r="V656" s="81">
        <v>1337375000</v>
      </c>
      <c r="W656" s="81">
        <v>16460</v>
      </c>
      <c r="X656" s="81">
        <v>1337375000</v>
      </c>
      <c r="Y656" s="71">
        <v>0</v>
      </c>
      <c r="Z656" s="84">
        <v>0</v>
      </c>
    </row>
    <row r="657" spans="1:26" hidden="1">
      <c r="A657" s="19">
        <v>94094</v>
      </c>
      <c r="B657" s="19">
        <v>14031900254</v>
      </c>
      <c r="C657" s="20" t="s">
        <v>2142</v>
      </c>
      <c r="D657" s="20" t="s">
        <v>619</v>
      </c>
      <c r="E657" s="20" t="s">
        <v>14</v>
      </c>
      <c r="F657" s="20">
        <v>19</v>
      </c>
      <c r="G657" s="20" t="s">
        <v>82</v>
      </c>
      <c r="H657" s="20">
        <v>13125</v>
      </c>
      <c r="I657" s="21" t="s">
        <v>2139</v>
      </c>
      <c r="J657" s="88" t="s">
        <v>16</v>
      </c>
      <c r="K657" s="87">
        <v>73863</v>
      </c>
      <c r="L657" s="71">
        <v>40000</v>
      </c>
      <c r="M657" s="87">
        <v>38360</v>
      </c>
      <c r="N657" s="18">
        <f t="shared" si="59"/>
        <v>2833384680</v>
      </c>
      <c r="O657" s="18">
        <f t="shared" ref="O657:O720" si="62">N657*10%</f>
        <v>283338468</v>
      </c>
      <c r="P657" s="30">
        <f t="shared" si="58"/>
        <v>3116723148</v>
      </c>
      <c r="Q657" s="152">
        <v>65000</v>
      </c>
      <c r="R657" s="152">
        <f t="shared" si="60"/>
        <v>47949.586892307692</v>
      </c>
      <c r="S657" s="152">
        <f t="shared" si="61"/>
        <v>3116723148</v>
      </c>
      <c r="T657" s="20" t="s">
        <v>6</v>
      </c>
      <c r="U657" s="81">
        <v>38360</v>
      </c>
      <c r="V657" s="81">
        <v>3116750000</v>
      </c>
      <c r="W657" s="81">
        <v>38360</v>
      </c>
      <c r="X657" s="81">
        <v>3116750000</v>
      </c>
      <c r="Y657" s="71">
        <v>0</v>
      </c>
      <c r="Z657" s="84">
        <v>0</v>
      </c>
    </row>
    <row r="658" spans="1:26" hidden="1">
      <c r="A658" s="19">
        <v>96585</v>
      </c>
      <c r="B658" s="19">
        <v>14031900255</v>
      </c>
      <c r="C658" s="20" t="s">
        <v>2144</v>
      </c>
      <c r="D658" s="20" t="s">
        <v>617</v>
      </c>
      <c r="E658" s="20" t="s">
        <v>14</v>
      </c>
      <c r="F658" s="20">
        <v>19</v>
      </c>
      <c r="G658" s="20" t="s">
        <v>82</v>
      </c>
      <c r="H658" s="20">
        <v>12725</v>
      </c>
      <c r="I658" s="21" t="s">
        <v>759</v>
      </c>
      <c r="J658" s="88" t="s">
        <v>4</v>
      </c>
      <c r="K658" s="87">
        <v>73863</v>
      </c>
      <c r="L658" s="71">
        <v>35000</v>
      </c>
      <c r="M658" s="87">
        <v>33820</v>
      </c>
      <c r="N658" s="18">
        <f t="shared" si="59"/>
        <v>2498046660</v>
      </c>
      <c r="O658" s="18">
        <f t="shared" si="62"/>
        <v>249804666</v>
      </c>
      <c r="P658" s="30">
        <f t="shared" si="58"/>
        <v>2747851326</v>
      </c>
      <c r="Q658" s="152">
        <v>65000</v>
      </c>
      <c r="R658" s="152">
        <f t="shared" si="60"/>
        <v>42274.635784615384</v>
      </c>
      <c r="S658" s="152">
        <f t="shared" si="61"/>
        <v>2747851326</v>
      </c>
      <c r="T658" s="20" t="s">
        <v>6</v>
      </c>
      <c r="U658" s="81">
        <v>33820</v>
      </c>
      <c r="V658" s="81">
        <v>2747875000</v>
      </c>
      <c r="W658" s="81">
        <v>33820</v>
      </c>
      <c r="X658" s="81">
        <v>2747875000</v>
      </c>
      <c r="Y658" s="71">
        <v>0</v>
      </c>
      <c r="Z658" s="84">
        <v>0</v>
      </c>
    </row>
    <row r="659" spans="1:26" hidden="1">
      <c r="A659" s="19">
        <v>96630</v>
      </c>
      <c r="B659" s="19">
        <v>14031900256</v>
      </c>
      <c r="C659" s="20" t="s">
        <v>2148</v>
      </c>
      <c r="D659" s="20" t="s">
        <v>96</v>
      </c>
      <c r="E659" s="20" t="s">
        <v>14</v>
      </c>
      <c r="F659" s="20">
        <v>19</v>
      </c>
      <c r="G659" s="20" t="s">
        <v>82</v>
      </c>
      <c r="H659" s="20">
        <v>13126</v>
      </c>
      <c r="I659" s="21" t="s">
        <v>2146</v>
      </c>
      <c r="J659" s="88" t="s">
        <v>4</v>
      </c>
      <c r="K659" s="87">
        <v>73863</v>
      </c>
      <c r="L659" s="71">
        <v>80000</v>
      </c>
      <c r="M659" s="87">
        <v>78960</v>
      </c>
      <c r="N659" s="18">
        <f t="shared" si="59"/>
        <v>5832222480</v>
      </c>
      <c r="O659" s="18">
        <f t="shared" si="62"/>
        <v>583222248</v>
      </c>
      <c r="P659" s="30">
        <f t="shared" si="58"/>
        <v>6415444728</v>
      </c>
      <c r="Q659" s="152">
        <v>65000</v>
      </c>
      <c r="R659" s="152">
        <f t="shared" si="60"/>
        <v>98699.149661538468</v>
      </c>
      <c r="S659" s="152">
        <f t="shared" si="61"/>
        <v>6415444728</v>
      </c>
      <c r="T659" s="20" t="s">
        <v>6</v>
      </c>
      <c r="U659" s="81">
        <v>78960</v>
      </c>
      <c r="V659" s="81">
        <v>6415500000</v>
      </c>
      <c r="W659" s="81">
        <v>78960</v>
      </c>
      <c r="X659" s="81">
        <v>6415500000</v>
      </c>
      <c r="Y659" s="71">
        <v>0</v>
      </c>
      <c r="Z659" s="84">
        <v>0</v>
      </c>
    </row>
    <row r="660" spans="1:26" hidden="1">
      <c r="A660" s="19">
        <v>95533</v>
      </c>
      <c r="B660" s="19">
        <v>14031900257</v>
      </c>
      <c r="C660" s="20" t="s">
        <v>2149</v>
      </c>
      <c r="D660" s="20" t="s">
        <v>96</v>
      </c>
      <c r="E660" s="20" t="s">
        <v>14</v>
      </c>
      <c r="F660" s="20">
        <v>19</v>
      </c>
      <c r="G660" s="20" t="s">
        <v>82</v>
      </c>
      <c r="H660" s="20">
        <v>13126</v>
      </c>
      <c r="I660" s="21" t="s">
        <v>2146</v>
      </c>
      <c r="J660" s="88" t="s">
        <v>4</v>
      </c>
      <c r="K660" s="87">
        <v>73863</v>
      </c>
      <c r="L660" s="71">
        <v>20000</v>
      </c>
      <c r="M660" s="87">
        <v>15900</v>
      </c>
      <c r="N660" s="18">
        <f t="shared" si="59"/>
        <v>1174421700</v>
      </c>
      <c r="O660" s="18">
        <f t="shared" si="62"/>
        <v>117442170</v>
      </c>
      <c r="P660" s="30">
        <f t="shared" si="58"/>
        <v>1291863870</v>
      </c>
      <c r="Q660" s="152">
        <v>65000</v>
      </c>
      <c r="R660" s="152">
        <f t="shared" si="60"/>
        <v>19874.828769230768</v>
      </c>
      <c r="S660" s="152">
        <f t="shared" si="61"/>
        <v>1291863870</v>
      </c>
      <c r="T660" s="20" t="s">
        <v>6</v>
      </c>
      <c r="U660" s="81">
        <v>15900</v>
      </c>
      <c r="V660" s="81">
        <v>1291875000</v>
      </c>
      <c r="W660" s="81">
        <v>15900</v>
      </c>
      <c r="X660" s="81">
        <v>1291875000</v>
      </c>
      <c r="Y660" s="71">
        <v>0</v>
      </c>
      <c r="Z660" s="84">
        <v>0</v>
      </c>
    </row>
    <row r="661" spans="1:26" hidden="1">
      <c r="A661" s="19">
        <v>95814</v>
      </c>
      <c r="B661" s="19">
        <v>14031900258</v>
      </c>
      <c r="C661" s="20" t="s">
        <v>2150</v>
      </c>
      <c r="D661" s="20" t="s">
        <v>96</v>
      </c>
      <c r="E661" s="20" t="s">
        <v>14</v>
      </c>
      <c r="F661" s="20">
        <v>19</v>
      </c>
      <c r="G661" s="20" t="s">
        <v>82</v>
      </c>
      <c r="H661" s="20">
        <v>13126</v>
      </c>
      <c r="I661" s="21" t="s">
        <v>2146</v>
      </c>
      <c r="J661" s="88" t="s">
        <v>4</v>
      </c>
      <c r="K661" s="87">
        <v>73863</v>
      </c>
      <c r="L661" s="71">
        <v>30000</v>
      </c>
      <c r="M661" s="87">
        <v>29290</v>
      </c>
      <c r="N661" s="18">
        <f t="shared" si="59"/>
        <v>2163447270</v>
      </c>
      <c r="O661" s="18">
        <f t="shared" si="62"/>
        <v>216344727</v>
      </c>
      <c r="P661" s="30">
        <f t="shared" si="58"/>
        <v>2379791997</v>
      </c>
      <c r="Q661" s="152">
        <v>65000</v>
      </c>
      <c r="R661" s="152">
        <f t="shared" si="60"/>
        <v>36612.184569230769</v>
      </c>
      <c r="S661" s="152">
        <f t="shared" si="61"/>
        <v>2379791997</v>
      </c>
      <c r="T661" s="20" t="s">
        <v>6</v>
      </c>
      <c r="U661" s="81">
        <v>29290</v>
      </c>
      <c r="V661" s="81">
        <v>2379812500</v>
      </c>
      <c r="W661" s="81">
        <v>29290</v>
      </c>
      <c r="X661" s="81">
        <v>2379812500</v>
      </c>
      <c r="Y661" s="71">
        <v>0</v>
      </c>
      <c r="Z661" s="84">
        <v>0</v>
      </c>
    </row>
    <row r="662" spans="1:26" hidden="1">
      <c r="A662" s="19">
        <v>96536</v>
      </c>
      <c r="B662" s="19">
        <v>14031900259</v>
      </c>
      <c r="C662" s="20" t="s">
        <v>2151</v>
      </c>
      <c r="D662" s="20" t="s">
        <v>617</v>
      </c>
      <c r="E662" s="20" t="s">
        <v>319</v>
      </c>
      <c r="F662" s="20">
        <v>19</v>
      </c>
      <c r="G662" s="20" t="s">
        <v>82</v>
      </c>
      <c r="H662" s="20">
        <v>12801</v>
      </c>
      <c r="I662" s="21" t="s">
        <v>1001</v>
      </c>
      <c r="J662" s="88" t="s">
        <v>4</v>
      </c>
      <c r="K662" s="87">
        <v>73863</v>
      </c>
      <c r="L662" s="71">
        <v>164000</v>
      </c>
      <c r="M662" s="87">
        <v>163900</v>
      </c>
      <c r="N662" s="18">
        <f t="shared" si="59"/>
        <v>12106145700</v>
      </c>
      <c r="O662" s="18">
        <f t="shared" si="62"/>
        <v>1210614570</v>
      </c>
      <c r="P662" s="30">
        <f t="shared" si="58"/>
        <v>13316760270</v>
      </c>
      <c r="Q662" s="152">
        <v>65000</v>
      </c>
      <c r="R662" s="152">
        <f t="shared" si="60"/>
        <v>204873.23492307693</v>
      </c>
      <c r="S662" s="152">
        <f t="shared" si="61"/>
        <v>13316760270</v>
      </c>
      <c r="T662" s="20" t="s">
        <v>6</v>
      </c>
      <c r="U662" s="81">
        <v>163900</v>
      </c>
      <c r="V662" s="81">
        <v>13316875000</v>
      </c>
      <c r="W662" s="81">
        <v>163900</v>
      </c>
      <c r="X662" s="81">
        <v>13316875000</v>
      </c>
      <c r="Y662" s="71">
        <v>0</v>
      </c>
      <c r="Z662" s="84">
        <v>0</v>
      </c>
    </row>
    <row r="663" spans="1:26" hidden="1">
      <c r="A663" s="19">
        <v>96538</v>
      </c>
      <c r="B663" s="19">
        <v>14031900260</v>
      </c>
      <c r="C663" s="20" t="s">
        <v>2152</v>
      </c>
      <c r="D663" s="20" t="s">
        <v>617</v>
      </c>
      <c r="E663" s="20" t="s">
        <v>319</v>
      </c>
      <c r="F663" s="20">
        <v>19</v>
      </c>
      <c r="G663" s="20" t="s">
        <v>82</v>
      </c>
      <c r="H663" s="20">
        <v>12801</v>
      </c>
      <c r="I663" s="21" t="s">
        <v>1001</v>
      </c>
      <c r="J663" s="88" t="s">
        <v>4</v>
      </c>
      <c r="K663" s="87">
        <v>73863</v>
      </c>
      <c r="L663" s="71">
        <v>270000</v>
      </c>
      <c r="M663" s="87">
        <v>268030</v>
      </c>
      <c r="N663" s="18">
        <f t="shared" si="59"/>
        <v>19797499890</v>
      </c>
      <c r="O663" s="18">
        <f t="shared" si="62"/>
        <v>1979749989</v>
      </c>
      <c r="P663" s="30">
        <f t="shared" si="58"/>
        <v>21777249879</v>
      </c>
      <c r="Q663" s="152">
        <v>65000</v>
      </c>
      <c r="R663" s="152">
        <f t="shared" si="60"/>
        <v>335034.61352307693</v>
      </c>
      <c r="S663" s="152">
        <f t="shared" si="61"/>
        <v>21777249879</v>
      </c>
      <c r="T663" s="20" t="s">
        <v>6</v>
      </c>
      <c r="U663" s="81">
        <v>268030</v>
      </c>
      <c r="V663" s="81">
        <v>21777437500</v>
      </c>
      <c r="W663" s="81">
        <v>268030</v>
      </c>
      <c r="X663" s="81">
        <v>21777437500</v>
      </c>
      <c r="Y663" s="71">
        <v>0</v>
      </c>
      <c r="Z663" s="84">
        <v>0</v>
      </c>
    </row>
    <row r="664" spans="1:26" hidden="1">
      <c r="A664" s="19">
        <v>96450</v>
      </c>
      <c r="B664" s="19">
        <v>14031900261</v>
      </c>
      <c r="C664" s="20" t="s">
        <v>2153</v>
      </c>
      <c r="D664" s="20" t="s">
        <v>96</v>
      </c>
      <c r="E664" s="20" t="s">
        <v>40</v>
      </c>
      <c r="F664" s="20">
        <v>19</v>
      </c>
      <c r="G664" s="20" t="s">
        <v>112</v>
      </c>
      <c r="H664" s="20">
        <v>11135</v>
      </c>
      <c r="I664" s="21" t="s">
        <v>1931</v>
      </c>
      <c r="J664" s="88" t="s">
        <v>4</v>
      </c>
      <c r="K664" s="87">
        <v>73863</v>
      </c>
      <c r="L664" s="71">
        <v>300000</v>
      </c>
      <c r="M664" s="87">
        <v>299700</v>
      </c>
      <c r="N664" s="18">
        <f t="shared" si="59"/>
        <v>22136741100</v>
      </c>
      <c r="O664" s="18">
        <f t="shared" si="62"/>
        <v>2213674110</v>
      </c>
      <c r="P664" s="30">
        <f t="shared" si="58"/>
        <v>24350415210</v>
      </c>
      <c r="Q664" s="152">
        <v>65000</v>
      </c>
      <c r="R664" s="152">
        <f t="shared" si="60"/>
        <v>374621.77246153844</v>
      </c>
      <c r="S664" s="152">
        <f t="shared" si="61"/>
        <v>24350415210</v>
      </c>
      <c r="T664" s="20" t="s">
        <v>6</v>
      </c>
      <c r="U664" s="81">
        <v>299700</v>
      </c>
      <c r="V664" s="81">
        <v>24350625000</v>
      </c>
      <c r="W664" s="81">
        <v>299700</v>
      </c>
      <c r="X664" s="81">
        <v>24350625000</v>
      </c>
      <c r="Y664" s="71">
        <v>0</v>
      </c>
      <c r="Z664" s="84">
        <v>0</v>
      </c>
    </row>
    <row r="665" spans="1:26" hidden="1">
      <c r="A665" s="19">
        <v>94347</v>
      </c>
      <c r="B665" s="19">
        <v>14031900262</v>
      </c>
      <c r="C665" s="20" t="s">
        <v>2154</v>
      </c>
      <c r="D665" s="20" t="s">
        <v>650</v>
      </c>
      <c r="E665" s="20" t="s">
        <v>722</v>
      </c>
      <c r="F665" s="20">
        <v>19</v>
      </c>
      <c r="G665" s="20" t="s">
        <v>112</v>
      </c>
      <c r="H665" s="20">
        <v>12933</v>
      </c>
      <c r="I665" s="21" t="s">
        <v>1514</v>
      </c>
      <c r="J665" s="88" t="s">
        <v>19</v>
      </c>
      <c r="K665" s="87">
        <v>73863</v>
      </c>
      <c r="L665" s="71">
        <v>300000</v>
      </c>
      <c r="M665" s="87">
        <v>299280</v>
      </c>
      <c r="N665" s="18">
        <f t="shared" si="59"/>
        <v>22105718640</v>
      </c>
      <c r="O665" s="18">
        <f t="shared" si="62"/>
        <v>2210571864</v>
      </c>
      <c r="P665" s="30">
        <f t="shared" si="58"/>
        <v>24316290504</v>
      </c>
      <c r="Q665" s="152">
        <v>65000</v>
      </c>
      <c r="R665" s="152">
        <f t="shared" si="60"/>
        <v>374096.77698461537</v>
      </c>
      <c r="S665" s="152">
        <f t="shared" si="61"/>
        <v>24316290504</v>
      </c>
      <c r="T665" s="20" t="s">
        <v>90</v>
      </c>
      <c r="U665" s="81">
        <v>299280</v>
      </c>
      <c r="V665" s="81">
        <v>24316500000</v>
      </c>
      <c r="W665" s="81">
        <v>299280</v>
      </c>
      <c r="X665" s="81">
        <v>24316500000</v>
      </c>
      <c r="Y665" s="71">
        <v>0</v>
      </c>
      <c r="Z665" s="84">
        <v>0</v>
      </c>
    </row>
    <row r="666" spans="1:26" hidden="1">
      <c r="A666" s="19">
        <v>93137</v>
      </c>
      <c r="B666" s="19">
        <v>14031900263</v>
      </c>
      <c r="C666" s="20" t="s">
        <v>2155</v>
      </c>
      <c r="D666" s="20" t="s">
        <v>650</v>
      </c>
      <c r="E666" s="20" t="s">
        <v>467</v>
      </c>
      <c r="F666" s="20">
        <v>19</v>
      </c>
      <c r="G666" s="20" t="s">
        <v>113</v>
      </c>
      <c r="H666" s="20">
        <v>11140</v>
      </c>
      <c r="I666" s="21" t="s">
        <v>1935</v>
      </c>
      <c r="J666" s="88" t="s">
        <v>19</v>
      </c>
      <c r="K666" s="87">
        <v>73863</v>
      </c>
      <c r="L666" s="71">
        <v>300000</v>
      </c>
      <c r="M666" s="87">
        <v>298360</v>
      </c>
      <c r="N666" s="18">
        <f t="shared" si="59"/>
        <v>22037764680</v>
      </c>
      <c r="O666" s="18">
        <f t="shared" si="62"/>
        <v>2203776468</v>
      </c>
      <c r="P666" s="30">
        <f t="shared" si="58"/>
        <v>24241541148</v>
      </c>
      <c r="Q666" s="152">
        <v>65000</v>
      </c>
      <c r="R666" s="152">
        <f t="shared" si="60"/>
        <v>372946.78689230769</v>
      </c>
      <c r="S666" s="152">
        <f t="shared" si="61"/>
        <v>24241541148</v>
      </c>
      <c r="T666" s="20" t="s">
        <v>6</v>
      </c>
      <c r="U666" s="81">
        <v>298360</v>
      </c>
      <c r="V666" s="81">
        <v>24241750000</v>
      </c>
      <c r="W666" s="81">
        <v>298360</v>
      </c>
      <c r="X666" s="81">
        <v>24241750000</v>
      </c>
      <c r="Y666" s="71">
        <v>0</v>
      </c>
      <c r="Z666" s="84">
        <v>0</v>
      </c>
    </row>
    <row r="667" spans="1:26" hidden="1">
      <c r="A667" s="19">
        <v>93915</v>
      </c>
      <c r="B667" s="19">
        <v>14031900264</v>
      </c>
      <c r="C667" s="20" t="s">
        <v>2156</v>
      </c>
      <c r="D667" s="20" t="s">
        <v>653</v>
      </c>
      <c r="E667" s="20" t="s">
        <v>722</v>
      </c>
      <c r="F667" s="20">
        <v>19</v>
      </c>
      <c r="G667" s="20" t="s">
        <v>81</v>
      </c>
      <c r="H667" s="20">
        <v>13108</v>
      </c>
      <c r="I667" s="21" t="s">
        <v>2011</v>
      </c>
      <c r="J667" s="88" t="s">
        <v>19</v>
      </c>
      <c r="K667" s="87">
        <v>73863</v>
      </c>
      <c r="L667" s="71">
        <v>171000</v>
      </c>
      <c r="M667" s="87">
        <v>170910</v>
      </c>
      <c r="N667" s="18">
        <f t="shared" si="59"/>
        <v>12623925330</v>
      </c>
      <c r="O667" s="18">
        <f t="shared" si="62"/>
        <v>1262392533</v>
      </c>
      <c r="P667" s="30">
        <f t="shared" si="58"/>
        <v>13886317863</v>
      </c>
      <c r="Q667" s="152">
        <v>65000</v>
      </c>
      <c r="R667" s="152">
        <f t="shared" si="60"/>
        <v>213635.65943076924</v>
      </c>
      <c r="S667" s="152">
        <f t="shared" si="61"/>
        <v>13886317863</v>
      </c>
      <c r="T667" s="20" t="s">
        <v>90</v>
      </c>
      <c r="U667" s="81">
        <v>170910</v>
      </c>
      <c r="V667" s="81">
        <v>13886437500</v>
      </c>
      <c r="W667" s="81">
        <v>170910</v>
      </c>
      <c r="X667" s="81">
        <v>13886437500</v>
      </c>
      <c r="Y667" s="71">
        <v>0</v>
      </c>
      <c r="Z667" s="84">
        <v>0</v>
      </c>
    </row>
    <row r="668" spans="1:26" hidden="1">
      <c r="A668" s="19">
        <v>96606</v>
      </c>
      <c r="B668" s="19">
        <v>14031900265</v>
      </c>
      <c r="C668" s="20" t="s">
        <v>2160</v>
      </c>
      <c r="D668" s="20" t="s">
        <v>96</v>
      </c>
      <c r="E668" s="20" t="s">
        <v>1197</v>
      </c>
      <c r="F668" s="20">
        <v>19</v>
      </c>
      <c r="G668" s="20" t="s">
        <v>81</v>
      </c>
      <c r="H668" s="20">
        <v>10609</v>
      </c>
      <c r="I668" s="21" t="s">
        <v>2158</v>
      </c>
      <c r="J668" s="88" t="s">
        <v>19</v>
      </c>
      <c r="K668" s="87">
        <v>73863</v>
      </c>
      <c r="L668" s="71">
        <v>250000</v>
      </c>
      <c r="M668" s="87">
        <v>248750</v>
      </c>
      <c r="N668" s="18">
        <f t="shared" si="59"/>
        <v>18373421250</v>
      </c>
      <c r="O668" s="18">
        <f t="shared" si="62"/>
        <v>1837342125</v>
      </c>
      <c r="P668" s="30">
        <f t="shared" si="58"/>
        <v>20210763375</v>
      </c>
      <c r="Q668" s="152">
        <v>65000</v>
      </c>
      <c r="R668" s="152">
        <f t="shared" si="60"/>
        <v>310934.82115384616</v>
      </c>
      <c r="S668" s="152">
        <f t="shared" si="61"/>
        <v>20210763375</v>
      </c>
      <c r="T668" s="20" t="s">
        <v>6</v>
      </c>
      <c r="U668" s="81">
        <v>248750</v>
      </c>
      <c r="V668" s="81">
        <v>20210937500</v>
      </c>
      <c r="W668" s="81">
        <v>248750</v>
      </c>
      <c r="X668" s="81">
        <v>20210937500</v>
      </c>
      <c r="Y668" s="71">
        <v>0</v>
      </c>
      <c r="Z668" s="84">
        <v>0</v>
      </c>
    </row>
    <row r="669" spans="1:26" hidden="1">
      <c r="A669" s="19">
        <v>93834</v>
      </c>
      <c r="B669" s="19">
        <v>14031900266</v>
      </c>
      <c r="C669" s="20" t="s">
        <v>2164</v>
      </c>
      <c r="D669" s="20" t="s">
        <v>79</v>
      </c>
      <c r="E669" s="20" t="s">
        <v>722</v>
      </c>
      <c r="F669" s="20">
        <v>19</v>
      </c>
      <c r="G669" s="20" t="s">
        <v>81</v>
      </c>
      <c r="H669" s="20">
        <v>10988</v>
      </c>
      <c r="I669" s="21" t="s">
        <v>2162</v>
      </c>
      <c r="J669" s="88" t="s">
        <v>19</v>
      </c>
      <c r="K669" s="87">
        <v>73863</v>
      </c>
      <c r="L669" s="71">
        <v>350000</v>
      </c>
      <c r="M669" s="87">
        <v>349140</v>
      </c>
      <c r="N669" s="18">
        <f t="shared" si="59"/>
        <v>25788527820</v>
      </c>
      <c r="O669" s="18">
        <f t="shared" si="62"/>
        <v>2578852782</v>
      </c>
      <c r="P669" s="30">
        <f t="shared" si="58"/>
        <v>28367380602</v>
      </c>
      <c r="Q669" s="152">
        <v>65000</v>
      </c>
      <c r="R669" s="152">
        <f t="shared" si="60"/>
        <v>436421.24003076926</v>
      </c>
      <c r="S669" s="152">
        <f t="shared" si="61"/>
        <v>28367380602</v>
      </c>
      <c r="T669" s="20" t="s">
        <v>6</v>
      </c>
      <c r="U669" s="81">
        <v>349140</v>
      </c>
      <c r="V669" s="81">
        <v>28367625000</v>
      </c>
      <c r="W669" s="81">
        <v>349140</v>
      </c>
      <c r="X669" s="81">
        <v>28367625000</v>
      </c>
      <c r="Y669" s="71">
        <v>0</v>
      </c>
      <c r="Z669" s="84">
        <v>0</v>
      </c>
    </row>
    <row r="670" spans="1:26" hidden="1">
      <c r="A670" s="19">
        <v>86921</v>
      </c>
      <c r="B670" s="19">
        <v>14031900267</v>
      </c>
      <c r="C670" s="20" t="s">
        <v>2168</v>
      </c>
      <c r="D670" s="20" t="s">
        <v>619</v>
      </c>
      <c r="E670" s="20" t="s">
        <v>40</v>
      </c>
      <c r="F670" s="20">
        <v>19</v>
      </c>
      <c r="G670" s="20" t="s">
        <v>118</v>
      </c>
      <c r="H670" s="20">
        <v>13132</v>
      </c>
      <c r="I670" s="21" t="s">
        <v>2166</v>
      </c>
      <c r="J670" s="88" t="s">
        <v>4</v>
      </c>
      <c r="K670" s="87">
        <v>73863</v>
      </c>
      <c r="L670" s="71">
        <v>100000</v>
      </c>
      <c r="M670" s="87">
        <v>98470</v>
      </c>
      <c r="N670" s="18">
        <f t="shared" si="59"/>
        <v>7273289610</v>
      </c>
      <c r="O670" s="18">
        <f t="shared" si="62"/>
        <v>727328961</v>
      </c>
      <c r="P670" s="30">
        <f t="shared" si="58"/>
        <v>8000618571</v>
      </c>
      <c r="Q670" s="152">
        <v>65000</v>
      </c>
      <c r="R670" s="152">
        <f t="shared" si="60"/>
        <v>123086.43955384615</v>
      </c>
      <c r="S670" s="152">
        <f t="shared" si="61"/>
        <v>8000618571</v>
      </c>
      <c r="T670" s="20" t="s">
        <v>6</v>
      </c>
      <c r="U670" s="81">
        <v>98470</v>
      </c>
      <c r="V670" s="81">
        <v>8000687500</v>
      </c>
      <c r="W670" s="81">
        <v>98470</v>
      </c>
      <c r="X670" s="81">
        <v>8000687500</v>
      </c>
      <c r="Y670" s="71">
        <v>0</v>
      </c>
      <c r="Z670" s="84">
        <v>0</v>
      </c>
    </row>
    <row r="671" spans="1:26" hidden="1">
      <c r="A671" s="19">
        <v>95630</v>
      </c>
      <c r="B671" s="19">
        <v>14031900268</v>
      </c>
      <c r="C671" s="20" t="s">
        <v>2169</v>
      </c>
      <c r="D671" s="20" t="s">
        <v>628</v>
      </c>
      <c r="E671" s="20" t="s">
        <v>733</v>
      </c>
      <c r="F671" s="20">
        <v>19</v>
      </c>
      <c r="G671" s="20" t="s">
        <v>118</v>
      </c>
      <c r="H671" s="20">
        <v>12139</v>
      </c>
      <c r="I671" s="21" t="s">
        <v>754</v>
      </c>
      <c r="J671" s="88" t="s">
        <v>19</v>
      </c>
      <c r="K671" s="87">
        <v>73863</v>
      </c>
      <c r="L671" s="71">
        <v>112000</v>
      </c>
      <c r="M671" s="87">
        <v>110900</v>
      </c>
      <c r="N671" s="18">
        <f t="shared" si="59"/>
        <v>8191406700</v>
      </c>
      <c r="O671" s="18">
        <f t="shared" si="62"/>
        <v>819140670</v>
      </c>
      <c r="P671" s="30">
        <f t="shared" si="58"/>
        <v>9010547370</v>
      </c>
      <c r="Q671" s="152">
        <v>65000</v>
      </c>
      <c r="R671" s="152">
        <f t="shared" si="60"/>
        <v>138623.80569230768</v>
      </c>
      <c r="S671" s="152">
        <f t="shared" si="61"/>
        <v>9010547370</v>
      </c>
      <c r="T671" s="20" t="s">
        <v>6</v>
      </c>
      <c r="U671" s="81">
        <v>110900</v>
      </c>
      <c r="V671" s="81">
        <v>9010625000</v>
      </c>
      <c r="W671" s="81">
        <v>110900</v>
      </c>
      <c r="X671" s="81">
        <v>9010625000</v>
      </c>
      <c r="Y671" s="71">
        <v>0</v>
      </c>
      <c r="Z671" s="84">
        <v>0</v>
      </c>
    </row>
    <row r="672" spans="1:26" hidden="1">
      <c r="A672" s="19">
        <v>94795</v>
      </c>
      <c r="B672" s="19">
        <v>14031900269</v>
      </c>
      <c r="C672" s="20" t="s">
        <v>2170</v>
      </c>
      <c r="D672" s="20" t="s">
        <v>113</v>
      </c>
      <c r="E672" s="20" t="s">
        <v>352</v>
      </c>
      <c r="F672" s="20">
        <v>19</v>
      </c>
      <c r="G672" s="20" t="s">
        <v>110</v>
      </c>
      <c r="H672" s="20">
        <v>11939</v>
      </c>
      <c r="I672" s="21" t="s">
        <v>1394</v>
      </c>
      <c r="J672" s="88" t="s">
        <v>16</v>
      </c>
      <c r="K672" s="87">
        <v>73863</v>
      </c>
      <c r="L672" s="71">
        <v>450000</v>
      </c>
      <c r="M672" s="87">
        <v>449260</v>
      </c>
      <c r="N672" s="18">
        <f t="shared" si="59"/>
        <v>33183691380</v>
      </c>
      <c r="O672" s="18">
        <f t="shared" si="62"/>
        <v>3318369138</v>
      </c>
      <c r="P672" s="30">
        <f t="shared" si="58"/>
        <v>36502060518</v>
      </c>
      <c r="Q672" s="152">
        <v>65000</v>
      </c>
      <c r="R672" s="152">
        <f t="shared" si="60"/>
        <v>561570.16181538464</v>
      </c>
      <c r="S672" s="152">
        <f t="shared" si="61"/>
        <v>36502060518</v>
      </c>
      <c r="T672" s="20" t="s">
        <v>6</v>
      </c>
      <c r="U672" s="81">
        <v>449260</v>
      </c>
      <c r="V672" s="81">
        <v>36502375000</v>
      </c>
      <c r="W672" s="81">
        <v>449260</v>
      </c>
      <c r="X672" s="81">
        <v>36502375000</v>
      </c>
      <c r="Y672" s="71">
        <v>0</v>
      </c>
      <c r="Z672" s="84">
        <v>0</v>
      </c>
    </row>
    <row r="673" spans="1:26" hidden="1">
      <c r="A673" s="19">
        <v>94585</v>
      </c>
      <c r="B673" s="19">
        <v>14031900270</v>
      </c>
      <c r="C673" s="20" t="s">
        <v>2174</v>
      </c>
      <c r="D673" s="20" t="s">
        <v>86</v>
      </c>
      <c r="E673" s="20" t="s">
        <v>722</v>
      </c>
      <c r="F673" s="20">
        <v>19</v>
      </c>
      <c r="G673" s="20" t="s">
        <v>110</v>
      </c>
      <c r="H673" s="20">
        <v>12350</v>
      </c>
      <c r="I673" s="21" t="s">
        <v>2172</v>
      </c>
      <c r="J673" s="88" t="s">
        <v>19</v>
      </c>
      <c r="K673" s="87">
        <v>73863</v>
      </c>
      <c r="L673" s="71">
        <v>150000</v>
      </c>
      <c r="M673" s="87">
        <v>149700</v>
      </c>
      <c r="N673" s="18">
        <f t="shared" si="59"/>
        <v>11057291100</v>
      </c>
      <c r="O673" s="18">
        <f t="shared" si="62"/>
        <v>1105729110</v>
      </c>
      <c r="P673" s="30">
        <f t="shared" si="58"/>
        <v>12163020210</v>
      </c>
      <c r="Q673" s="152">
        <v>65000</v>
      </c>
      <c r="R673" s="152">
        <f t="shared" si="60"/>
        <v>187123.38784615384</v>
      </c>
      <c r="S673" s="152">
        <f t="shared" si="61"/>
        <v>12163020210</v>
      </c>
      <c r="T673" s="20" t="s">
        <v>90</v>
      </c>
      <c r="U673" s="81">
        <v>149700</v>
      </c>
      <c r="V673" s="81">
        <v>12163125000</v>
      </c>
      <c r="W673" s="81">
        <v>149700</v>
      </c>
      <c r="X673" s="81">
        <v>12163125000</v>
      </c>
      <c r="Y673" s="71">
        <v>0</v>
      </c>
      <c r="Z673" s="84">
        <v>0</v>
      </c>
    </row>
    <row r="674" spans="1:26" hidden="1">
      <c r="A674" s="19">
        <v>97240</v>
      </c>
      <c r="B674" s="19">
        <v>14031900271</v>
      </c>
      <c r="C674" s="20" t="s">
        <v>2176</v>
      </c>
      <c r="D674" s="20" t="s">
        <v>87</v>
      </c>
      <c r="E674" s="20" t="s">
        <v>40</v>
      </c>
      <c r="F674" s="20">
        <v>19</v>
      </c>
      <c r="G674" s="20" t="s">
        <v>103</v>
      </c>
      <c r="H674" s="20">
        <v>11524</v>
      </c>
      <c r="I674" s="21" t="s">
        <v>1510</v>
      </c>
      <c r="J674" s="88" t="s">
        <v>4</v>
      </c>
      <c r="K674" s="87">
        <v>73863</v>
      </c>
      <c r="L674" s="71">
        <v>479000</v>
      </c>
      <c r="M674" s="87">
        <v>477160</v>
      </c>
      <c r="N674" s="18">
        <f t="shared" si="59"/>
        <v>35244469080</v>
      </c>
      <c r="O674" s="18">
        <f t="shared" si="62"/>
        <v>3524446908</v>
      </c>
      <c r="P674" s="30">
        <f t="shared" si="58"/>
        <v>38768915988</v>
      </c>
      <c r="Q674" s="152">
        <v>65000</v>
      </c>
      <c r="R674" s="152">
        <f t="shared" si="60"/>
        <v>596444.86135384615</v>
      </c>
      <c r="S674" s="152">
        <f t="shared" si="61"/>
        <v>38768915988</v>
      </c>
      <c r="T674" s="20" t="s">
        <v>6</v>
      </c>
      <c r="U674" s="81">
        <v>477160</v>
      </c>
      <c r="V674" s="81">
        <v>38769250000</v>
      </c>
      <c r="W674" s="81">
        <v>477160</v>
      </c>
      <c r="X674" s="81">
        <v>38769250000</v>
      </c>
      <c r="Y674" s="71">
        <v>0</v>
      </c>
      <c r="Z674" s="84">
        <v>0</v>
      </c>
    </row>
    <row r="675" spans="1:26" hidden="1">
      <c r="A675" s="19">
        <v>95381</v>
      </c>
      <c r="B675" s="19">
        <v>14031900272</v>
      </c>
      <c r="C675" s="20" t="s">
        <v>2177</v>
      </c>
      <c r="D675" s="20" t="s">
        <v>87</v>
      </c>
      <c r="E675" s="20" t="s">
        <v>40</v>
      </c>
      <c r="F675" s="20">
        <v>19</v>
      </c>
      <c r="G675" s="20" t="s">
        <v>103</v>
      </c>
      <c r="H675" s="20">
        <v>11147</v>
      </c>
      <c r="I675" s="21" t="s">
        <v>1029</v>
      </c>
      <c r="J675" s="88" t="s">
        <v>4</v>
      </c>
      <c r="K675" s="87">
        <v>73863</v>
      </c>
      <c r="L675" s="71">
        <v>300000</v>
      </c>
      <c r="M675" s="87">
        <v>299160</v>
      </c>
      <c r="N675" s="18">
        <f t="shared" si="59"/>
        <v>22096855080</v>
      </c>
      <c r="O675" s="18">
        <f t="shared" si="62"/>
        <v>2209685508</v>
      </c>
      <c r="P675" s="30">
        <f t="shared" si="58"/>
        <v>24306540588</v>
      </c>
      <c r="Q675" s="152">
        <v>65000</v>
      </c>
      <c r="R675" s="152">
        <f t="shared" si="60"/>
        <v>373946.77827692305</v>
      </c>
      <c r="S675" s="152">
        <f t="shared" si="61"/>
        <v>24306540588</v>
      </c>
      <c r="T675" s="20" t="s">
        <v>6</v>
      </c>
      <c r="U675" s="81">
        <v>299160</v>
      </c>
      <c r="V675" s="81">
        <v>24306750000</v>
      </c>
      <c r="W675" s="81">
        <v>299160</v>
      </c>
      <c r="X675" s="81">
        <v>24306750000</v>
      </c>
      <c r="Y675" s="71">
        <v>0</v>
      </c>
      <c r="Z675" s="84">
        <v>0</v>
      </c>
    </row>
    <row r="676" spans="1:26" hidden="1">
      <c r="A676" s="19">
        <v>96459</v>
      </c>
      <c r="B676" s="19">
        <v>14031900273</v>
      </c>
      <c r="C676" s="20" t="s">
        <v>2178</v>
      </c>
      <c r="D676" s="20" t="s">
        <v>653</v>
      </c>
      <c r="E676" s="20" t="s">
        <v>710</v>
      </c>
      <c r="F676" s="20">
        <v>19</v>
      </c>
      <c r="G676" s="20" t="s">
        <v>103</v>
      </c>
      <c r="H676" s="20">
        <v>12139</v>
      </c>
      <c r="I676" s="21" t="s">
        <v>754</v>
      </c>
      <c r="J676" s="88" t="s">
        <v>19</v>
      </c>
      <c r="K676" s="87">
        <v>73863</v>
      </c>
      <c r="L676" s="71">
        <v>500000</v>
      </c>
      <c r="M676" s="87">
        <v>499330</v>
      </c>
      <c r="N676" s="18">
        <f t="shared" si="59"/>
        <v>36882011790</v>
      </c>
      <c r="O676" s="18">
        <f t="shared" si="62"/>
        <v>3688201179</v>
      </c>
      <c r="P676" s="30">
        <f t="shared" si="58"/>
        <v>40570212969</v>
      </c>
      <c r="Q676" s="152">
        <v>65000</v>
      </c>
      <c r="R676" s="152">
        <f t="shared" si="60"/>
        <v>624157.1226</v>
      </c>
      <c r="S676" s="152">
        <f t="shared" si="61"/>
        <v>40570212969</v>
      </c>
      <c r="T676" s="20" t="s">
        <v>6</v>
      </c>
      <c r="U676" s="81">
        <v>499330</v>
      </c>
      <c r="V676" s="81">
        <v>40570562500</v>
      </c>
      <c r="W676" s="81">
        <v>499330</v>
      </c>
      <c r="X676" s="81">
        <v>40570562500</v>
      </c>
      <c r="Y676" s="71">
        <v>0</v>
      </c>
      <c r="Z676" s="84">
        <v>0</v>
      </c>
    </row>
    <row r="677" spans="1:26" hidden="1">
      <c r="A677" s="19">
        <v>96463</v>
      </c>
      <c r="B677" s="19">
        <v>14031900274</v>
      </c>
      <c r="C677" s="20" t="s">
        <v>2179</v>
      </c>
      <c r="D677" s="20" t="s">
        <v>653</v>
      </c>
      <c r="E677" s="20" t="s">
        <v>710</v>
      </c>
      <c r="F677" s="20">
        <v>19</v>
      </c>
      <c r="G677" s="20" t="s">
        <v>103</v>
      </c>
      <c r="H677" s="20">
        <v>12139</v>
      </c>
      <c r="I677" s="21" t="s">
        <v>754</v>
      </c>
      <c r="J677" s="88" t="s">
        <v>19</v>
      </c>
      <c r="K677" s="87">
        <v>73863</v>
      </c>
      <c r="L677" s="71">
        <v>500000</v>
      </c>
      <c r="M677" s="87">
        <v>499660</v>
      </c>
      <c r="N677" s="18">
        <f t="shared" si="59"/>
        <v>36906386580</v>
      </c>
      <c r="O677" s="18">
        <f t="shared" si="62"/>
        <v>3690638658</v>
      </c>
      <c r="P677" s="30">
        <f t="shared" si="58"/>
        <v>40597025238</v>
      </c>
      <c r="Q677" s="152">
        <v>65000</v>
      </c>
      <c r="R677" s="152">
        <f t="shared" si="60"/>
        <v>624569.61904615385</v>
      </c>
      <c r="S677" s="152">
        <f t="shared" si="61"/>
        <v>40597025238</v>
      </c>
      <c r="T677" s="20" t="s">
        <v>6</v>
      </c>
      <c r="U677" s="81">
        <v>499660</v>
      </c>
      <c r="V677" s="81">
        <v>40597375000</v>
      </c>
      <c r="W677" s="81">
        <v>499660</v>
      </c>
      <c r="X677" s="81">
        <v>40597375000</v>
      </c>
      <c r="Y677" s="71">
        <v>0</v>
      </c>
      <c r="Z677" s="84">
        <v>0</v>
      </c>
    </row>
    <row r="678" spans="1:26" hidden="1">
      <c r="A678" s="19">
        <v>96794</v>
      </c>
      <c r="B678" s="19">
        <v>14031900275</v>
      </c>
      <c r="C678" s="20" t="s">
        <v>2183</v>
      </c>
      <c r="D678" s="20" t="s">
        <v>103</v>
      </c>
      <c r="E678" s="20" t="s">
        <v>40</v>
      </c>
      <c r="F678" s="20">
        <v>19</v>
      </c>
      <c r="G678" s="20" t="s">
        <v>106</v>
      </c>
      <c r="H678" s="20">
        <v>13139</v>
      </c>
      <c r="I678" s="21" t="s">
        <v>2181</v>
      </c>
      <c r="J678" s="88" t="s">
        <v>4</v>
      </c>
      <c r="K678" s="87">
        <v>73863</v>
      </c>
      <c r="L678" s="71">
        <v>200000</v>
      </c>
      <c r="M678" s="87">
        <v>199430</v>
      </c>
      <c r="N678" s="18">
        <f t="shared" si="59"/>
        <v>14730498090</v>
      </c>
      <c r="O678" s="18">
        <f t="shared" si="62"/>
        <v>1473049809</v>
      </c>
      <c r="P678" s="30">
        <f t="shared" si="58"/>
        <v>16203547899</v>
      </c>
      <c r="Q678" s="152">
        <v>65000</v>
      </c>
      <c r="R678" s="152">
        <f t="shared" si="60"/>
        <v>249285.35229230768</v>
      </c>
      <c r="S678" s="152">
        <f t="shared" si="61"/>
        <v>16203547899</v>
      </c>
      <c r="T678" s="20" t="s">
        <v>6</v>
      </c>
      <c r="U678" s="81">
        <v>199430</v>
      </c>
      <c r="V678" s="81">
        <v>16203687500</v>
      </c>
      <c r="W678" s="81">
        <v>199430</v>
      </c>
      <c r="X678" s="81">
        <v>16203687500</v>
      </c>
      <c r="Y678" s="71">
        <v>0</v>
      </c>
      <c r="Z678" s="84">
        <v>0</v>
      </c>
    </row>
    <row r="679" spans="1:26" hidden="1">
      <c r="A679" s="19">
        <v>97410</v>
      </c>
      <c r="B679" s="19">
        <v>14031900276</v>
      </c>
      <c r="C679" s="20" t="s">
        <v>2185</v>
      </c>
      <c r="D679" s="20" t="s">
        <v>110</v>
      </c>
      <c r="E679" s="20" t="s">
        <v>64</v>
      </c>
      <c r="F679" s="20">
        <v>19</v>
      </c>
      <c r="G679" s="20" t="s">
        <v>101</v>
      </c>
      <c r="H679" s="20">
        <v>12790</v>
      </c>
      <c r="I679" s="21" t="s">
        <v>960</v>
      </c>
      <c r="J679" s="88" t="s">
        <v>19</v>
      </c>
      <c r="K679" s="87">
        <v>73863</v>
      </c>
      <c r="L679" s="71">
        <v>250000</v>
      </c>
      <c r="M679" s="87">
        <v>248620</v>
      </c>
      <c r="N679" s="18">
        <f t="shared" si="59"/>
        <v>18363819060</v>
      </c>
      <c r="O679" s="18">
        <f t="shared" si="62"/>
        <v>1836381906</v>
      </c>
      <c r="P679" s="30">
        <f t="shared" si="58"/>
        <v>20200200966</v>
      </c>
      <c r="Q679" s="152">
        <v>65000</v>
      </c>
      <c r="R679" s="152">
        <f t="shared" si="60"/>
        <v>310772.32255384617</v>
      </c>
      <c r="S679" s="152">
        <f t="shared" si="61"/>
        <v>20200200966</v>
      </c>
      <c r="T679" s="20" t="s">
        <v>6</v>
      </c>
      <c r="U679" s="81">
        <v>248620</v>
      </c>
      <c r="V679" s="81">
        <v>20200375000</v>
      </c>
      <c r="W679" s="81">
        <v>248620</v>
      </c>
      <c r="X679" s="81">
        <v>20200375000</v>
      </c>
      <c r="Y679" s="71">
        <v>0</v>
      </c>
      <c r="Z679" s="84">
        <v>0</v>
      </c>
    </row>
    <row r="680" spans="1:26" hidden="1">
      <c r="A680" s="19">
        <v>96910</v>
      </c>
      <c r="B680" s="19">
        <v>14031900287</v>
      </c>
      <c r="C680" s="20" t="s">
        <v>2186</v>
      </c>
      <c r="D680" s="20" t="s">
        <v>101</v>
      </c>
      <c r="E680" s="20" t="s">
        <v>299</v>
      </c>
      <c r="F680" s="20">
        <v>19</v>
      </c>
      <c r="G680" s="20" t="s">
        <v>91</v>
      </c>
      <c r="H680" s="20">
        <v>12386</v>
      </c>
      <c r="I680" s="21" t="s">
        <v>1953</v>
      </c>
      <c r="J680" s="88" t="s">
        <v>16</v>
      </c>
      <c r="K680" s="87">
        <v>73863</v>
      </c>
      <c r="L680" s="71">
        <v>370000</v>
      </c>
      <c r="M680" s="87">
        <v>368580</v>
      </c>
      <c r="N680" s="18">
        <f t="shared" si="59"/>
        <v>27224424540</v>
      </c>
      <c r="O680" s="18">
        <f t="shared" si="62"/>
        <v>2722442454</v>
      </c>
      <c r="P680" s="30">
        <f t="shared" si="58"/>
        <v>29946866994</v>
      </c>
      <c r="Q680" s="152">
        <v>65000</v>
      </c>
      <c r="R680" s="152">
        <f t="shared" si="60"/>
        <v>460721.03067692305</v>
      </c>
      <c r="S680" s="152">
        <f t="shared" si="61"/>
        <v>29946866994</v>
      </c>
      <c r="T680" s="20" t="s">
        <v>6</v>
      </c>
      <c r="U680" s="81">
        <v>368580</v>
      </c>
      <c r="V680" s="81">
        <v>29947125000</v>
      </c>
      <c r="W680" s="81">
        <v>368580</v>
      </c>
      <c r="X680" s="81">
        <v>29947125000</v>
      </c>
      <c r="Y680" s="71">
        <v>0</v>
      </c>
      <c r="Z680" s="84">
        <v>0</v>
      </c>
    </row>
    <row r="681" spans="1:26" hidden="1">
      <c r="A681" s="19">
        <v>93182</v>
      </c>
      <c r="B681" s="19">
        <v>14031900288</v>
      </c>
      <c r="C681" s="20" t="s">
        <v>2955</v>
      </c>
      <c r="D681" s="20" t="s">
        <v>637</v>
      </c>
      <c r="E681" s="20" t="s">
        <v>722</v>
      </c>
      <c r="F681" s="20">
        <v>19</v>
      </c>
      <c r="G681" s="20" t="s">
        <v>137</v>
      </c>
      <c r="H681" s="20">
        <v>13142</v>
      </c>
      <c r="I681" s="21" t="s">
        <v>2956</v>
      </c>
      <c r="J681" s="88" t="s">
        <v>19</v>
      </c>
      <c r="K681" s="87">
        <v>73863</v>
      </c>
      <c r="L681" s="71">
        <v>203000</v>
      </c>
      <c r="M681" s="87">
        <v>202620</v>
      </c>
      <c r="N681" s="18">
        <f t="shared" si="59"/>
        <v>14966121060</v>
      </c>
      <c r="O681" s="18">
        <f t="shared" si="62"/>
        <v>1496612106</v>
      </c>
      <c r="P681" s="30">
        <f t="shared" si="58"/>
        <v>16462733166</v>
      </c>
      <c r="Q681" s="152">
        <v>65000</v>
      </c>
      <c r="R681" s="152">
        <f t="shared" si="60"/>
        <v>253272.81793846155</v>
      </c>
      <c r="S681" s="152">
        <f t="shared" si="61"/>
        <v>16462733166</v>
      </c>
      <c r="T681" s="20" t="s">
        <v>6</v>
      </c>
      <c r="U681" s="81">
        <v>202620</v>
      </c>
      <c r="V681" s="81">
        <v>16462875000</v>
      </c>
      <c r="W681" s="81">
        <v>202620</v>
      </c>
      <c r="X681" s="81">
        <v>16462875000</v>
      </c>
      <c r="Y681" s="71">
        <v>0</v>
      </c>
      <c r="Z681" s="84">
        <v>0</v>
      </c>
    </row>
    <row r="682" spans="1:26" hidden="1">
      <c r="A682" s="19">
        <v>98234</v>
      </c>
      <c r="B682" s="19">
        <v>14031900289</v>
      </c>
      <c r="C682" s="20" t="s">
        <v>2188</v>
      </c>
      <c r="D682" s="20" t="s">
        <v>102</v>
      </c>
      <c r="E682" s="20" t="s">
        <v>299</v>
      </c>
      <c r="F682" s="20">
        <v>19</v>
      </c>
      <c r="G682" s="20" t="s">
        <v>137</v>
      </c>
      <c r="H682" s="20">
        <v>12452</v>
      </c>
      <c r="I682" s="21" t="s">
        <v>1010</v>
      </c>
      <c r="J682" s="88" t="s">
        <v>16</v>
      </c>
      <c r="K682" s="87">
        <v>73863</v>
      </c>
      <c r="L682" s="71">
        <v>400000</v>
      </c>
      <c r="M682" s="87">
        <v>398190</v>
      </c>
      <c r="N682" s="18">
        <f t="shared" si="59"/>
        <v>29411507970</v>
      </c>
      <c r="O682" s="18">
        <f t="shared" si="62"/>
        <v>2941150797</v>
      </c>
      <c r="P682" s="30">
        <f t="shared" si="58"/>
        <v>32352658767</v>
      </c>
      <c r="Q682" s="152">
        <v>65000</v>
      </c>
      <c r="R682" s="152">
        <f t="shared" si="60"/>
        <v>497733.21179999999</v>
      </c>
      <c r="S682" s="152">
        <f t="shared" si="61"/>
        <v>32352658767</v>
      </c>
      <c r="T682" s="20" t="s">
        <v>6</v>
      </c>
      <c r="U682" s="81">
        <v>398190</v>
      </c>
      <c r="V682" s="81">
        <v>32352937500</v>
      </c>
      <c r="W682" s="81">
        <v>398190</v>
      </c>
      <c r="X682" s="81">
        <v>32352937500</v>
      </c>
      <c r="Y682" s="71">
        <v>0</v>
      </c>
      <c r="Z682" s="84">
        <v>0</v>
      </c>
    </row>
    <row r="683" spans="1:26" hidden="1">
      <c r="A683" s="19">
        <v>98202</v>
      </c>
      <c r="B683" s="19">
        <v>14031900290</v>
      </c>
      <c r="C683" s="20" t="s">
        <v>2189</v>
      </c>
      <c r="D683" s="20" t="s">
        <v>101</v>
      </c>
      <c r="E683" s="20" t="s">
        <v>40</v>
      </c>
      <c r="F683" s="20">
        <v>19</v>
      </c>
      <c r="G683" s="20" t="s">
        <v>137</v>
      </c>
      <c r="H683" s="20">
        <v>12931</v>
      </c>
      <c r="I683" s="21" t="s">
        <v>1476</v>
      </c>
      <c r="J683" s="88" t="s">
        <v>16</v>
      </c>
      <c r="K683" s="87">
        <v>73863</v>
      </c>
      <c r="L683" s="71">
        <v>200000</v>
      </c>
      <c r="M683" s="87">
        <v>199000</v>
      </c>
      <c r="N683" s="18">
        <f t="shared" si="59"/>
        <v>14698737000</v>
      </c>
      <c r="O683" s="18">
        <f t="shared" si="62"/>
        <v>1469873700</v>
      </c>
      <c r="P683" s="30">
        <f t="shared" si="58"/>
        <v>16168610700</v>
      </c>
      <c r="Q683" s="152">
        <v>65000</v>
      </c>
      <c r="R683" s="152">
        <f t="shared" si="60"/>
        <v>248747.85692307694</v>
      </c>
      <c r="S683" s="152">
        <f t="shared" si="61"/>
        <v>16168610700</v>
      </c>
      <c r="T683" s="20" t="s">
        <v>6</v>
      </c>
      <c r="U683" s="81">
        <v>199000</v>
      </c>
      <c r="V683" s="81">
        <v>16168750000</v>
      </c>
      <c r="W683" s="81">
        <v>199000</v>
      </c>
      <c r="X683" s="81">
        <v>16168750000</v>
      </c>
      <c r="Y683" s="71">
        <v>0</v>
      </c>
      <c r="Z683" s="84">
        <v>0</v>
      </c>
    </row>
    <row r="684" spans="1:26" hidden="1">
      <c r="A684" s="19">
        <v>93539</v>
      </c>
      <c r="B684" s="19">
        <v>14031900291</v>
      </c>
      <c r="C684" s="20" t="s">
        <v>2190</v>
      </c>
      <c r="D684" s="20" t="s">
        <v>102</v>
      </c>
      <c r="E684" s="20" t="s">
        <v>9</v>
      </c>
      <c r="F684" s="20">
        <v>19</v>
      </c>
      <c r="G684" s="20" t="s">
        <v>137</v>
      </c>
      <c r="H684" s="20">
        <v>12744</v>
      </c>
      <c r="I684" s="21" t="s">
        <v>797</v>
      </c>
      <c r="J684" s="88" t="s">
        <v>16</v>
      </c>
      <c r="K684" s="87">
        <v>73863</v>
      </c>
      <c r="L684" s="71">
        <v>300000</v>
      </c>
      <c r="M684" s="87">
        <v>299110</v>
      </c>
      <c r="N684" s="18">
        <f t="shared" si="59"/>
        <v>22093161930</v>
      </c>
      <c r="O684" s="18">
        <f t="shared" si="62"/>
        <v>2209316193</v>
      </c>
      <c r="P684" s="30">
        <f t="shared" si="58"/>
        <v>24302478123</v>
      </c>
      <c r="Q684" s="152">
        <v>65000</v>
      </c>
      <c r="R684" s="152">
        <f t="shared" si="60"/>
        <v>373884.2788153846</v>
      </c>
      <c r="S684" s="152">
        <f t="shared" si="61"/>
        <v>24302478123</v>
      </c>
      <c r="T684" s="20" t="s">
        <v>6</v>
      </c>
      <c r="U684" s="81">
        <v>299110</v>
      </c>
      <c r="V684" s="81">
        <v>24302687500</v>
      </c>
      <c r="W684" s="81">
        <v>299110</v>
      </c>
      <c r="X684" s="81">
        <v>24302687500</v>
      </c>
      <c r="Y684" s="71">
        <v>0</v>
      </c>
      <c r="Z684" s="84">
        <v>0</v>
      </c>
    </row>
    <row r="685" spans="1:26" hidden="1">
      <c r="A685" s="19">
        <v>90607</v>
      </c>
      <c r="B685" s="19">
        <v>14031900292</v>
      </c>
      <c r="C685" s="20" t="s">
        <v>2960</v>
      </c>
      <c r="D685" s="20" t="s">
        <v>653</v>
      </c>
      <c r="E685" s="20" t="s">
        <v>722</v>
      </c>
      <c r="F685" s="20">
        <v>19</v>
      </c>
      <c r="G685" s="20" t="s">
        <v>137</v>
      </c>
      <c r="H685" s="20">
        <v>13143</v>
      </c>
      <c r="I685" s="21" t="s">
        <v>2961</v>
      </c>
      <c r="J685" s="88" t="s">
        <v>19</v>
      </c>
      <c r="K685" s="87">
        <v>73863</v>
      </c>
      <c r="L685" s="71">
        <v>375000</v>
      </c>
      <c r="M685" s="87">
        <v>374980</v>
      </c>
      <c r="N685" s="18">
        <f t="shared" si="59"/>
        <v>27697147740</v>
      </c>
      <c r="O685" s="18">
        <f t="shared" si="62"/>
        <v>2769714774</v>
      </c>
      <c r="P685" s="30">
        <f t="shared" si="58"/>
        <v>30466862514</v>
      </c>
      <c r="Q685" s="152">
        <v>65000</v>
      </c>
      <c r="R685" s="152">
        <f t="shared" si="60"/>
        <v>468720.96175384615</v>
      </c>
      <c r="S685" s="152">
        <f t="shared" si="61"/>
        <v>30466862514</v>
      </c>
      <c r="T685" s="20" t="s">
        <v>6</v>
      </c>
      <c r="U685" s="81">
        <v>374980</v>
      </c>
      <c r="V685" s="81">
        <v>30467125000</v>
      </c>
      <c r="W685" s="81">
        <v>374980</v>
      </c>
      <c r="X685" s="81">
        <v>30467125000</v>
      </c>
      <c r="Y685" s="71">
        <v>0</v>
      </c>
      <c r="Z685" s="84">
        <v>0</v>
      </c>
    </row>
    <row r="686" spans="1:26" hidden="1">
      <c r="A686" s="19">
        <v>96974</v>
      </c>
      <c r="B686" s="19">
        <v>14031900293</v>
      </c>
      <c r="C686" s="20" t="s">
        <v>2191</v>
      </c>
      <c r="D686" s="20" t="s">
        <v>103</v>
      </c>
      <c r="E686" s="20" t="s">
        <v>467</v>
      </c>
      <c r="F686" s="20">
        <v>19</v>
      </c>
      <c r="G686" s="20" t="s">
        <v>137</v>
      </c>
      <c r="H686" s="20">
        <v>9130</v>
      </c>
      <c r="I686" s="21" t="s">
        <v>764</v>
      </c>
      <c r="J686" s="88" t="s">
        <v>19</v>
      </c>
      <c r="K686" s="87">
        <v>73863</v>
      </c>
      <c r="L686" s="71">
        <v>275000</v>
      </c>
      <c r="M686" s="87">
        <v>274390</v>
      </c>
      <c r="N686" s="18">
        <f t="shared" si="59"/>
        <v>20267268570</v>
      </c>
      <c r="O686" s="18">
        <f t="shared" si="62"/>
        <v>2026726857</v>
      </c>
      <c r="P686" s="30">
        <f t="shared" si="58"/>
        <v>22293995427</v>
      </c>
      <c r="Q686" s="152">
        <v>65000</v>
      </c>
      <c r="R686" s="152">
        <f t="shared" si="60"/>
        <v>342984.54503076925</v>
      </c>
      <c r="S686" s="152">
        <f t="shared" si="61"/>
        <v>22293995427</v>
      </c>
      <c r="T686" s="20" t="s">
        <v>6</v>
      </c>
      <c r="U686" s="81">
        <v>274390</v>
      </c>
      <c r="V686" s="81">
        <v>22294187500</v>
      </c>
      <c r="W686" s="81">
        <v>274390</v>
      </c>
      <c r="X686" s="81">
        <v>22294187500</v>
      </c>
      <c r="Y686" s="71">
        <v>0</v>
      </c>
      <c r="Z686" s="84">
        <v>0</v>
      </c>
    </row>
    <row r="687" spans="1:26" hidden="1">
      <c r="A687" s="19">
        <v>97866</v>
      </c>
      <c r="B687" s="19">
        <v>14031900294</v>
      </c>
      <c r="C687" s="20" t="s">
        <v>2193</v>
      </c>
      <c r="D687" s="20" t="s">
        <v>101</v>
      </c>
      <c r="E687" s="20" t="s">
        <v>299</v>
      </c>
      <c r="F687" s="20">
        <v>19</v>
      </c>
      <c r="G687" s="20" t="s">
        <v>137</v>
      </c>
      <c r="H687" s="20">
        <v>12708</v>
      </c>
      <c r="I687" s="21" t="s">
        <v>1373</v>
      </c>
      <c r="J687" s="88" t="s">
        <v>16</v>
      </c>
      <c r="K687" s="87">
        <v>73863</v>
      </c>
      <c r="L687" s="71">
        <v>100000</v>
      </c>
      <c r="M687" s="87">
        <v>99540</v>
      </c>
      <c r="N687" s="18">
        <f t="shared" si="59"/>
        <v>7352323020</v>
      </c>
      <c r="O687" s="18">
        <f t="shared" si="62"/>
        <v>735232302</v>
      </c>
      <c r="P687" s="30">
        <f t="shared" si="58"/>
        <v>8087555322</v>
      </c>
      <c r="Q687" s="152">
        <v>65000</v>
      </c>
      <c r="R687" s="152">
        <f t="shared" si="60"/>
        <v>124423.92803076922</v>
      </c>
      <c r="S687" s="152">
        <f t="shared" si="61"/>
        <v>8087555322</v>
      </c>
      <c r="T687" s="20" t="s">
        <v>6</v>
      </c>
      <c r="U687" s="81">
        <v>99540</v>
      </c>
      <c r="V687" s="81">
        <v>8087625000</v>
      </c>
      <c r="W687" s="81">
        <v>99540</v>
      </c>
      <c r="X687" s="81">
        <v>8087625000</v>
      </c>
      <c r="Y687" s="71">
        <v>0</v>
      </c>
      <c r="Z687" s="84">
        <v>0</v>
      </c>
    </row>
    <row r="688" spans="1:26" hidden="1">
      <c r="A688" s="19">
        <v>97009</v>
      </c>
      <c r="B688" s="19">
        <v>14031900295</v>
      </c>
      <c r="C688" s="20" t="s">
        <v>2197</v>
      </c>
      <c r="D688" s="20" t="s">
        <v>103</v>
      </c>
      <c r="E688" s="20" t="s">
        <v>319</v>
      </c>
      <c r="F688" s="20">
        <v>19</v>
      </c>
      <c r="G688" s="20" t="s">
        <v>137</v>
      </c>
      <c r="H688" s="20">
        <v>8593</v>
      </c>
      <c r="I688" s="21" t="s">
        <v>2195</v>
      </c>
      <c r="J688" s="88" t="s">
        <v>4</v>
      </c>
      <c r="K688" s="87">
        <v>73863</v>
      </c>
      <c r="L688" s="71">
        <v>248000</v>
      </c>
      <c r="M688" s="87">
        <v>246640</v>
      </c>
      <c r="N688" s="18">
        <f t="shared" si="59"/>
        <v>18217570320</v>
      </c>
      <c r="O688" s="18">
        <f t="shared" si="62"/>
        <v>1821757032</v>
      </c>
      <c r="P688" s="30">
        <f t="shared" si="58"/>
        <v>20039327352</v>
      </c>
      <c r="Q688" s="152">
        <v>65000</v>
      </c>
      <c r="R688" s="152">
        <f t="shared" si="60"/>
        <v>308297.34387692309</v>
      </c>
      <c r="S688" s="152">
        <f t="shared" si="61"/>
        <v>20039327352</v>
      </c>
      <c r="T688" s="20" t="s">
        <v>6</v>
      </c>
      <c r="U688" s="81">
        <v>246640</v>
      </c>
      <c r="V688" s="81">
        <v>20039500000</v>
      </c>
      <c r="W688" s="81">
        <v>246640</v>
      </c>
      <c r="X688" s="81">
        <v>20039500000</v>
      </c>
      <c r="Y688" s="71">
        <v>0</v>
      </c>
      <c r="Z688" s="84">
        <v>0</v>
      </c>
    </row>
    <row r="689" spans="1:26" hidden="1">
      <c r="A689" s="19">
        <v>98048</v>
      </c>
      <c r="B689" s="19">
        <v>14031900296</v>
      </c>
      <c r="C689" s="20" t="s">
        <v>2200</v>
      </c>
      <c r="D689" s="20" t="s">
        <v>91</v>
      </c>
      <c r="E689" s="20" t="s">
        <v>37</v>
      </c>
      <c r="F689" s="20">
        <v>19</v>
      </c>
      <c r="G689" s="20" t="s">
        <v>137</v>
      </c>
      <c r="H689" s="20">
        <v>1663</v>
      </c>
      <c r="I689" s="21" t="s">
        <v>2198</v>
      </c>
      <c r="J689" s="88" t="s">
        <v>19</v>
      </c>
      <c r="K689" s="87">
        <v>73863</v>
      </c>
      <c r="L689" s="71">
        <v>300000</v>
      </c>
      <c r="M689" s="87">
        <v>299760</v>
      </c>
      <c r="N689" s="18">
        <f t="shared" si="59"/>
        <v>22141172880</v>
      </c>
      <c r="O689" s="18">
        <f t="shared" si="62"/>
        <v>2214117288</v>
      </c>
      <c r="P689" s="30">
        <f t="shared" si="58"/>
        <v>24355290168</v>
      </c>
      <c r="Q689" s="152">
        <v>65000</v>
      </c>
      <c r="R689" s="152">
        <f t="shared" si="60"/>
        <v>374696.77181538462</v>
      </c>
      <c r="S689" s="152">
        <f t="shared" si="61"/>
        <v>24355290168</v>
      </c>
      <c r="T689" s="20" t="s">
        <v>6</v>
      </c>
      <c r="U689" s="81">
        <v>299760</v>
      </c>
      <c r="V689" s="81">
        <v>24355500000</v>
      </c>
      <c r="W689" s="81">
        <v>299760</v>
      </c>
      <c r="X689" s="81">
        <v>24355500000</v>
      </c>
      <c r="Y689" s="71">
        <v>0</v>
      </c>
      <c r="Z689" s="84">
        <v>0</v>
      </c>
    </row>
    <row r="690" spans="1:26" hidden="1">
      <c r="A690" s="19">
        <v>97859</v>
      </c>
      <c r="B690" s="19">
        <v>14031900297</v>
      </c>
      <c r="C690" s="20" t="s">
        <v>2204</v>
      </c>
      <c r="D690" s="20" t="s">
        <v>101</v>
      </c>
      <c r="E690" s="20" t="s">
        <v>299</v>
      </c>
      <c r="F690" s="20">
        <v>19</v>
      </c>
      <c r="G690" s="20" t="s">
        <v>137</v>
      </c>
      <c r="H690" s="20">
        <v>13149</v>
      </c>
      <c r="I690" s="21" t="s">
        <v>2202</v>
      </c>
      <c r="J690" s="88" t="s">
        <v>16</v>
      </c>
      <c r="K690" s="87">
        <v>73863</v>
      </c>
      <c r="L690" s="71">
        <v>150000</v>
      </c>
      <c r="M690" s="87">
        <v>149570</v>
      </c>
      <c r="N690" s="18">
        <f t="shared" si="59"/>
        <v>11047688910</v>
      </c>
      <c r="O690" s="18">
        <f t="shared" si="62"/>
        <v>1104768891</v>
      </c>
      <c r="P690" s="30">
        <f t="shared" si="58"/>
        <v>12152457801</v>
      </c>
      <c r="Q690" s="152">
        <v>65000</v>
      </c>
      <c r="R690" s="152">
        <f t="shared" si="60"/>
        <v>186960.88924615385</v>
      </c>
      <c r="S690" s="152">
        <f t="shared" si="61"/>
        <v>12152457801</v>
      </c>
      <c r="T690" s="20" t="s">
        <v>6</v>
      </c>
      <c r="U690" s="81">
        <v>149570</v>
      </c>
      <c r="V690" s="81">
        <v>12152562500</v>
      </c>
      <c r="W690" s="81">
        <v>149570</v>
      </c>
      <c r="X690" s="81">
        <v>12152562500</v>
      </c>
      <c r="Y690" s="71">
        <v>0</v>
      </c>
      <c r="Z690" s="84">
        <v>0</v>
      </c>
    </row>
    <row r="691" spans="1:26" hidden="1">
      <c r="A691" s="19">
        <v>98286</v>
      </c>
      <c r="B691" s="19">
        <v>14031900298</v>
      </c>
      <c r="C691" s="20" t="s">
        <v>2205</v>
      </c>
      <c r="D691" s="20" t="s">
        <v>102</v>
      </c>
      <c r="E691" s="20" t="s">
        <v>14</v>
      </c>
      <c r="F691" s="20">
        <v>19</v>
      </c>
      <c r="G691" s="20" t="s">
        <v>137</v>
      </c>
      <c r="H691" s="20">
        <v>12725</v>
      </c>
      <c r="I691" s="21" t="s">
        <v>759</v>
      </c>
      <c r="J691" s="88" t="s">
        <v>4</v>
      </c>
      <c r="K691" s="87">
        <v>73863</v>
      </c>
      <c r="L691" s="71">
        <v>154000</v>
      </c>
      <c r="M691" s="87">
        <v>153870</v>
      </c>
      <c r="N691" s="18">
        <f t="shared" si="59"/>
        <v>11365299810</v>
      </c>
      <c r="O691" s="18">
        <f t="shared" si="62"/>
        <v>1136529981</v>
      </c>
      <c r="P691" s="30">
        <f t="shared" si="58"/>
        <v>12501829791</v>
      </c>
      <c r="Q691" s="152">
        <v>65000</v>
      </c>
      <c r="R691" s="152">
        <f t="shared" si="60"/>
        <v>192335.84293846154</v>
      </c>
      <c r="S691" s="152">
        <f t="shared" si="61"/>
        <v>12501829791</v>
      </c>
      <c r="T691" s="20" t="s">
        <v>6</v>
      </c>
      <c r="U691" s="81">
        <v>153870</v>
      </c>
      <c r="V691" s="81">
        <v>12501937500</v>
      </c>
      <c r="W691" s="81">
        <v>153870</v>
      </c>
      <c r="X691" s="81">
        <v>12501937500</v>
      </c>
      <c r="Y691" s="71">
        <v>0</v>
      </c>
      <c r="Z691" s="84">
        <v>0</v>
      </c>
    </row>
    <row r="692" spans="1:26" hidden="1">
      <c r="A692" s="19">
        <v>98465</v>
      </c>
      <c r="B692" s="19">
        <v>14031900299</v>
      </c>
      <c r="C692" s="20" t="s">
        <v>2206</v>
      </c>
      <c r="D692" s="20" t="s">
        <v>102</v>
      </c>
      <c r="E692" s="20" t="s">
        <v>299</v>
      </c>
      <c r="F692" s="20">
        <v>19</v>
      </c>
      <c r="G692" s="20" t="s">
        <v>137</v>
      </c>
      <c r="H692" s="20">
        <v>12280</v>
      </c>
      <c r="I692" s="21" t="s">
        <v>1642</v>
      </c>
      <c r="J692" s="88" t="s">
        <v>4</v>
      </c>
      <c r="K692" s="87">
        <v>73863</v>
      </c>
      <c r="L692" s="71">
        <v>200000</v>
      </c>
      <c r="M692" s="87">
        <v>199600</v>
      </c>
      <c r="N692" s="18">
        <f t="shared" si="59"/>
        <v>14743054800</v>
      </c>
      <c r="O692" s="18">
        <f t="shared" si="62"/>
        <v>1474305480</v>
      </c>
      <c r="P692" s="30">
        <f t="shared" si="58"/>
        <v>16217360280</v>
      </c>
      <c r="Q692" s="152">
        <v>65000</v>
      </c>
      <c r="R692" s="152">
        <f t="shared" si="60"/>
        <v>249497.85046153847</v>
      </c>
      <c r="S692" s="152">
        <f t="shared" si="61"/>
        <v>16217360280</v>
      </c>
      <c r="T692" s="20" t="s">
        <v>6</v>
      </c>
      <c r="U692" s="81">
        <v>199600</v>
      </c>
      <c r="V692" s="81">
        <v>16217500000</v>
      </c>
      <c r="W692" s="81">
        <v>199600</v>
      </c>
      <c r="X692" s="81">
        <v>16217500000</v>
      </c>
      <c r="Y692" s="71">
        <v>0</v>
      </c>
      <c r="Z692" s="84">
        <v>0</v>
      </c>
    </row>
    <row r="693" spans="1:26" hidden="1">
      <c r="A693" s="19">
        <v>97980</v>
      </c>
      <c r="B693" s="19">
        <v>14031900300</v>
      </c>
      <c r="C693" s="20" t="s">
        <v>2210</v>
      </c>
      <c r="D693" s="20" t="s">
        <v>91</v>
      </c>
      <c r="E693" s="20" t="s">
        <v>710</v>
      </c>
      <c r="F693" s="20">
        <v>19</v>
      </c>
      <c r="G693" s="20" t="s">
        <v>137</v>
      </c>
      <c r="H693" s="20">
        <v>13150</v>
      </c>
      <c r="I693" s="21" t="s">
        <v>2208</v>
      </c>
      <c r="J693" s="88" t="s">
        <v>19</v>
      </c>
      <c r="K693" s="87">
        <v>73863</v>
      </c>
      <c r="L693" s="71">
        <v>236000</v>
      </c>
      <c r="M693" s="87">
        <v>235020</v>
      </c>
      <c r="N693" s="18">
        <f t="shared" si="59"/>
        <v>17359282260</v>
      </c>
      <c r="O693" s="18">
        <f t="shared" si="62"/>
        <v>1735928226</v>
      </c>
      <c r="P693" s="30">
        <f t="shared" si="58"/>
        <v>19095210486</v>
      </c>
      <c r="Q693" s="152">
        <v>65000</v>
      </c>
      <c r="R693" s="152">
        <f t="shared" si="60"/>
        <v>293772.46901538462</v>
      </c>
      <c r="S693" s="152">
        <f t="shared" si="61"/>
        <v>19095210486</v>
      </c>
      <c r="T693" s="20" t="s">
        <v>90</v>
      </c>
      <c r="U693" s="81">
        <v>235020</v>
      </c>
      <c r="V693" s="81">
        <v>19095375000</v>
      </c>
      <c r="W693" s="81">
        <v>235020</v>
      </c>
      <c r="X693" s="81">
        <v>19095375000</v>
      </c>
      <c r="Y693" s="71">
        <v>0</v>
      </c>
      <c r="Z693" s="84">
        <v>0</v>
      </c>
    </row>
    <row r="694" spans="1:26" hidden="1">
      <c r="A694" s="19">
        <v>98217</v>
      </c>
      <c r="B694" s="19">
        <v>14031900301</v>
      </c>
      <c r="C694" s="20" t="s">
        <v>2214</v>
      </c>
      <c r="D694" s="20" t="s">
        <v>91</v>
      </c>
      <c r="E694" s="20" t="s">
        <v>319</v>
      </c>
      <c r="F694" s="20">
        <v>19</v>
      </c>
      <c r="G694" s="20" t="s">
        <v>162</v>
      </c>
      <c r="H694" s="20">
        <v>13151</v>
      </c>
      <c r="I694" s="21" t="s">
        <v>2212</v>
      </c>
      <c r="J694" s="88" t="s">
        <v>4</v>
      </c>
      <c r="K694" s="87">
        <v>73863</v>
      </c>
      <c r="L694" s="71">
        <v>300000</v>
      </c>
      <c r="M694" s="87">
        <v>296180</v>
      </c>
      <c r="N694" s="18">
        <f t="shared" si="59"/>
        <v>21876743340</v>
      </c>
      <c r="O694" s="18">
        <f t="shared" si="62"/>
        <v>2187674334</v>
      </c>
      <c r="P694" s="30">
        <f t="shared" si="58"/>
        <v>24064417674</v>
      </c>
      <c r="Q694" s="152">
        <v>65000</v>
      </c>
      <c r="R694" s="152">
        <f t="shared" si="60"/>
        <v>370221.81036923075</v>
      </c>
      <c r="S694" s="152">
        <f t="shared" si="61"/>
        <v>24064417674</v>
      </c>
      <c r="T694" s="20" t="s">
        <v>6</v>
      </c>
      <c r="U694" s="81">
        <v>296180</v>
      </c>
      <c r="V694" s="81">
        <v>24064625000</v>
      </c>
      <c r="W694" s="81">
        <v>296180</v>
      </c>
      <c r="X694" s="81">
        <v>24064625000</v>
      </c>
      <c r="Y694" s="71">
        <v>0</v>
      </c>
      <c r="Z694" s="84">
        <v>0</v>
      </c>
    </row>
    <row r="695" spans="1:26" hidden="1">
      <c r="A695" s="19">
        <v>97989</v>
      </c>
      <c r="B695" s="19">
        <v>14031900302</v>
      </c>
      <c r="C695" s="20" t="s">
        <v>2215</v>
      </c>
      <c r="D695" s="20" t="s">
        <v>114</v>
      </c>
      <c r="E695" s="20" t="s">
        <v>710</v>
      </c>
      <c r="F695" s="20">
        <v>19</v>
      </c>
      <c r="G695" s="20" t="s">
        <v>162</v>
      </c>
      <c r="H695" s="20">
        <v>12032</v>
      </c>
      <c r="I695" s="21" t="s">
        <v>783</v>
      </c>
      <c r="J695" s="88" t="s">
        <v>19</v>
      </c>
      <c r="K695" s="87">
        <v>73863</v>
      </c>
      <c r="L695" s="71">
        <v>174000</v>
      </c>
      <c r="M695" s="87">
        <v>173240</v>
      </c>
      <c r="N695" s="18">
        <f t="shared" si="59"/>
        <v>12796026120</v>
      </c>
      <c r="O695" s="18">
        <f t="shared" si="62"/>
        <v>1279602612</v>
      </c>
      <c r="P695" s="30">
        <f t="shared" si="58"/>
        <v>14075628732</v>
      </c>
      <c r="Q695" s="152">
        <v>65000</v>
      </c>
      <c r="R695" s="152">
        <f t="shared" si="60"/>
        <v>216548.13433846153</v>
      </c>
      <c r="S695" s="152">
        <f t="shared" si="61"/>
        <v>14075628732</v>
      </c>
      <c r="T695" s="20" t="s">
        <v>6</v>
      </c>
      <c r="U695" s="81">
        <v>173240</v>
      </c>
      <c r="V695" s="81">
        <v>14075750000</v>
      </c>
      <c r="W695" s="81">
        <v>173240</v>
      </c>
      <c r="X695" s="81">
        <v>14075750000</v>
      </c>
      <c r="Y695" s="71">
        <v>0</v>
      </c>
      <c r="Z695" s="84">
        <v>0</v>
      </c>
    </row>
    <row r="696" spans="1:26" hidden="1">
      <c r="A696" s="19">
        <v>98228</v>
      </c>
      <c r="B696" s="19">
        <v>14031900308</v>
      </c>
      <c r="C696" s="20" t="s">
        <v>2219</v>
      </c>
      <c r="D696" s="20" t="s">
        <v>114</v>
      </c>
      <c r="E696" s="20" t="s">
        <v>352</v>
      </c>
      <c r="F696" s="20">
        <v>19</v>
      </c>
      <c r="G696" s="20" t="s">
        <v>151</v>
      </c>
      <c r="H696" s="20">
        <v>13147</v>
      </c>
      <c r="I696" s="21" t="s">
        <v>2217</v>
      </c>
      <c r="J696" s="88" t="s">
        <v>16</v>
      </c>
      <c r="K696" s="87">
        <v>79545</v>
      </c>
      <c r="L696" s="71">
        <v>300000</v>
      </c>
      <c r="M696" s="87">
        <v>297980</v>
      </c>
      <c r="N696" s="18">
        <f t="shared" si="59"/>
        <v>23702819100</v>
      </c>
      <c r="O696" s="18">
        <f t="shared" si="62"/>
        <v>2370281910</v>
      </c>
      <c r="P696" s="30">
        <f t="shared" si="58"/>
        <v>26073101010</v>
      </c>
      <c r="Q696" s="152">
        <v>70000</v>
      </c>
      <c r="R696" s="152">
        <f t="shared" si="60"/>
        <v>372472.87157142855</v>
      </c>
      <c r="S696" s="152">
        <f t="shared" si="61"/>
        <v>26073101010</v>
      </c>
      <c r="T696" s="20" t="s">
        <v>6</v>
      </c>
      <c r="U696" s="81">
        <v>297980</v>
      </c>
      <c r="V696" s="81">
        <v>24210875000</v>
      </c>
      <c r="W696" s="81">
        <v>297980</v>
      </c>
      <c r="X696" s="81">
        <v>24210875000</v>
      </c>
      <c r="Y696" s="71">
        <v>0</v>
      </c>
      <c r="Z696" s="84">
        <f t="shared" ref="Z696:Z710" si="63">P696-V696</f>
        <v>1862226010</v>
      </c>
    </row>
    <row r="697" spans="1:26" hidden="1">
      <c r="A697" s="19">
        <v>98801</v>
      </c>
      <c r="B697" s="19">
        <v>14031900309</v>
      </c>
      <c r="C697" s="20" t="s">
        <v>2223</v>
      </c>
      <c r="D697" s="20" t="s">
        <v>670</v>
      </c>
      <c r="E697" s="20" t="s">
        <v>299</v>
      </c>
      <c r="F697" s="20">
        <v>19</v>
      </c>
      <c r="G697" s="20" t="s">
        <v>151</v>
      </c>
      <c r="H697" s="20">
        <v>12382</v>
      </c>
      <c r="I697" s="21" t="s">
        <v>2221</v>
      </c>
      <c r="J697" s="88" t="s">
        <v>4</v>
      </c>
      <c r="K697" s="87">
        <v>79545</v>
      </c>
      <c r="L697" s="71">
        <v>140000</v>
      </c>
      <c r="M697" s="87">
        <v>139150</v>
      </c>
      <c r="N697" s="18">
        <f t="shared" si="59"/>
        <v>11068686750</v>
      </c>
      <c r="O697" s="18">
        <f t="shared" si="62"/>
        <v>1106868675</v>
      </c>
      <c r="P697" s="30">
        <f t="shared" si="58"/>
        <v>12175555425</v>
      </c>
      <c r="Q697" s="152">
        <v>70000</v>
      </c>
      <c r="R697" s="152">
        <f t="shared" si="60"/>
        <v>173936.50607142856</v>
      </c>
      <c r="S697" s="152">
        <f t="shared" si="61"/>
        <v>12175555425</v>
      </c>
      <c r="T697" s="20" t="s">
        <v>6</v>
      </c>
      <c r="U697" s="81">
        <v>139150</v>
      </c>
      <c r="V697" s="81">
        <v>11305937500</v>
      </c>
      <c r="W697" s="81">
        <v>139150</v>
      </c>
      <c r="X697" s="81">
        <v>11305937500</v>
      </c>
      <c r="Y697" s="71">
        <v>0</v>
      </c>
      <c r="Z697" s="84">
        <f t="shared" si="63"/>
        <v>869617925</v>
      </c>
    </row>
    <row r="698" spans="1:26" hidden="1">
      <c r="A698" s="19">
        <v>98825</v>
      </c>
      <c r="B698" s="19">
        <v>14031900310</v>
      </c>
      <c r="C698" s="20" t="s">
        <v>2227</v>
      </c>
      <c r="D698" s="20" t="s">
        <v>96</v>
      </c>
      <c r="E698" s="20" t="s">
        <v>14</v>
      </c>
      <c r="F698" s="20">
        <v>19</v>
      </c>
      <c r="G698" s="20" t="s">
        <v>151</v>
      </c>
      <c r="H698" s="20">
        <v>11860</v>
      </c>
      <c r="I698" s="21" t="s">
        <v>2225</v>
      </c>
      <c r="J698" s="88" t="s">
        <v>16</v>
      </c>
      <c r="K698" s="87">
        <v>79545</v>
      </c>
      <c r="L698" s="71">
        <v>130000</v>
      </c>
      <c r="M698" s="87">
        <v>129340</v>
      </c>
      <c r="N698" s="18">
        <f t="shared" si="59"/>
        <v>10288350300</v>
      </c>
      <c r="O698" s="18">
        <f t="shared" si="62"/>
        <v>1028835030</v>
      </c>
      <c r="P698" s="30">
        <f t="shared" si="58"/>
        <v>11317185330</v>
      </c>
      <c r="Q698" s="152">
        <v>70000</v>
      </c>
      <c r="R698" s="152">
        <f t="shared" si="60"/>
        <v>161674.07614285714</v>
      </c>
      <c r="S698" s="152">
        <f t="shared" si="61"/>
        <v>11317185330</v>
      </c>
      <c r="T698" s="20" t="s">
        <v>6</v>
      </c>
      <c r="U698" s="81">
        <v>129340</v>
      </c>
      <c r="V698" s="81">
        <v>10508875000</v>
      </c>
      <c r="W698" s="81">
        <v>129340</v>
      </c>
      <c r="X698" s="81">
        <v>10508875000</v>
      </c>
      <c r="Y698" s="71">
        <v>0</v>
      </c>
      <c r="Z698" s="84">
        <f t="shared" si="63"/>
        <v>808310330</v>
      </c>
    </row>
    <row r="699" spans="1:26" hidden="1">
      <c r="A699" s="19">
        <v>98800</v>
      </c>
      <c r="B699" s="19">
        <v>14031900311</v>
      </c>
      <c r="C699" s="20" t="s">
        <v>2228</v>
      </c>
      <c r="D699" s="20" t="s">
        <v>670</v>
      </c>
      <c r="E699" s="20" t="s">
        <v>299</v>
      </c>
      <c r="F699" s="20">
        <v>19</v>
      </c>
      <c r="G699" s="20" t="s">
        <v>151</v>
      </c>
      <c r="H699" s="20">
        <v>12708</v>
      </c>
      <c r="I699" s="21" t="s">
        <v>1373</v>
      </c>
      <c r="J699" s="88" t="s">
        <v>16</v>
      </c>
      <c r="K699" s="87">
        <v>79545</v>
      </c>
      <c r="L699" s="71">
        <v>60000</v>
      </c>
      <c r="M699" s="87">
        <v>59460</v>
      </c>
      <c r="N699" s="18">
        <f t="shared" si="59"/>
        <v>4729745700</v>
      </c>
      <c r="O699" s="18">
        <f t="shared" si="62"/>
        <v>472974570</v>
      </c>
      <c r="P699" s="30">
        <f t="shared" si="58"/>
        <v>5202720270</v>
      </c>
      <c r="Q699" s="152">
        <v>70000</v>
      </c>
      <c r="R699" s="152">
        <f t="shared" si="60"/>
        <v>74324.57528571428</v>
      </c>
      <c r="S699" s="152">
        <f t="shared" si="61"/>
        <v>5202720270</v>
      </c>
      <c r="T699" s="20" t="s">
        <v>6</v>
      </c>
      <c r="U699" s="81">
        <v>59460</v>
      </c>
      <c r="V699" s="81">
        <v>4831125000</v>
      </c>
      <c r="W699" s="81">
        <v>59460</v>
      </c>
      <c r="X699" s="81">
        <v>4831125000</v>
      </c>
      <c r="Y699" s="71">
        <v>0</v>
      </c>
      <c r="Z699" s="84">
        <f t="shared" si="63"/>
        <v>371595270</v>
      </c>
    </row>
    <row r="700" spans="1:26" hidden="1">
      <c r="A700" s="19">
        <v>97136</v>
      </c>
      <c r="B700" s="19">
        <v>14031900312</v>
      </c>
      <c r="C700" s="20" t="s">
        <v>2229</v>
      </c>
      <c r="D700" s="20" t="s">
        <v>102</v>
      </c>
      <c r="E700" s="20" t="s">
        <v>40</v>
      </c>
      <c r="F700" s="20">
        <v>19</v>
      </c>
      <c r="G700" s="20" t="s">
        <v>151</v>
      </c>
      <c r="H700" s="20">
        <v>11147</v>
      </c>
      <c r="I700" s="21" t="s">
        <v>1029</v>
      </c>
      <c r="J700" s="88" t="s">
        <v>4</v>
      </c>
      <c r="K700" s="87">
        <v>79545</v>
      </c>
      <c r="L700" s="71">
        <v>100000</v>
      </c>
      <c r="M700" s="87">
        <v>99500</v>
      </c>
      <c r="N700" s="18">
        <f t="shared" si="59"/>
        <v>7914727500</v>
      </c>
      <c r="O700" s="18">
        <f t="shared" si="62"/>
        <v>791472750</v>
      </c>
      <c r="P700" s="30">
        <f t="shared" si="58"/>
        <v>8706200250</v>
      </c>
      <c r="Q700" s="152">
        <v>70000</v>
      </c>
      <c r="R700" s="152">
        <f t="shared" si="60"/>
        <v>124374.28928571429</v>
      </c>
      <c r="S700" s="152">
        <f t="shared" si="61"/>
        <v>8706200250</v>
      </c>
      <c r="T700" s="20" t="s">
        <v>6</v>
      </c>
      <c r="U700" s="81">
        <v>99500</v>
      </c>
      <c r="V700" s="81">
        <v>8084375000</v>
      </c>
      <c r="W700" s="81">
        <v>99500</v>
      </c>
      <c r="X700" s="81">
        <v>8084375000</v>
      </c>
      <c r="Y700" s="71">
        <v>0</v>
      </c>
      <c r="Z700" s="84">
        <f t="shared" si="63"/>
        <v>621825250</v>
      </c>
    </row>
    <row r="701" spans="1:26" hidden="1">
      <c r="A701" s="19">
        <v>98793</v>
      </c>
      <c r="B701" s="19">
        <v>14031900313</v>
      </c>
      <c r="C701" s="20" t="s">
        <v>2230</v>
      </c>
      <c r="D701" s="20" t="s">
        <v>670</v>
      </c>
      <c r="E701" s="20" t="s">
        <v>299</v>
      </c>
      <c r="F701" s="20">
        <v>19</v>
      </c>
      <c r="G701" s="20" t="s">
        <v>151</v>
      </c>
      <c r="H701" s="20">
        <v>12842</v>
      </c>
      <c r="I701" s="21" t="s">
        <v>1651</v>
      </c>
      <c r="J701" s="88" t="s">
        <v>16</v>
      </c>
      <c r="K701" s="87">
        <v>79545</v>
      </c>
      <c r="L701" s="71">
        <v>100000</v>
      </c>
      <c r="M701" s="87">
        <v>99380</v>
      </c>
      <c r="N701" s="18">
        <f t="shared" si="59"/>
        <v>7905182100</v>
      </c>
      <c r="O701" s="18">
        <f t="shared" si="62"/>
        <v>790518210</v>
      </c>
      <c r="P701" s="30">
        <f t="shared" si="58"/>
        <v>8695700310</v>
      </c>
      <c r="Q701" s="152">
        <v>70000</v>
      </c>
      <c r="R701" s="152">
        <f t="shared" si="60"/>
        <v>124224.29014285715</v>
      </c>
      <c r="S701" s="152">
        <f t="shared" si="61"/>
        <v>8695700310</v>
      </c>
      <c r="T701" s="20" t="s">
        <v>6</v>
      </c>
      <c r="U701" s="81">
        <v>99380</v>
      </c>
      <c r="V701" s="81">
        <v>8074625000</v>
      </c>
      <c r="W701" s="81">
        <v>99380</v>
      </c>
      <c r="X701" s="81">
        <v>8074625000</v>
      </c>
      <c r="Y701" s="71">
        <v>0</v>
      </c>
      <c r="Z701" s="84">
        <f t="shared" si="63"/>
        <v>621075310</v>
      </c>
    </row>
    <row r="702" spans="1:26" hidden="1">
      <c r="A702" s="19">
        <v>99279</v>
      </c>
      <c r="B702" s="19">
        <v>14031900314</v>
      </c>
      <c r="C702" s="20" t="s">
        <v>2234</v>
      </c>
      <c r="D702" s="20" t="s">
        <v>670</v>
      </c>
      <c r="E702" s="20" t="s">
        <v>319</v>
      </c>
      <c r="F702" s="20">
        <v>19</v>
      </c>
      <c r="G702" s="20" t="s">
        <v>151</v>
      </c>
      <c r="H702" s="20">
        <v>13153</v>
      </c>
      <c r="I702" s="21" t="s">
        <v>2232</v>
      </c>
      <c r="J702" s="88" t="s">
        <v>4</v>
      </c>
      <c r="K702" s="87">
        <v>79545</v>
      </c>
      <c r="L702" s="71">
        <v>259000</v>
      </c>
      <c r="M702" s="87">
        <v>256500</v>
      </c>
      <c r="N702" s="18">
        <f t="shared" si="59"/>
        <v>20403292500</v>
      </c>
      <c r="O702" s="18">
        <f t="shared" si="62"/>
        <v>2040329250</v>
      </c>
      <c r="P702" s="30">
        <f t="shared" si="58"/>
        <v>22443621750</v>
      </c>
      <c r="Q702" s="152">
        <v>70000</v>
      </c>
      <c r="R702" s="152">
        <f t="shared" si="60"/>
        <v>320623.16785714286</v>
      </c>
      <c r="S702" s="152">
        <f t="shared" si="61"/>
        <v>22443621750</v>
      </c>
      <c r="T702" s="20" t="s">
        <v>6</v>
      </c>
      <c r="U702" s="81">
        <v>256500</v>
      </c>
      <c r="V702" s="81">
        <v>20840625000</v>
      </c>
      <c r="W702" s="81">
        <v>256500</v>
      </c>
      <c r="X702" s="81">
        <v>20840625000</v>
      </c>
      <c r="Y702" s="71">
        <v>0</v>
      </c>
      <c r="Z702" s="84">
        <f t="shared" si="63"/>
        <v>1602996750</v>
      </c>
    </row>
    <row r="703" spans="1:26" hidden="1">
      <c r="A703" s="19">
        <v>98434</v>
      </c>
      <c r="B703" s="19">
        <v>14031900315</v>
      </c>
      <c r="C703" s="20" t="s">
        <v>2235</v>
      </c>
      <c r="D703" s="20" t="s">
        <v>102</v>
      </c>
      <c r="E703" s="20" t="s">
        <v>710</v>
      </c>
      <c r="F703" s="20">
        <v>19</v>
      </c>
      <c r="G703" s="20" t="s">
        <v>151</v>
      </c>
      <c r="H703" s="20">
        <v>11229</v>
      </c>
      <c r="I703" s="21" t="s">
        <v>1962</v>
      </c>
      <c r="J703" s="88" t="s">
        <v>19</v>
      </c>
      <c r="K703" s="87">
        <v>79545</v>
      </c>
      <c r="L703" s="71">
        <v>500000</v>
      </c>
      <c r="M703" s="87">
        <v>499400</v>
      </c>
      <c r="N703" s="18">
        <f t="shared" si="59"/>
        <v>39724773000</v>
      </c>
      <c r="O703" s="18">
        <f t="shared" si="62"/>
        <v>3972477300</v>
      </c>
      <c r="P703" s="30">
        <f t="shared" si="58"/>
        <v>43697250300</v>
      </c>
      <c r="Q703" s="152">
        <v>70000</v>
      </c>
      <c r="R703" s="152">
        <f t="shared" si="60"/>
        <v>624246.43285714288</v>
      </c>
      <c r="S703" s="152">
        <f t="shared" si="61"/>
        <v>43697250300</v>
      </c>
      <c r="T703" s="20" t="s">
        <v>90</v>
      </c>
      <c r="U703" s="81">
        <v>499400</v>
      </c>
      <c r="V703" s="81">
        <v>40576250000</v>
      </c>
      <c r="W703" s="81">
        <v>499400</v>
      </c>
      <c r="X703" s="81">
        <v>40576250000</v>
      </c>
      <c r="Y703" s="71">
        <v>0</v>
      </c>
      <c r="Z703" s="84">
        <f t="shared" si="63"/>
        <v>3121000300</v>
      </c>
    </row>
    <row r="704" spans="1:26" hidden="1">
      <c r="A704" s="19">
        <v>98436</v>
      </c>
      <c r="B704" s="19">
        <v>14031900316</v>
      </c>
      <c r="C704" s="20" t="s">
        <v>2236</v>
      </c>
      <c r="D704" s="20" t="s">
        <v>102</v>
      </c>
      <c r="E704" s="20" t="s">
        <v>710</v>
      </c>
      <c r="F704" s="20">
        <v>19</v>
      </c>
      <c r="G704" s="20" t="s">
        <v>151</v>
      </c>
      <c r="H704" s="20">
        <v>11229</v>
      </c>
      <c r="I704" s="21" t="s">
        <v>1962</v>
      </c>
      <c r="J704" s="88" t="s">
        <v>19</v>
      </c>
      <c r="K704" s="87">
        <v>79545</v>
      </c>
      <c r="L704" s="71">
        <v>340000</v>
      </c>
      <c r="M704" s="87">
        <v>339360</v>
      </c>
      <c r="N704" s="18">
        <f t="shared" si="59"/>
        <v>26994391200</v>
      </c>
      <c r="O704" s="18">
        <f t="shared" si="62"/>
        <v>2699439120</v>
      </c>
      <c r="P704" s="30">
        <f t="shared" si="58"/>
        <v>29693830320</v>
      </c>
      <c r="Q704" s="152">
        <v>70000</v>
      </c>
      <c r="R704" s="152">
        <f t="shared" si="60"/>
        <v>424197.576</v>
      </c>
      <c r="S704" s="152">
        <f t="shared" si="61"/>
        <v>29693830320</v>
      </c>
      <c r="T704" s="20" t="s">
        <v>90</v>
      </c>
      <c r="U704" s="81">
        <v>339360</v>
      </c>
      <c r="V704" s="81">
        <v>27573000000</v>
      </c>
      <c r="W704" s="81">
        <v>339360</v>
      </c>
      <c r="X704" s="81">
        <v>27573000000</v>
      </c>
      <c r="Y704" s="71">
        <v>0</v>
      </c>
      <c r="Z704" s="84">
        <f t="shared" si="63"/>
        <v>2120830320</v>
      </c>
    </row>
    <row r="705" spans="1:26" hidden="1">
      <c r="A705" s="19">
        <v>97702</v>
      </c>
      <c r="B705" s="19">
        <v>14031900317</v>
      </c>
      <c r="C705" s="20" t="s">
        <v>2238</v>
      </c>
      <c r="D705" s="20" t="s">
        <v>670</v>
      </c>
      <c r="E705" s="20" t="s">
        <v>352</v>
      </c>
      <c r="F705" s="20">
        <v>19</v>
      </c>
      <c r="G705" s="20" t="s">
        <v>143</v>
      </c>
      <c r="H705" s="20">
        <v>11897</v>
      </c>
      <c r="I705" s="21" t="s">
        <v>1495</v>
      </c>
      <c r="J705" s="88" t="s">
        <v>16</v>
      </c>
      <c r="K705" s="87">
        <v>79545</v>
      </c>
      <c r="L705" s="71">
        <v>82000</v>
      </c>
      <c r="M705" s="87">
        <v>78970</v>
      </c>
      <c r="N705" s="18">
        <f t="shared" si="59"/>
        <v>6281668650</v>
      </c>
      <c r="O705" s="18">
        <f t="shared" si="62"/>
        <v>628166865</v>
      </c>
      <c r="P705" s="30">
        <f t="shared" ref="P705:P768" si="64">O705+N705</f>
        <v>6909835515</v>
      </c>
      <c r="Q705" s="152">
        <v>70000</v>
      </c>
      <c r="R705" s="152">
        <f t="shared" si="60"/>
        <v>98711.935928571431</v>
      </c>
      <c r="S705" s="152">
        <f t="shared" si="61"/>
        <v>6909835515</v>
      </c>
      <c r="T705" s="20" t="s">
        <v>6</v>
      </c>
      <c r="U705" s="81">
        <v>78970</v>
      </c>
      <c r="V705" s="81">
        <v>6416312500</v>
      </c>
      <c r="W705" s="81">
        <v>78970</v>
      </c>
      <c r="X705" s="81">
        <v>6416312500</v>
      </c>
      <c r="Y705" s="71">
        <v>0</v>
      </c>
      <c r="Z705" s="84">
        <f t="shared" si="63"/>
        <v>493523015</v>
      </c>
    </row>
    <row r="706" spans="1:26" hidden="1">
      <c r="A706" s="19">
        <v>93784</v>
      </c>
      <c r="B706" s="19">
        <v>14031900318</v>
      </c>
      <c r="C706" s="20" t="s">
        <v>2242</v>
      </c>
      <c r="D706" s="20" t="s">
        <v>670</v>
      </c>
      <c r="E706" s="20" t="s">
        <v>319</v>
      </c>
      <c r="F706" s="20">
        <v>19</v>
      </c>
      <c r="G706" s="20" t="s">
        <v>139</v>
      </c>
      <c r="H706" s="20">
        <v>13155</v>
      </c>
      <c r="I706" s="21" t="s">
        <v>2240</v>
      </c>
      <c r="J706" s="88" t="s">
        <v>4</v>
      </c>
      <c r="K706" s="87">
        <v>79545</v>
      </c>
      <c r="L706" s="71">
        <v>156000</v>
      </c>
      <c r="M706" s="87">
        <v>144410</v>
      </c>
      <c r="N706" s="18">
        <f t="shared" ref="N706:N769" si="65">M706*K706</f>
        <v>11487093450</v>
      </c>
      <c r="O706" s="18">
        <f t="shared" si="62"/>
        <v>1148709345</v>
      </c>
      <c r="P706" s="30">
        <f t="shared" si="64"/>
        <v>12635802795</v>
      </c>
      <c r="Q706" s="152">
        <v>70000</v>
      </c>
      <c r="R706" s="152">
        <f t="shared" ref="R706:R769" si="66">P706/Q706</f>
        <v>180511.46849999999</v>
      </c>
      <c r="S706" s="152">
        <f t="shared" ref="S706:S769" si="67">Q706*R706</f>
        <v>12635802795</v>
      </c>
      <c r="T706" s="20" t="s">
        <v>6</v>
      </c>
      <c r="U706" s="81">
        <v>144410</v>
      </c>
      <c r="V706" s="81">
        <v>11733312500</v>
      </c>
      <c r="W706" s="81">
        <v>144410</v>
      </c>
      <c r="X706" s="81">
        <v>11733312500</v>
      </c>
      <c r="Y706" s="71">
        <v>0</v>
      </c>
      <c r="Z706" s="84">
        <f t="shared" si="63"/>
        <v>902490295</v>
      </c>
    </row>
    <row r="707" spans="1:26" hidden="1">
      <c r="A707" s="19">
        <v>95866</v>
      </c>
      <c r="B707" s="19">
        <v>14031900319</v>
      </c>
      <c r="C707" s="20" t="s">
        <v>2243</v>
      </c>
      <c r="D707" s="20" t="s">
        <v>670</v>
      </c>
      <c r="E707" s="20" t="s">
        <v>722</v>
      </c>
      <c r="F707" s="20">
        <v>19</v>
      </c>
      <c r="G707" s="20" t="s">
        <v>139</v>
      </c>
      <c r="H707" s="20">
        <v>8753</v>
      </c>
      <c r="I707" s="21" t="s">
        <v>1464</v>
      </c>
      <c r="J707" s="88" t="s">
        <v>19</v>
      </c>
      <c r="K707" s="87">
        <v>79545</v>
      </c>
      <c r="L707" s="71">
        <v>491000</v>
      </c>
      <c r="M707" s="87">
        <v>490320</v>
      </c>
      <c r="N707" s="18">
        <f t="shared" si="65"/>
        <v>39002504400</v>
      </c>
      <c r="O707" s="18">
        <f t="shared" si="62"/>
        <v>3900250440</v>
      </c>
      <c r="P707" s="30">
        <f t="shared" si="64"/>
        <v>42902754840</v>
      </c>
      <c r="Q707" s="152">
        <v>70000</v>
      </c>
      <c r="R707" s="152">
        <f t="shared" si="66"/>
        <v>612896.49771428574</v>
      </c>
      <c r="S707" s="152">
        <f t="shared" si="67"/>
        <v>42902754840</v>
      </c>
      <c r="T707" s="20" t="s">
        <v>90</v>
      </c>
      <c r="U707" s="81">
        <v>490320</v>
      </c>
      <c r="V707" s="81">
        <v>39838500000</v>
      </c>
      <c r="W707" s="81">
        <v>490320</v>
      </c>
      <c r="X707" s="81">
        <v>39838500000</v>
      </c>
      <c r="Y707" s="71">
        <v>0</v>
      </c>
      <c r="Z707" s="84">
        <f t="shared" si="63"/>
        <v>3064254840</v>
      </c>
    </row>
    <row r="708" spans="1:26" hidden="1">
      <c r="A708" s="19">
        <v>95293</v>
      </c>
      <c r="B708" s="19">
        <v>14031900320</v>
      </c>
      <c r="C708" s="20" t="s">
        <v>2247</v>
      </c>
      <c r="D708" s="20" t="s">
        <v>102</v>
      </c>
      <c r="E708" s="20" t="s">
        <v>9</v>
      </c>
      <c r="F708" s="20">
        <v>19</v>
      </c>
      <c r="G708" s="20" t="s">
        <v>139</v>
      </c>
      <c r="H708" s="20">
        <v>10434</v>
      </c>
      <c r="I708" s="21" t="s">
        <v>2245</v>
      </c>
      <c r="J708" s="88" t="s">
        <v>16</v>
      </c>
      <c r="K708" s="87">
        <v>79545</v>
      </c>
      <c r="L708" s="71">
        <v>200000</v>
      </c>
      <c r="M708" s="87">
        <v>199180</v>
      </c>
      <c r="N708" s="18">
        <f t="shared" si="65"/>
        <v>15843773100</v>
      </c>
      <c r="O708" s="18">
        <f t="shared" si="62"/>
        <v>1584377310</v>
      </c>
      <c r="P708" s="30">
        <f t="shared" si="64"/>
        <v>17428150410</v>
      </c>
      <c r="Q708" s="152">
        <v>70000</v>
      </c>
      <c r="R708" s="152">
        <f t="shared" si="66"/>
        <v>248973.57728571427</v>
      </c>
      <c r="S708" s="152">
        <f t="shared" si="67"/>
        <v>17428150410</v>
      </c>
      <c r="T708" s="20" t="s">
        <v>6</v>
      </c>
      <c r="U708" s="81">
        <v>199180</v>
      </c>
      <c r="V708" s="81">
        <v>16183375000</v>
      </c>
      <c r="W708" s="81">
        <v>199180</v>
      </c>
      <c r="X708" s="81">
        <v>16183375000</v>
      </c>
      <c r="Y708" s="71">
        <v>0</v>
      </c>
      <c r="Z708" s="84">
        <f t="shared" si="63"/>
        <v>1244775410</v>
      </c>
    </row>
    <row r="709" spans="1:26" hidden="1">
      <c r="A709" s="19">
        <v>98447</v>
      </c>
      <c r="B709" s="19">
        <v>14031900321</v>
      </c>
      <c r="C709" s="20" t="s">
        <v>2251</v>
      </c>
      <c r="D709" s="20" t="s">
        <v>670</v>
      </c>
      <c r="E709" s="20" t="s">
        <v>352</v>
      </c>
      <c r="F709" s="20">
        <v>19</v>
      </c>
      <c r="G709" s="20" t="s">
        <v>144</v>
      </c>
      <c r="H709" s="20">
        <v>13156</v>
      </c>
      <c r="I709" s="21" t="s">
        <v>2249</v>
      </c>
      <c r="J709" s="88" t="s">
        <v>16</v>
      </c>
      <c r="K709" s="87">
        <v>79545</v>
      </c>
      <c r="L709" s="71">
        <v>426000</v>
      </c>
      <c r="M709" s="87">
        <v>425740</v>
      </c>
      <c r="N709" s="18">
        <f t="shared" si="65"/>
        <v>33865488300</v>
      </c>
      <c r="O709" s="18">
        <f t="shared" si="62"/>
        <v>3386548830</v>
      </c>
      <c r="P709" s="30">
        <f t="shared" si="64"/>
        <v>37252037130</v>
      </c>
      <c r="Q709" s="152">
        <v>70000</v>
      </c>
      <c r="R709" s="152">
        <f t="shared" si="66"/>
        <v>532171.95900000003</v>
      </c>
      <c r="S709" s="152">
        <f t="shared" si="67"/>
        <v>37252037130</v>
      </c>
      <c r="T709" s="20" t="s">
        <v>6</v>
      </c>
      <c r="U709" s="81">
        <v>425740</v>
      </c>
      <c r="V709" s="81">
        <v>34591375000</v>
      </c>
      <c r="W709" s="81">
        <v>425740</v>
      </c>
      <c r="X709" s="81">
        <v>34591375000</v>
      </c>
      <c r="Y709" s="71">
        <v>0</v>
      </c>
      <c r="Z709" s="84">
        <f t="shared" si="63"/>
        <v>2660662130</v>
      </c>
    </row>
    <row r="710" spans="1:26" hidden="1">
      <c r="A710" s="19">
        <v>90606</v>
      </c>
      <c r="B710" s="19">
        <v>14031900322</v>
      </c>
      <c r="C710" s="20" t="s">
        <v>2252</v>
      </c>
      <c r="D710" s="20" t="s">
        <v>670</v>
      </c>
      <c r="E710" s="20" t="s">
        <v>722</v>
      </c>
      <c r="F710" s="20">
        <v>19</v>
      </c>
      <c r="G710" s="20" t="s">
        <v>147</v>
      </c>
      <c r="H710" s="20">
        <v>13112</v>
      </c>
      <c r="I710" s="21" t="s">
        <v>2058</v>
      </c>
      <c r="J710" s="88" t="s">
        <v>19</v>
      </c>
      <c r="K710" s="87">
        <v>79545</v>
      </c>
      <c r="L710" s="71">
        <v>255000</v>
      </c>
      <c r="M710" s="87">
        <v>252970</v>
      </c>
      <c r="N710" s="18">
        <f t="shared" si="65"/>
        <v>20122498650</v>
      </c>
      <c r="O710" s="18">
        <f t="shared" si="62"/>
        <v>2012249865</v>
      </c>
      <c r="P710" s="30">
        <f t="shared" si="64"/>
        <v>22134748515</v>
      </c>
      <c r="Q710" s="152">
        <v>70000</v>
      </c>
      <c r="R710" s="152">
        <f t="shared" si="66"/>
        <v>316210.69307142857</v>
      </c>
      <c r="S710" s="152">
        <f t="shared" si="67"/>
        <v>22134748515</v>
      </c>
      <c r="T710" s="20" t="s">
        <v>6</v>
      </c>
      <c r="U710" s="81">
        <v>252970</v>
      </c>
      <c r="V710" s="81">
        <v>20553812500</v>
      </c>
      <c r="W710" s="81">
        <v>252970</v>
      </c>
      <c r="X710" s="81">
        <v>20553812500</v>
      </c>
      <c r="Y710" s="71">
        <v>0</v>
      </c>
      <c r="Z710" s="84">
        <f t="shared" si="63"/>
        <v>1580936015</v>
      </c>
    </row>
    <row r="711" spans="1:26" hidden="1">
      <c r="A711" s="19">
        <v>99852</v>
      </c>
      <c r="B711" s="19">
        <v>14031900329</v>
      </c>
      <c r="C711" s="20" t="s">
        <v>3028</v>
      </c>
      <c r="D711" s="20" t="s">
        <v>165</v>
      </c>
      <c r="E711" s="20" t="s">
        <v>32</v>
      </c>
      <c r="F711" s="20">
        <v>19</v>
      </c>
      <c r="G711" s="20" t="s">
        <v>677</v>
      </c>
      <c r="H711" s="20">
        <v>12366</v>
      </c>
      <c r="I711" s="21" t="s">
        <v>3029</v>
      </c>
      <c r="J711" s="88" t="s">
        <v>4</v>
      </c>
      <c r="K711" s="87">
        <v>79545</v>
      </c>
      <c r="L711" s="71">
        <v>100000</v>
      </c>
      <c r="M711" s="87">
        <v>97340</v>
      </c>
      <c r="N711" s="18">
        <f t="shared" si="65"/>
        <v>7742910300</v>
      </c>
      <c r="O711" s="18">
        <f t="shared" si="62"/>
        <v>774291030</v>
      </c>
      <c r="P711" s="30">
        <f t="shared" si="64"/>
        <v>8517201330</v>
      </c>
      <c r="Q711" s="152">
        <v>70000</v>
      </c>
      <c r="R711" s="152">
        <f t="shared" si="66"/>
        <v>121674.30471428571</v>
      </c>
      <c r="S711" s="152">
        <f t="shared" si="67"/>
        <v>8517201330</v>
      </c>
      <c r="T711" s="20" t="s">
        <v>6</v>
      </c>
      <c r="U711" s="81">
        <v>97340</v>
      </c>
      <c r="V711" s="81">
        <v>8517250000</v>
      </c>
      <c r="W711" s="81">
        <v>97340</v>
      </c>
      <c r="X711" s="81">
        <v>8517250000</v>
      </c>
      <c r="Y711" s="71">
        <v>0</v>
      </c>
      <c r="Z711" s="84">
        <v>0</v>
      </c>
    </row>
    <row r="712" spans="1:26" hidden="1">
      <c r="A712" s="19">
        <v>89632</v>
      </c>
      <c r="B712" s="19">
        <v>14036100001</v>
      </c>
      <c r="C712" s="20" t="s">
        <v>2254</v>
      </c>
      <c r="D712" s="20" t="s">
        <v>569</v>
      </c>
      <c r="E712" s="20" t="s">
        <v>37</v>
      </c>
      <c r="F712" s="20">
        <v>61</v>
      </c>
      <c r="G712" s="20" t="s">
        <v>577</v>
      </c>
      <c r="H712" s="20">
        <v>1602</v>
      </c>
      <c r="I712" s="21" t="s">
        <v>35</v>
      </c>
      <c r="J712" s="88" t="s">
        <v>4</v>
      </c>
      <c r="K712" s="87">
        <v>73863</v>
      </c>
      <c r="L712" s="71">
        <v>160000</v>
      </c>
      <c r="M712" s="87">
        <v>158810</v>
      </c>
      <c r="N712" s="18">
        <f t="shared" si="65"/>
        <v>11730183030</v>
      </c>
      <c r="O712" s="18">
        <f t="shared" si="62"/>
        <v>1173018303</v>
      </c>
      <c r="P712" s="30">
        <f t="shared" si="64"/>
        <v>12903201333</v>
      </c>
      <c r="Q712" s="152">
        <v>65000</v>
      </c>
      <c r="R712" s="152">
        <f t="shared" si="66"/>
        <v>198510.78973846155</v>
      </c>
      <c r="S712" s="152">
        <f t="shared" si="67"/>
        <v>12903201333</v>
      </c>
      <c r="T712" s="20" t="s">
        <v>6</v>
      </c>
      <c r="U712" s="81">
        <v>158810</v>
      </c>
      <c r="V712" s="81">
        <v>12903312500</v>
      </c>
      <c r="W712" s="81">
        <v>158810</v>
      </c>
      <c r="X712" s="81">
        <v>12903312500</v>
      </c>
      <c r="Y712" s="71">
        <v>0</v>
      </c>
      <c r="Z712" s="84">
        <v>0</v>
      </c>
    </row>
    <row r="713" spans="1:26" hidden="1">
      <c r="A713" s="19">
        <v>89653</v>
      </c>
      <c r="B713" s="19">
        <v>14036100002</v>
      </c>
      <c r="C713" s="20" t="s">
        <v>2256</v>
      </c>
      <c r="D713" s="20" t="s">
        <v>569</v>
      </c>
      <c r="E713" s="20" t="s">
        <v>37</v>
      </c>
      <c r="F713" s="20">
        <v>61</v>
      </c>
      <c r="G713" s="20" t="s">
        <v>577</v>
      </c>
      <c r="H713" s="20">
        <v>1602</v>
      </c>
      <c r="I713" s="89" t="s">
        <v>35</v>
      </c>
      <c r="J713" s="88" t="s">
        <v>4</v>
      </c>
      <c r="K713" s="87">
        <v>73863</v>
      </c>
      <c r="L713" s="71">
        <v>300000</v>
      </c>
      <c r="M713" s="87">
        <v>293330</v>
      </c>
      <c r="N713" s="18">
        <f t="shared" si="65"/>
        <v>21666233790</v>
      </c>
      <c r="O713" s="18">
        <f t="shared" si="62"/>
        <v>2166623379</v>
      </c>
      <c r="P713" s="30">
        <f t="shared" si="64"/>
        <v>23832857169</v>
      </c>
      <c r="Q713" s="152">
        <v>65000</v>
      </c>
      <c r="R713" s="152">
        <f t="shared" si="66"/>
        <v>366659.34106153843</v>
      </c>
      <c r="S713" s="152">
        <f t="shared" si="67"/>
        <v>23832857169</v>
      </c>
      <c r="T713" s="20" t="s">
        <v>6</v>
      </c>
      <c r="U713" s="81">
        <v>293330</v>
      </c>
      <c r="V713" s="81">
        <v>23833062500</v>
      </c>
      <c r="W713" s="81">
        <v>293330</v>
      </c>
      <c r="X713" s="81">
        <v>23833062500</v>
      </c>
      <c r="Y713" s="71">
        <v>0</v>
      </c>
      <c r="Z713" s="84">
        <v>0</v>
      </c>
    </row>
    <row r="714" spans="1:26" hidden="1">
      <c r="A714" s="19">
        <v>89443</v>
      </c>
      <c r="B714" s="19">
        <v>14036100003</v>
      </c>
      <c r="C714" s="20" t="s">
        <v>2258</v>
      </c>
      <c r="D714" s="20" t="s">
        <v>569</v>
      </c>
      <c r="E714" s="20" t="s">
        <v>37</v>
      </c>
      <c r="F714" s="20">
        <v>61</v>
      </c>
      <c r="G714" s="20" t="s">
        <v>577</v>
      </c>
      <c r="H714" s="20">
        <v>1602</v>
      </c>
      <c r="I714" s="89" t="s">
        <v>35</v>
      </c>
      <c r="J714" s="88" t="s">
        <v>4</v>
      </c>
      <c r="K714" s="87">
        <v>73863</v>
      </c>
      <c r="L714" s="71">
        <v>150000</v>
      </c>
      <c r="M714" s="87">
        <v>149780</v>
      </c>
      <c r="N714" s="18">
        <f t="shared" si="65"/>
        <v>11063200140</v>
      </c>
      <c r="O714" s="18">
        <f t="shared" si="62"/>
        <v>1106320014</v>
      </c>
      <c r="P714" s="30">
        <f t="shared" si="64"/>
        <v>12169520154</v>
      </c>
      <c r="Q714" s="152">
        <v>65000</v>
      </c>
      <c r="R714" s="152">
        <f t="shared" si="66"/>
        <v>187223.38698461538</v>
      </c>
      <c r="S714" s="152">
        <f t="shared" si="67"/>
        <v>12169520154</v>
      </c>
      <c r="T714" s="20" t="s">
        <v>6</v>
      </c>
      <c r="U714" s="81">
        <v>149780</v>
      </c>
      <c r="V714" s="81">
        <v>12169625000</v>
      </c>
      <c r="W714" s="81">
        <v>149780</v>
      </c>
      <c r="X714" s="81">
        <v>12169625000</v>
      </c>
      <c r="Y714" s="71">
        <v>0</v>
      </c>
      <c r="Z714" s="84">
        <v>0</v>
      </c>
    </row>
    <row r="715" spans="1:26" hidden="1">
      <c r="A715" s="19">
        <v>89643</v>
      </c>
      <c r="B715" s="19">
        <v>14036100004</v>
      </c>
      <c r="C715" s="20" t="s">
        <v>2259</v>
      </c>
      <c r="D715" s="20" t="s">
        <v>569</v>
      </c>
      <c r="E715" s="20" t="s">
        <v>37</v>
      </c>
      <c r="F715" s="20">
        <v>61</v>
      </c>
      <c r="G715" s="20" t="s">
        <v>577</v>
      </c>
      <c r="H715" s="20">
        <v>1602</v>
      </c>
      <c r="I715" s="89" t="s">
        <v>35</v>
      </c>
      <c r="J715" s="88" t="s">
        <v>4</v>
      </c>
      <c r="K715" s="87">
        <v>73863</v>
      </c>
      <c r="L715" s="71">
        <v>361000</v>
      </c>
      <c r="M715" s="87">
        <v>358620</v>
      </c>
      <c r="N715" s="18">
        <f t="shared" si="65"/>
        <v>26488749060</v>
      </c>
      <c r="O715" s="18">
        <f t="shared" si="62"/>
        <v>2648874906</v>
      </c>
      <c r="P715" s="30">
        <f t="shared" si="64"/>
        <v>29137623966</v>
      </c>
      <c r="Q715" s="152">
        <v>65000</v>
      </c>
      <c r="R715" s="152">
        <f t="shared" si="66"/>
        <v>448271.13793846156</v>
      </c>
      <c r="S715" s="152">
        <f t="shared" si="67"/>
        <v>29137623966</v>
      </c>
      <c r="T715" s="20" t="s">
        <v>6</v>
      </c>
      <c r="U715" s="81">
        <v>358620</v>
      </c>
      <c r="V715" s="81">
        <v>29137875000</v>
      </c>
      <c r="W715" s="81">
        <v>358620</v>
      </c>
      <c r="X715" s="81">
        <v>29137875000</v>
      </c>
      <c r="Y715" s="71">
        <v>0</v>
      </c>
      <c r="Z715" s="84">
        <v>0</v>
      </c>
    </row>
    <row r="716" spans="1:26" hidden="1">
      <c r="A716" s="19">
        <v>89483</v>
      </c>
      <c r="B716" s="19">
        <v>14036100005</v>
      </c>
      <c r="C716" s="20" t="s">
        <v>2261</v>
      </c>
      <c r="D716" s="20" t="s">
        <v>569</v>
      </c>
      <c r="E716" s="20" t="s">
        <v>37</v>
      </c>
      <c r="F716" s="20">
        <v>61</v>
      </c>
      <c r="G716" s="20" t="s">
        <v>577</v>
      </c>
      <c r="H716" s="20">
        <v>1602</v>
      </c>
      <c r="I716" s="89" t="s">
        <v>35</v>
      </c>
      <c r="J716" s="88" t="s">
        <v>4</v>
      </c>
      <c r="K716" s="87">
        <v>73863</v>
      </c>
      <c r="L716" s="71">
        <v>18354</v>
      </c>
      <c r="M716" s="87">
        <v>15010</v>
      </c>
      <c r="N716" s="18">
        <f t="shared" si="65"/>
        <v>1108683630</v>
      </c>
      <c r="O716" s="18">
        <f t="shared" si="62"/>
        <v>110868363</v>
      </c>
      <c r="P716" s="30">
        <f t="shared" si="64"/>
        <v>1219551993</v>
      </c>
      <c r="Q716" s="152">
        <v>65000</v>
      </c>
      <c r="R716" s="152">
        <f t="shared" si="66"/>
        <v>18762.338353846153</v>
      </c>
      <c r="S716" s="152">
        <f t="shared" si="67"/>
        <v>1219551993</v>
      </c>
      <c r="T716" s="20" t="s">
        <v>6</v>
      </c>
      <c r="U716" s="81">
        <v>15010</v>
      </c>
      <c r="V716" s="81">
        <v>1219562500</v>
      </c>
      <c r="W716" s="81">
        <v>15010</v>
      </c>
      <c r="X716" s="81">
        <v>1219562500</v>
      </c>
      <c r="Y716" s="71">
        <v>0</v>
      </c>
      <c r="Z716" s="84">
        <v>0</v>
      </c>
    </row>
    <row r="717" spans="1:26" hidden="1">
      <c r="A717" s="19">
        <v>89461</v>
      </c>
      <c r="B717" s="19">
        <v>14036100006</v>
      </c>
      <c r="C717" s="20" t="s">
        <v>2262</v>
      </c>
      <c r="D717" s="20" t="s">
        <v>569</v>
      </c>
      <c r="E717" s="20" t="s">
        <v>37</v>
      </c>
      <c r="F717" s="20">
        <v>61</v>
      </c>
      <c r="G717" s="20" t="s">
        <v>589</v>
      </c>
      <c r="H717" s="20">
        <v>1602</v>
      </c>
      <c r="I717" s="89" t="s">
        <v>35</v>
      </c>
      <c r="J717" s="88" t="s">
        <v>4</v>
      </c>
      <c r="K717" s="87">
        <v>73863</v>
      </c>
      <c r="L717" s="71">
        <v>240000</v>
      </c>
      <c r="M717" s="87">
        <v>236840</v>
      </c>
      <c r="N717" s="18">
        <f t="shared" si="65"/>
        <v>17493712920</v>
      </c>
      <c r="O717" s="18">
        <f t="shared" si="62"/>
        <v>1749371292</v>
      </c>
      <c r="P717" s="30">
        <f t="shared" si="64"/>
        <v>19243084212</v>
      </c>
      <c r="Q717" s="152">
        <v>65000</v>
      </c>
      <c r="R717" s="152">
        <f t="shared" si="66"/>
        <v>296047.44941538462</v>
      </c>
      <c r="S717" s="152">
        <f t="shared" si="67"/>
        <v>19243084212</v>
      </c>
      <c r="T717" s="20" t="s">
        <v>6</v>
      </c>
      <c r="U717" s="81">
        <v>236840</v>
      </c>
      <c r="V717" s="81">
        <v>19243250000</v>
      </c>
      <c r="W717" s="81">
        <v>236840</v>
      </c>
      <c r="X717" s="81">
        <v>19243250000</v>
      </c>
      <c r="Y717" s="71">
        <v>0</v>
      </c>
      <c r="Z717" s="84">
        <v>0</v>
      </c>
    </row>
    <row r="718" spans="1:26" hidden="1">
      <c r="A718" s="19">
        <v>89464</v>
      </c>
      <c r="B718" s="19">
        <v>14036100007</v>
      </c>
      <c r="C718" s="20" t="s">
        <v>2263</v>
      </c>
      <c r="D718" s="20" t="s">
        <v>569</v>
      </c>
      <c r="E718" s="20" t="s">
        <v>37</v>
      </c>
      <c r="F718" s="20">
        <v>61</v>
      </c>
      <c r="G718" s="20" t="s">
        <v>589</v>
      </c>
      <c r="H718" s="20">
        <v>1602</v>
      </c>
      <c r="I718" s="89" t="s">
        <v>35</v>
      </c>
      <c r="J718" s="88" t="s">
        <v>4</v>
      </c>
      <c r="K718" s="87">
        <v>73863</v>
      </c>
      <c r="L718" s="71">
        <v>493000</v>
      </c>
      <c r="M718" s="87">
        <v>492290</v>
      </c>
      <c r="N718" s="18">
        <f t="shared" si="65"/>
        <v>36362016270</v>
      </c>
      <c r="O718" s="18">
        <f t="shared" si="62"/>
        <v>3636201627</v>
      </c>
      <c r="P718" s="30">
        <f t="shared" si="64"/>
        <v>39998217897</v>
      </c>
      <c r="Q718" s="152">
        <v>65000</v>
      </c>
      <c r="R718" s="152">
        <f t="shared" si="66"/>
        <v>615357.19841538463</v>
      </c>
      <c r="S718" s="152">
        <f t="shared" si="67"/>
        <v>39998217897</v>
      </c>
      <c r="T718" s="20" t="s">
        <v>6</v>
      </c>
      <c r="U718" s="81">
        <v>492290</v>
      </c>
      <c r="V718" s="81">
        <v>39998562500</v>
      </c>
      <c r="W718" s="81">
        <v>492290</v>
      </c>
      <c r="X718" s="81">
        <v>39998562500</v>
      </c>
      <c r="Y718" s="71">
        <v>0</v>
      </c>
      <c r="Z718" s="84">
        <v>0</v>
      </c>
    </row>
    <row r="719" spans="1:26" hidden="1">
      <c r="A719" s="19">
        <v>89495</v>
      </c>
      <c r="B719" s="19">
        <v>14036100008</v>
      </c>
      <c r="C719" s="20" t="s">
        <v>2264</v>
      </c>
      <c r="D719" s="20" t="s">
        <v>569</v>
      </c>
      <c r="E719" s="20" t="s">
        <v>37</v>
      </c>
      <c r="F719" s="20">
        <v>61</v>
      </c>
      <c r="G719" s="20" t="s">
        <v>589</v>
      </c>
      <c r="H719" s="20">
        <v>1602</v>
      </c>
      <c r="I719" s="89" t="s">
        <v>35</v>
      </c>
      <c r="J719" s="88" t="s">
        <v>4</v>
      </c>
      <c r="K719" s="87">
        <v>73863</v>
      </c>
      <c r="L719" s="71">
        <v>485415</v>
      </c>
      <c r="M719" s="87">
        <v>483620</v>
      </c>
      <c r="N719" s="18">
        <f t="shared" si="65"/>
        <v>35721624060</v>
      </c>
      <c r="O719" s="18">
        <f t="shared" si="62"/>
        <v>3572162406</v>
      </c>
      <c r="P719" s="30">
        <f t="shared" si="64"/>
        <v>39293786466</v>
      </c>
      <c r="Q719" s="152">
        <v>65000</v>
      </c>
      <c r="R719" s="152">
        <f t="shared" si="66"/>
        <v>604519.79178461537</v>
      </c>
      <c r="S719" s="152">
        <f t="shared" si="67"/>
        <v>39293786466</v>
      </c>
      <c r="T719" s="20" t="s">
        <v>6</v>
      </c>
      <c r="U719" s="81">
        <v>483620</v>
      </c>
      <c r="V719" s="81">
        <v>39294125000</v>
      </c>
      <c r="W719" s="81">
        <v>483620</v>
      </c>
      <c r="X719" s="81">
        <v>39294125000</v>
      </c>
      <c r="Y719" s="71">
        <v>0</v>
      </c>
      <c r="Z719" s="84">
        <v>0</v>
      </c>
    </row>
    <row r="720" spans="1:26" hidden="1">
      <c r="A720" s="19">
        <v>100151</v>
      </c>
      <c r="B720" s="19">
        <v>14036100009</v>
      </c>
      <c r="C720" s="20" t="s">
        <v>2266</v>
      </c>
      <c r="D720" s="20" t="s">
        <v>165</v>
      </c>
      <c r="E720" s="20" t="s">
        <v>40</v>
      </c>
      <c r="F720" s="20">
        <v>61</v>
      </c>
      <c r="G720" s="20" t="s">
        <v>153</v>
      </c>
      <c r="H720" s="20">
        <v>8091</v>
      </c>
      <c r="I720" s="89" t="s">
        <v>39</v>
      </c>
      <c r="J720" s="88" t="s">
        <v>4</v>
      </c>
      <c r="K720" s="87">
        <v>79545</v>
      </c>
      <c r="L720" s="71">
        <v>160000</v>
      </c>
      <c r="M720" s="87">
        <v>159280</v>
      </c>
      <c r="N720" s="18">
        <f t="shared" si="65"/>
        <v>12669927600</v>
      </c>
      <c r="O720" s="18">
        <f t="shared" si="62"/>
        <v>1266992760</v>
      </c>
      <c r="P720" s="30">
        <f t="shared" si="64"/>
        <v>13936920360</v>
      </c>
      <c r="Q720" s="152">
        <v>70000</v>
      </c>
      <c r="R720" s="152">
        <f t="shared" si="66"/>
        <v>199098.86228571428</v>
      </c>
      <c r="S720" s="152">
        <f t="shared" si="67"/>
        <v>13936920360</v>
      </c>
      <c r="T720" s="20" t="s">
        <v>6</v>
      </c>
      <c r="U720" s="81">
        <v>159280</v>
      </c>
      <c r="V720" s="81">
        <v>13937000000</v>
      </c>
      <c r="W720" s="81">
        <v>159280</v>
      </c>
      <c r="X720" s="81">
        <v>13937000000</v>
      </c>
      <c r="Y720" s="71">
        <v>0</v>
      </c>
      <c r="Z720" s="84">
        <v>0</v>
      </c>
    </row>
    <row r="721" spans="1:26" hidden="1">
      <c r="A721" s="19">
        <v>88304</v>
      </c>
      <c r="B721" s="19">
        <v>14026500007</v>
      </c>
      <c r="C721" s="20" t="s">
        <v>2267</v>
      </c>
      <c r="D721" s="20" t="s">
        <v>484</v>
      </c>
      <c r="E721" s="20" t="s">
        <v>9</v>
      </c>
      <c r="F721" s="20">
        <v>65</v>
      </c>
      <c r="G721" s="20" t="s">
        <v>501</v>
      </c>
      <c r="H721" s="20">
        <v>4081</v>
      </c>
      <c r="I721" s="89" t="s">
        <v>812</v>
      </c>
      <c r="J721" s="88" t="s">
        <v>16</v>
      </c>
      <c r="K721" s="87">
        <v>74541</v>
      </c>
      <c r="L721" s="71">
        <v>305690</v>
      </c>
      <c r="M721" s="87">
        <v>304430</v>
      </c>
      <c r="N721" s="18">
        <f t="shared" si="65"/>
        <v>22692516630</v>
      </c>
      <c r="O721" s="18">
        <f t="shared" ref="O721:O722" si="68">N721*9%</f>
        <v>2042326496.6999998</v>
      </c>
      <c r="P721" s="30">
        <f t="shared" si="64"/>
        <v>24734843126.700001</v>
      </c>
      <c r="Q721" s="152">
        <v>65000</v>
      </c>
      <c r="R721" s="152">
        <f t="shared" si="66"/>
        <v>380536.04810307693</v>
      </c>
      <c r="S721" s="152">
        <f t="shared" si="67"/>
        <v>24734843126.700001</v>
      </c>
      <c r="T721" s="20" t="s">
        <v>6</v>
      </c>
      <c r="U721" s="81">
        <v>304430</v>
      </c>
      <c r="V721" s="81">
        <v>24734937500</v>
      </c>
      <c r="W721" s="81">
        <v>304430</v>
      </c>
      <c r="X721" s="81">
        <v>24734937500</v>
      </c>
      <c r="Y721" s="71">
        <v>0</v>
      </c>
      <c r="Z721" s="84">
        <v>0</v>
      </c>
    </row>
    <row r="722" spans="1:26" hidden="1">
      <c r="A722" s="19">
        <v>89403</v>
      </c>
      <c r="B722" s="19">
        <v>14026500008</v>
      </c>
      <c r="C722" s="20" t="s">
        <v>2268</v>
      </c>
      <c r="D722" s="20" t="s">
        <v>524</v>
      </c>
      <c r="E722" s="20" t="s">
        <v>299</v>
      </c>
      <c r="F722" s="20">
        <v>65</v>
      </c>
      <c r="G722" s="20" t="s">
        <v>516</v>
      </c>
      <c r="H722" s="20">
        <v>8761</v>
      </c>
      <c r="I722" s="89" t="s">
        <v>1296</v>
      </c>
      <c r="J722" s="88" t="s">
        <v>4</v>
      </c>
      <c r="K722" s="87">
        <v>74541</v>
      </c>
      <c r="L722" s="71">
        <v>340000</v>
      </c>
      <c r="M722" s="87">
        <v>337830</v>
      </c>
      <c r="N722" s="18">
        <f t="shared" si="65"/>
        <v>25182186030</v>
      </c>
      <c r="O722" s="18">
        <f t="shared" si="68"/>
        <v>2266396742.6999998</v>
      </c>
      <c r="P722" s="30">
        <f t="shared" si="64"/>
        <v>27448582772.700001</v>
      </c>
      <c r="Q722" s="152">
        <v>65000</v>
      </c>
      <c r="R722" s="152">
        <f t="shared" si="66"/>
        <v>422285.88881076925</v>
      </c>
      <c r="S722" s="152">
        <f t="shared" si="67"/>
        <v>27448582772.700001</v>
      </c>
      <c r="T722" s="20" t="s">
        <v>6</v>
      </c>
      <c r="U722" s="81">
        <v>337830</v>
      </c>
      <c r="V722" s="81">
        <v>27448687500</v>
      </c>
      <c r="W722" s="81">
        <v>337830</v>
      </c>
      <c r="X722" s="81">
        <v>27448687500</v>
      </c>
      <c r="Y722" s="71">
        <v>0</v>
      </c>
      <c r="Z722" s="84">
        <v>0</v>
      </c>
    </row>
    <row r="723" spans="1:26" hidden="1">
      <c r="A723" s="19">
        <v>89511</v>
      </c>
      <c r="B723" s="19">
        <v>14036500001</v>
      </c>
      <c r="C723" s="20" t="s">
        <v>2270</v>
      </c>
      <c r="D723" s="20" t="s">
        <v>537</v>
      </c>
      <c r="E723" s="20" t="s">
        <v>352</v>
      </c>
      <c r="F723" s="20">
        <v>65</v>
      </c>
      <c r="G723" s="20" t="s">
        <v>563</v>
      </c>
      <c r="H723" s="20">
        <v>11932</v>
      </c>
      <c r="I723" s="89" t="s">
        <v>646</v>
      </c>
      <c r="J723" s="88" t="s">
        <v>4</v>
      </c>
      <c r="K723" s="87">
        <v>73863</v>
      </c>
      <c r="L723" s="71">
        <v>227000</v>
      </c>
      <c r="M723" s="87">
        <v>222910</v>
      </c>
      <c r="N723" s="18">
        <f t="shared" si="65"/>
        <v>16464801330</v>
      </c>
      <c r="O723" s="18">
        <f t="shared" ref="O723:O788" si="69">N723*10%</f>
        <v>1646480133</v>
      </c>
      <c r="P723" s="30">
        <f t="shared" si="64"/>
        <v>18111281463</v>
      </c>
      <c r="Q723" s="152">
        <v>65000</v>
      </c>
      <c r="R723" s="152">
        <f t="shared" si="66"/>
        <v>278635.09943076922</v>
      </c>
      <c r="S723" s="152">
        <f t="shared" si="67"/>
        <v>18111281463</v>
      </c>
      <c r="T723" s="20" t="s">
        <v>6</v>
      </c>
      <c r="U723" s="81">
        <v>222910</v>
      </c>
      <c r="V723" s="81">
        <v>18111437500</v>
      </c>
      <c r="W723" s="81">
        <v>222910</v>
      </c>
      <c r="X723" s="81">
        <v>18111437500</v>
      </c>
      <c r="Y723" s="71">
        <v>0</v>
      </c>
      <c r="Z723" s="84">
        <v>0</v>
      </c>
    </row>
    <row r="724" spans="1:26" hidden="1">
      <c r="A724" s="19">
        <v>93023</v>
      </c>
      <c r="B724" s="19">
        <v>14036500002</v>
      </c>
      <c r="C724" s="20" t="s">
        <v>2274</v>
      </c>
      <c r="D724" s="20" t="s">
        <v>627</v>
      </c>
      <c r="E724" s="20" t="s">
        <v>40</v>
      </c>
      <c r="F724" s="20">
        <v>65</v>
      </c>
      <c r="G724" s="20" t="s">
        <v>633</v>
      </c>
      <c r="H724" s="20">
        <v>9345</v>
      </c>
      <c r="I724" s="89" t="s">
        <v>2272</v>
      </c>
      <c r="J724" s="88" t="s">
        <v>16</v>
      </c>
      <c r="K724" s="87">
        <v>73863</v>
      </c>
      <c r="L724" s="71">
        <v>500000</v>
      </c>
      <c r="M724" s="87">
        <v>498200</v>
      </c>
      <c r="N724" s="18">
        <f t="shared" si="65"/>
        <v>36798546600</v>
      </c>
      <c r="O724" s="18">
        <f t="shared" si="69"/>
        <v>3679854660</v>
      </c>
      <c r="P724" s="30">
        <f t="shared" si="64"/>
        <v>40478401260</v>
      </c>
      <c r="Q724" s="152">
        <v>65000</v>
      </c>
      <c r="R724" s="152">
        <f t="shared" si="66"/>
        <v>622744.63476923073</v>
      </c>
      <c r="S724" s="152">
        <f t="shared" si="67"/>
        <v>40478401260</v>
      </c>
      <c r="T724" s="20" t="s">
        <v>6</v>
      </c>
      <c r="U724" s="81">
        <v>498200</v>
      </c>
      <c r="V724" s="81">
        <v>40478750000</v>
      </c>
      <c r="W724" s="81">
        <v>498200</v>
      </c>
      <c r="X724" s="81">
        <v>40478750000</v>
      </c>
      <c r="Y724" s="71">
        <v>0</v>
      </c>
      <c r="Z724" s="84">
        <v>0</v>
      </c>
    </row>
    <row r="725" spans="1:26" hidden="1">
      <c r="A725" s="19">
        <v>90829</v>
      </c>
      <c r="B725" s="19">
        <v>14036500003</v>
      </c>
      <c r="C725" s="20" t="s">
        <v>2276</v>
      </c>
      <c r="D725" s="20" t="s">
        <v>627</v>
      </c>
      <c r="E725" s="20" t="s">
        <v>352</v>
      </c>
      <c r="F725" s="20">
        <v>65</v>
      </c>
      <c r="G725" s="20" t="s">
        <v>644</v>
      </c>
      <c r="H725" s="20">
        <v>12815</v>
      </c>
      <c r="I725" s="89" t="s">
        <v>349</v>
      </c>
      <c r="J725" s="88" t="s">
        <v>4</v>
      </c>
      <c r="K725" s="87">
        <v>73863</v>
      </c>
      <c r="L725" s="71">
        <v>250000</v>
      </c>
      <c r="M725" s="87">
        <v>249690</v>
      </c>
      <c r="N725" s="18">
        <f t="shared" si="65"/>
        <v>18442852470</v>
      </c>
      <c r="O725" s="18">
        <f t="shared" si="69"/>
        <v>1844285247</v>
      </c>
      <c r="P725" s="30">
        <f t="shared" si="64"/>
        <v>20287137717</v>
      </c>
      <c r="Q725" s="152">
        <v>65000</v>
      </c>
      <c r="R725" s="152">
        <f t="shared" si="66"/>
        <v>312109.81103076926</v>
      </c>
      <c r="S725" s="152">
        <f t="shared" si="67"/>
        <v>20287137717</v>
      </c>
      <c r="T725" s="20" t="s">
        <v>6</v>
      </c>
      <c r="U725" s="81">
        <v>249690</v>
      </c>
      <c r="V725" s="81">
        <v>20287312500</v>
      </c>
      <c r="W725" s="81">
        <v>249690</v>
      </c>
      <c r="X725" s="81">
        <v>20287312500</v>
      </c>
      <c r="Y725" s="71">
        <v>0</v>
      </c>
      <c r="Z725" s="84">
        <v>0</v>
      </c>
    </row>
    <row r="726" spans="1:26" hidden="1">
      <c r="A726" s="19">
        <v>95607</v>
      </c>
      <c r="B726" s="19">
        <v>14036500004</v>
      </c>
      <c r="C726" s="20" t="s">
        <v>2277</v>
      </c>
      <c r="D726" s="20" t="s">
        <v>650</v>
      </c>
      <c r="E726" s="20" t="s">
        <v>32</v>
      </c>
      <c r="F726" s="20">
        <v>65</v>
      </c>
      <c r="G726" s="20" t="s">
        <v>637</v>
      </c>
      <c r="H726" s="20">
        <v>4060</v>
      </c>
      <c r="I726" s="89" t="s">
        <v>322</v>
      </c>
      <c r="J726" s="88" t="s">
        <v>4</v>
      </c>
      <c r="K726" s="87">
        <v>73863</v>
      </c>
      <c r="L726" s="71">
        <v>500000</v>
      </c>
      <c r="M726" s="87">
        <v>498550</v>
      </c>
      <c r="N726" s="18">
        <f t="shared" si="65"/>
        <v>36824398650</v>
      </c>
      <c r="O726" s="18">
        <f t="shared" si="69"/>
        <v>3682439865</v>
      </c>
      <c r="P726" s="30">
        <f t="shared" si="64"/>
        <v>40506838515</v>
      </c>
      <c r="Q726" s="152">
        <v>65000</v>
      </c>
      <c r="R726" s="152">
        <f t="shared" si="66"/>
        <v>623182.13100000005</v>
      </c>
      <c r="S726" s="152">
        <f t="shared" si="67"/>
        <v>40506838515</v>
      </c>
      <c r="T726" s="20" t="s">
        <v>6</v>
      </c>
      <c r="U726" s="81">
        <v>498550</v>
      </c>
      <c r="V726" s="81">
        <v>40507187500</v>
      </c>
      <c r="W726" s="81">
        <v>498550</v>
      </c>
      <c r="X726" s="81">
        <v>40507187500</v>
      </c>
      <c r="Y726" s="71">
        <v>0</v>
      </c>
      <c r="Z726" s="84">
        <v>0</v>
      </c>
    </row>
    <row r="727" spans="1:26" hidden="1">
      <c r="A727" s="19">
        <v>94061</v>
      </c>
      <c r="B727" s="19">
        <v>14036500005</v>
      </c>
      <c r="C727" s="20" t="s">
        <v>2279</v>
      </c>
      <c r="D727" s="20" t="s">
        <v>619</v>
      </c>
      <c r="E727" s="20" t="s">
        <v>64</v>
      </c>
      <c r="F727" s="20">
        <v>65</v>
      </c>
      <c r="G727" s="20" t="s">
        <v>622</v>
      </c>
      <c r="H727" s="20">
        <v>12106</v>
      </c>
      <c r="I727" s="89" t="s">
        <v>1330</v>
      </c>
      <c r="J727" s="88" t="s">
        <v>19</v>
      </c>
      <c r="K727" s="87">
        <v>73863</v>
      </c>
      <c r="L727" s="71">
        <v>238000</v>
      </c>
      <c r="M727" s="87">
        <v>237860</v>
      </c>
      <c r="N727" s="18">
        <f t="shared" si="65"/>
        <v>17569053180</v>
      </c>
      <c r="O727" s="18">
        <f t="shared" si="69"/>
        <v>1756905318</v>
      </c>
      <c r="P727" s="30">
        <f t="shared" si="64"/>
        <v>19325958498</v>
      </c>
      <c r="Q727" s="152">
        <v>65000</v>
      </c>
      <c r="R727" s="152">
        <f t="shared" si="66"/>
        <v>297322.43843076925</v>
      </c>
      <c r="S727" s="152">
        <f t="shared" si="67"/>
        <v>19325958498</v>
      </c>
      <c r="T727" s="20" t="s">
        <v>6</v>
      </c>
      <c r="U727" s="81">
        <v>237860</v>
      </c>
      <c r="V727" s="81">
        <v>19326125000</v>
      </c>
      <c r="W727" s="81">
        <v>237860</v>
      </c>
      <c r="X727" s="81">
        <v>19326125000</v>
      </c>
      <c r="Y727" s="71">
        <v>0</v>
      </c>
      <c r="Z727" s="84">
        <v>0</v>
      </c>
    </row>
    <row r="728" spans="1:26" hidden="1">
      <c r="A728" s="19">
        <v>94036</v>
      </c>
      <c r="B728" s="19">
        <v>14036500006</v>
      </c>
      <c r="C728" s="20" t="s">
        <v>2280</v>
      </c>
      <c r="D728" s="20" t="s">
        <v>619</v>
      </c>
      <c r="E728" s="20" t="s">
        <v>64</v>
      </c>
      <c r="F728" s="20">
        <v>65</v>
      </c>
      <c r="G728" s="20" t="s">
        <v>622</v>
      </c>
      <c r="H728" s="20">
        <v>12106</v>
      </c>
      <c r="I728" s="89" t="s">
        <v>1330</v>
      </c>
      <c r="J728" s="88" t="s">
        <v>19</v>
      </c>
      <c r="K728" s="87">
        <v>73863</v>
      </c>
      <c r="L728" s="71">
        <v>500000</v>
      </c>
      <c r="M728" s="87">
        <v>498060</v>
      </c>
      <c r="N728" s="18">
        <f t="shared" si="65"/>
        <v>36788205780</v>
      </c>
      <c r="O728" s="18">
        <f t="shared" si="69"/>
        <v>3678820578</v>
      </c>
      <c r="P728" s="30">
        <f t="shared" si="64"/>
        <v>40467026358</v>
      </c>
      <c r="Q728" s="152">
        <v>65000</v>
      </c>
      <c r="R728" s="152">
        <f t="shared" si="66"/>
        <v>622569.63627692312</v>
      </c>
      <c r="S728" s="152">
        <f t="shared" si="67"/>
        <v>40467026358</v>
      </c>
      <c r="T728" s="20" t="s">
        <v>6</v>
      </c>
      <c r="U728" s="81">
        <v>498060</v>
      </c>
      <c r="V728" s="81">
        <v>40467375000</v>
      </c>
      <c r="W728" s="81">
        <v>498060</v>
      </c>
      <c r="X728" s="81">
        <v>40467375000</v>
      </c>
      <c r="Y728" s="71">
        <v>0</v>
      </c>
      <c r="Z728" s="84">
        <v>0</v>
      </c>
    </row>
    <row r="729" spans="1:26" hidden="1">
      <c r="A729" s="19">
        <v>92934</v>
      </c>
      <c r="B729" s="19">
        <v>14036500007</v>
      </c>
      <c r="C729" s="20" t="s">
        <v>2281</v>
      </c>
      <c r="D729" s="20" t="s">
        <v>88</v>
      </c>
      <c r="E729" s="20" t="s">
        <v>40</v>
      </c>
      <c r="F729" s="20">
        <v>65</v>
      </c>
      <c r="G729" s="20" t="s">
        <v>84</v>
      </c>
      <c r="H729" s="20">
        <v>9345</v>
      </c>
      <c r="I729" s="89" t="s">
        <v>2272</v>
      </c>
      <c r="J729" s="88" t="s">
        <v>16</v>
      </c>
      <c r="K729" s="87">
        <v>73863</v>
      </c>
      <c r="L729" s="71">
        <v>1100000</v>
      </c>
      <c r="M729" s="87">
        <v>1099580</v>
      </c>
      <c r="N729" s="18">
        <f t="shared" si="65"/>
        <v>81218277540</v>
      </c>
      <c r="O729" s="18">
        <f t="shared" si="69"/>
        <v>8121827754</v>
      </c>
      <c r="P729" s="30">
        <f t="shared" si="64"/>
        <v>89340105294</v>
      </c>
      <c r="Q729" s="152">
        <v>65000</v>
      </c>
      <c r="R729" s="152">
        <f t="shared" si="66"/>
        <v>1374463.1583692308</v>
      </c>
      <c r="S729" s="152">
        <f t="shared" si="67"/>
        <v>89340105294</v>
      </c>
      <c r="T729" s="20" t="s">
        <v>6</v>
      </c>
      <c r="U729" s="81">
        <v>1099580</v>
      </c>
      <c r="V729" s="81">
        <v>89340875000</v>
      </c>
      <c r="W729" s="81">
        <v>1099580</v>
      </c>
      <c r="X729" s="81">
        <v>89340875000</v>
      </c>
      <c r="Y729" s="71">
        <v>0</v>
      </c>
      <c r="Z729" s="84">
        <v>0</v>
      </c>
    </row>
    <row r="730" spans="1:26" hidden="1">
      <c r="A730" s="19">
        <v>95818</v>
      </c>
      <c r="B730" s="19">
        <v>14036500008</v>
      </c>
      <c r="C730" s="20" t="s">
        <v>2283</v>
      </c>
      <c r="D730" s="20" t="s">
        <v>101</v>
      </c>
      <c r="E730" s="20" t="s">
        <v>352</v>
      </c>
      <c r="F730" s="20">
        <v>65</v>
      </c>
      <c r="G730" s="20" t="s">
        <v>97</v>
      </c>
      <c r="H730" s="20">
        <v>11932</v>
      </c>
      <c r="I730" s="89" t="s">
        <v>646</v>
      </c>
      <c r="J730" s="88" t="s">
        <v>4</v>
      </c>
      <c r="K730" s="87">
        <v>73863</v>
      </c>
      <c r="L730" s="71">
        <v>227000</v>
      </c>
      <c r="M730" s="87">
        <v>227000</v>
      </c>
      <c r="N730" s="18">
        <f t="shared" si="65"/>
        <v>16766901000</v>
      </c>
      <c r="O730" s="18">
        <f t="shared" si="69"/>
        <v>1676690100</v>
      </c>
      <c r="P730" s="30">
        <f t="shared" si="64"/>
        <v>18443591100</v>
      </c>
      <c r="Q730" s="152">
        <v>65000</v>
      </c>
      <c r="R730" s="152">
        <f t="shared" si="66"/>
        <v>283747.55538461538</v>
      </c>
      <c r="S730" s="152">
        <f t="shared" si="67"/>
        <v>18443591100</v>
      </c>
      <c r="T730" s="20" t="s">
        <v>6</v>
      </c>
      <c r="U730" s="81">
        <v>227000</v>
      </c>
      <c r="V730" s="81">
        <v>18443750000</v>
      </c>
      <c r="W730" s="81">
        <v>227000</v>
      </c>
      <c r="X730" s="81">
        <v>18443750000</v>
      </c>
      <c r="Y730" s="71">
        <v>0</v>
      </c>
      <c r="Z730" s="84">
        <v>0</v>
      </c>
    </row>
    <row r="731" spans="1:26" hidden="1">
      <c r="A731" s="19">
        <v>95817</v>
      </c>
      <c r="B731" s="19">
        <v>14036500009</v>
      </c>
      <c r="C731" s="20" t="s">
        <v>2284</v>
      </c>
      <c r="D731" s="20" t="s">
        <v>101</v>
      </c>
      <c r="E731" s="20" t="s">
        <v>352</v>
      </c>
      <c r="F731" s="20">
        <v>65</v>
      </c>
      <c r="G731" s="20" t="s">
        <v>137</v>
      </c>
      <c r="H731" s="20">
        <v>11932</v>
      </c>
      <c r="I731" s="89" t="s">
        <v>646</v>
      </c>
      <c r="J731" s="88" t="s">
        <v>4</v>
      </c>
      <c r="K731" s="87">
        <v>73863</v>
      </c>
      <c r="L731" s="71">
        <v>273000</v>
      </c>
      <c r="M731" s="87">
        <v>268270</v>
      </c>
      <c r="N731" s="18">
        <f t="shared" si="65"/>
        <v>19815227010</v>
      </c>
      <c r="O731" s="18">
        <f t="shared" si="69"/>
        <v>1981522701</v>
      </c>
      <c r="P731" s="30">
        <f t="shared" si="64"/>
        <v>21796749711</v>
      </c>
      <c r="Q731" s="152">
        <v>65000</v>
      </c>
      <c r="R731" s="152">
        <f t="shared" si="66"/>
        <v>335334.61093846156</v>
      </c>
      <c r="S731" s="152">
        <f t="shared" si="67"/>
        <v>21796749711</v>
      </c>
      <c r="T731" s="20" t="s">
        <v>6</v>
      </c>
      <c r="U731" s="81">
        <v>268270</v>
      </c>
      <c r="V731" s="81">
        <v>21796937500</v>
      </c>
      <c r="W731" s="81">
        <v>268270</v>
      </c>
      <c r="X731" s="81">
        <v>21796937500</v>
      </c>
      <c r="Y731" s="71">
        <v>0</v>
      </c>
      <c r="Z731" s="84">
        <v>0</v>
      </c>
    </row>
    <row r="732" spans="1:26" hidden="1">
      <c r="A732" s="19">
        <v>95781</v>
      </c>
      <c r="B732" s="19">
        <v>14036500010</v>
      </c>
      <c r="C732" s="20" t="s">
        <v>2285</v>
      </c>
      <c r="D732" s="20" t="s">
        <v>101</v>
      </c>
      <c r="E732" s="20" t="s">
        <v>352</v>
      </c>
      <c r="F732" s="20">
        <v>65</v>
      </c>
      <c r="G732" s="20" t="s">
        <v>137</v>
      </c>
      <c r="H732" s="20">
        <v>11932</v>
      </c>
      <c r="I732" s="89" t="s">
        <v>646</v>
      </c>
      <c r="J732" s="88" t="s">
        <v>4</v>
      </c>
      <c r="K732" s="87">
        <v>73863</v>
      </c>
      <c r="L732" s="71">
        <v>273000</v>
      </c>
      <c r="M732" s="87">
        <v>270620</v>
      </c>
      <c r="N732" s="18">
        <f t="shared" si="65"/>
        <v>19988805060</v>
      </c>
      <c r="O732" s="18">
        <f t="shared" si="69"/>
        <v>1998880506</v>
      </c>
      <c r="P732" s="30">
        <f t="shared" si="64"/>
        <v>21987685566</v>
      </c>
      <c r="Q732" s="152">
        <v>65000</v>
      </c>
      <c r="R732" s="152">
        <f t="shared" si="66"/>
        <v>338272.08563076926</v>
      </c>
      <c r="S732" s="152">
        <f t="shared" si="67"/>
        <v>21987685566</v>
      </c>
      <c r="T732" s="20" t="s">
        <v>6</v>
      </c>
      <c r="U732" s="81">
        <v>270620</v>
      </c>
      <c r="V732" s="81">
        <v>21987875000</v>
      </c>
      <c r="W732" s="81">
        <v>270620</v>
      </c>
      <c r="X732" s="81">
        <v>21987875000</v>
      </c>
      <c r="Y732" s="71">
        <v>0</v>
      </c>
      <c r="Z732" s="84">
        <v>0</v>
      </c>
    </row>
    <row r="733" spans="1:26" hidden="1">
      <c r="A733" s="19">
        <v>95816</v>
      </c>
      <c r="B733" s="19">
        <v>14036500011</v>
      </c>
      <c r="C733" s="20" t="s">
        <v>2286</v>
      </c>
      <c r="D733" s="20" t="s">
        <v>101</v>
      </c>
      <c r="E733" s="20" t="s">
        <v>352</v>
      </c>
      <c r="F733" s="20">
        <v>65</v>
      </c>
      <c r="G733" s="20" t="s">
        <v>137</v>
      </c>
      <c r="H733" s="20">
        <v>11932</v>
      </c>
      <c r="I733" s="89" t="s">
        <v>646</v>
      </c>
      <c r="J733" s="88" t="s">
        <v>4</v>
      </c>
      <c r="K733" s="87">
        <v>73863</v>
      </c>
      <c r="L733" s="71">
        <v>273000</v>
      </c>
      <c r="M733" s="87">
        <v>267700</v>
      </c>
      <c r="N733" s="18">
        <f t="shared" si="65"/>
        <v>19773125100</v>
      </c>
      <c r="O733" s="18">
        <f t="shared" si="69"/>
        <v>1977312510</v>
      </c>
      <c r="P733" s="30">
        <f t="shared" si="64"/>
        <v>21750437610</v>
      </c>
      <c r="Q733" s="152">
        <v>65000</v>
      </c>
      <c r="R733" s="152">
        <f t="shared" si="66"/>
        <v>334622.11707692308</v>
      </c>
      <c r="S733" s="152">
        <f t="shared" si="67"/>
        <v>21750437610</v>
      </c>
      <c r="T733" s="20" t="s">
        <v>6</v>
      </c>
      <c r="U733" s="81">
        <v>267700</v>
      </c>
      <c r="V733" s="81">
        <v>21750625000</v>
      </c>
      <c r="W733" s="81">
        <v>267700</v>
      </c>
      <c r="X733" s="81">
        <v>21750625000</v>
      </c>
      <c r="Y733" s="71">
        <v>0</v>
      </c>
      <c r="Z733" s="84">
        <v>0</v>
      </c>
    </row>
    <row r="734" spans="1:26" hidden="1">
      <c r="A734" s="19">
        <v>97740</v>
      </c>
      <c r="B734" s="19">
        <v>14036500012</v>
      </c>
      <c r="C734" s="20" t="s">
        <v>2290</v>
      </c>
      <c r="D734" s="20" t="s">
        <v>136</v>
      </c>
      <c r="E734" s="20" t="s">
        <v>722</v>
      </c>
      <c r="F734" s="20">
        <v>65</v>
      </c>
      <c r="G734" s="20" t="s">
        <v>139</v>
      </c>
      <c r="H734" s="20">
        <v>8435</v>
      </c>
      <c r="I734" s="89" t="s">
        <v>2288</v>
      </c>
      <c r="J734" s="88" t="s">
        <v>19</v>
      </c>
      <c r="K734" s="87">
        <v>79545</v>
      </c>
      <c r="L734" s="71">
        <v>500000</v>
      </c>
      <c r="M734" s="87">
        <v>499190</v>
      </c>
      <c r="N734" s="18">
        <f t="shared" si="65"/>
        <v>39708068550</v>
      </c>
      <c r="O734" s="18">
        <f t="shared" si="69"/>
        <v>3970806855</v>
      </c>
      <c r="P734" s="30">
        <f t="shared" si="64"/>
        <v>43678875405</v>
      </c>
      <c r="Q734" s="152">
        <v>70000</v>
      </c>
      <c r="R734" s="152">
        <f t="shared" si="66"/>
        <v>623983.93435714289</v>
      </c>
      <c r="S734" s="152">
        <f t="shared" si="67"/>
        <v>43678875405</v>
      </c>
      <c r="T734" s="20" t="s">
        <v>90</v>
      </c>
      <c r="U734" s="81">
        <v>499190</v>
      </c>
      <c r="V734" s="81">
        <v>43679125000</v>
      </c>
      <c r="W734" s="81">
        <v>499190</v>
      </c>
      <c r="X734" s="81">
        <v>43679125000</v>
      </c>
      <c r="Y734" s="71">
        <v>0</v>
      </c>
      <c r="Z734" s="84">
        <v>0</v>
      </c>
    </row>
    <row r="735" spans="1:26" hidden="1">
      <c r="A735" s="19">
        <v>92904</v>
      </c>
      <c r="B735" s="19">
        <v>14036600001</v>
      </c>
      <c r="C735" s="20" t="s">
        <v>2294</v>
      </c>
      <c r="D735" s="20" t="s">
        <v>625</v>
      </c>
      <c r="E735" s="20" t="s">
        <v>182</v>
      </c>
      <c r="F735" s="20">
        <v>66</v>
      </c>
      <c r="G735" s="20" t="s">
        <v>1775</v>
      </c>
      <c r="H735" s="20">
        <v>7091</v>
      </c>
      <c r="I735" s="89" t="s">
        <v>2292</v>
      </c>
      <c r="J735" s="88" t="s">
        <v>4</v>
      </c>
      <c r="K735" s="87">
        <v>73863</v>
      </c>
      <c r="L735" s="71">
        <v>200000</v>
      </c>
      <c r="M735" s="87">
        <v>198710</v>
      </c>
      <c r="N735" s="18">
        <f t="shared" si="65"/>
        <v>14677316730</v>
      </c>
      <c r="O735" s="18">
        <f t="shared" si="69"/>
        <v>1467731673</v>
      </c>
      <c r="P735" s="30">
        <f t="shared" si="64"/>
        <v>16145048403</v>
      </c>
      <c r="Q735" s="152">
        <v>65000</v>
      </c>
      <c r="R735" s="152">
        <f t="shared" si="66"/>
        <v>248385.36004615386</v>
      </c>
      <c r="S735" s="152">
        <f t="shared" si="67"/>
        <v>16145048403</v>
      </c>
      <c r="T735" s="20" t="s">
        <v>6</v>
      </c>
      <c r="U735" s="81">
        <v>198710</v>
      </c>
      <c r="V735" s="81">
        <v>16145187500</v>
      </c>
      <c r="W735" s="81">
        <v>198710</v>
      </c>
      <c r="X735" s="81">
        <v>16145187500</v>
      </c>
      <c r="Y735" s="71">
        <v>0</v>
      </c>
      <c r="Z735" s="84">
        <v>0</v>
      </c>
    </row>
    <row r="736" spans="1:26" hidden="1">
      <c r="A736" s="19">
        <v>95496</v>
      </c>
      <c r="B736" s="19">
        <v>14036600002</v>
      </c>
      <c r="C736" s="20" t="s">
        <v>2942</v>
      </c>
      <c r="D736" s="20" t="s">
        <v>617</v>
      </c>
      <c r="E736" s="20" t="s">
        <v>64</v>
      </c>
      <c r="F736" s="20">
        <v>66</v>
      </c>
      <c r="G736" s="20" t="s">
        <v>103</v>
      </c>
      <c r="H736" s="20">
        <v>13138</v>
      </c>
      <c r="I736" s="89" t="s">
        <v>2943</v>
      </c>
      <c r="J736" s="88" t="s">
        <v>19</v>
      </c>
      <c r="K736" s="87">
        <v>73863</v>
      </c>
      <c r="L736" s="71">
        <v>496000</v>
      </c>
      <c r="M736" s="87">
        <v>495230</v>
      </c>
      <c r="N736" s="18">
        <f t="shared" si="65"/>
        <v>36579173490</v>
      </c>
      <c r="O736" s="18">
        <f t="shared" si="69"/>
        <v>3657917349</v>
      </c>
      <c r="P736" s="30">
        <f t="shared" si="64"/>
        <v>40237090839</v>
      </c>
      <c r="Q736" s="152">
        <v>65000</v>
      </c>
      <c r="R736" s="152">
        <f t="shared" si="66"/>
        <v>619032.1667538461</v>
      </c>
      <c r="S736" s="152">
        <f t="shared" si="67"/>
        <v>40237090839</v>
      </c>
      <c r="T736" s="20" t="s">
        <v>6</v>
      </c>
      <c r="U736" s="81">
        <v>495230</v>
      </c>
      <c r="V736" s="81">
        <v>40237437500</v>
      </c>
      <c r="W736" s="81">
        <v>495230</v>
      </c>
      <c r="X736" s="81">
        <v>40237437500</v>
      </c>
      <c r="Y736" s="71">
        <v>0</v>
      </c>
      <c r="Z736" s="84">
        <v>0</v>
      </c>
    </row>
    <row r="737" spans="1:26" hidden="1">
      <c r="A737" s="19">
        <v>96600</v>
      </c>
      <c r="B737" s="19">
        <v>14036600003</v>
      </c>
      <c r="C737" s="20" t="s">
        <v>2298</v>
      </c>
      <c r="D737" s="20" t="s">
        <v>617</v>
      </c>
      <c r="E737" s="20" t="s">
        <v>64</v>
      </c>
      <c r="F737" s="20">
        <v>66</v>
      </c>
      <c r="G737" s="20" t="s">
        <v>137</v>
      </c>
      <c r="H737" s="20">
        <v>11537</v>
      </c>
      <c r="I737" s="89" t="s">
        <v>2296</v>
      </c>
      <c r="J737" s="88" t="s">
        <v>19</v>
      </c>
      <c r="K737" s="87">
        <v>73863</v>
      </c>
      <c r="L737" s="71">
        <v>144000</v>
      </c>
      <c r="M737" s="87">
        <v>143430</v>
      </c>
      <c r="N737" s="18">
        <f t="shared" si="65"/>
        <v>10594170090</v>
      </c>
      <c r="O737" s="18">
        <f t="shared" si="69"/>
        <v>1059417009</v>
      </c>
      <c r="P737" s="30">
        <f t="shared" si="64"/>
        <v>11653587099</v>
      </c>
      <c r="Q737" s="152">
        <v>65000</v>
      </c>
      <c r="R737" s="152">
        <f t="shared" si="66"/>
        <v>179285.95536923077</v>
      </c>
      <c r="S737" s="152">
        <f t="shared" si="67"/>
        <v>11653587099</v>
      </c>
      <c r="T737" s="20" t="s">
        <v>6</v>
      </c>
      <c r="U737" s="81">
        <v>143430</v>
      </c>
      <c r="V737" s="81">
        <v>11653687500</v>
      </c>
      <c r="W737" s="81">
        <v>143430</v>
      </c>
      <c r="X737" s="81">
        <v>11653687500</v>
      </c>
      <c r="Y737" s="71">
        <v>0</v>
      </c>
      <c r="Z737" s="84">
        <v>0</v>
      </c>
    </row>
    <row r="738" spans="1:26" hidden="1">
      <c r="A738" s="19">
        <v>95691</v>
      </c>
      <c r="B738" s="19">
        <v>14036600004</v>
      </c>
      <c r="C738" s="20" t="s">
        <v>2302</v>
      </c>
      <c r="D738" s="20" t="s">
        <v>617</v>
      </c>
      <c r="E738" s="20" t="s">
        <v>64</v>
      </c>
      <c r="F738" s="20">
        <v>66</v>
      </c>
      <c r="G738" s="20" t="s">
        <v>137</v>
      </c>
      <c r="H738" s="20">
        <v>13141</v>
      </c>
      <c r="I738" s="89" t="s">
        <v>2300</v>
      </c>
      <c r="J738" s="88" t="s">
        <v>19</v>
      </c>
      <c r="K738" s="87">
        <v>73863</v>
      </c>
      <c r="L738" s="71">
        <v>152000</v>
      </c>
      <c r="M738" s="87">
        <v>149440</v>
      </c>
      <c r="N738" s="18">
        <f t="shared" si="65"/>
        <v>11038086720</v>
      </c>
      <c r="O738" s="18">
        <f t="shared" si="69"/>
        <v>1103808672</v>
      </c>
      <c r="P738" s="30">
        <f t="shared" si="64"/>
        <v>12141895392</v>
      </c>
      <c r="Q738" s="152">
        <v>65000</v>
      </c>
      <c r="R738" s="152">
        <f t="shared" si="66"/>
        <v>186798.39064615386</v>
      </c>
      <c r="S738" s="152">
        <f t="shared" si="67"/>
        <v>12141895392</v>
      </c>
      <c r="T738" s="20" t="s">
        <v>6</v>
      </c>
      <c r="U738" s="81">
        <v>149440</v>
      </c>
      <c r="V738" s="81">
        <v>12142000000</v>
      </c>
      <c r="W738" s="81">
        <v>149440</v>
      </c>
      <c r="X738" s="81">
        <v>12142000000</v>
      </c>
      <c r="Y738" s="71">
        <v>0</v>
      </c>
      <c r="Z738" s="84">
        <v>0</v>
      </c>
    </row>
    <row r="739" spans="1:26" hidden="1">
      <c r="A739" s="19">
        <v>95834</v>
      </c>
      <c r="B739" s="19">
        <v>14036600005</v>
      </c>
      <c r="C739" s="20" t="s">
        <v>2303</v>
      </c>
      <c r="D739" s="20" t="s">
        <v>97</v>
      </c>
      <c r="E739" s="20" t="s">
        <v>182</v>
      </c>
      <c r="F739" s="20">
        <v>66</v>
      </c>
      <c r="G739" s="20" t="s">
        <v>137</v>
      </c>
      <c r="H739" s="20">
        <v>7091</v>
      </c>
      <c r="I739" s="89" t="s">
        <v>2292</v>
      </c>
      <c r="J739" s="88" t="s">
        <v>4</v>
      </c>
      <c r="K739" s="87">
        <v>73863</v>
      </c>
      <c r="L739" s="71">
        <v>200000</v>
      </c>
      <c r="M739" s="87">
        <v>198830</v>
      </c>
      <c r="N739" s="18">
        <f t="shared" si="65"/>
        <v>14686180290</v>
      </c>
      <c r="O739" s="18">
        <f t="shared" si="69"/>
        <v>1468618029</v>
      </c>
      <c r="P739" s="30">
        <f t="shared" si="64"/>
        <v>16154798319</v>
      </c>
      <c r="Q739" s="152">
        <v>65000</v>
      </c>
      <c r="R739" s="152">
        <f t="shared" si="66"/>
        <v>248535.35875384614</v>
      </c>
      <c r="S739" s="152">
        <f t="shared" si="67"/>
        <v>16154798319</v>
      </c>
      <c r="T739" s="20" t="s">
        <v>6</v>
      </c>
      <c r="U739" s="81">
        <v>198830</v>
      </c>
      <c r="V739" s="81">
        <v>16154937500</v>
      </c>
      <c r="W739" s="81">
        <v>198830</v>
      </c>
      <c r="X739" s="81">
        <v>16154937500</v>
      </c>
      <c r="Y739" s="71">
        <v>0</v>
      </c>
      <c r="Z739" s="84">
        <v>0</v>
      </c>
    </row>
    <row r="740" spans="1:26" hidden="1">
      <c r="A740" s="19">
        <v>95455</v>
      </c>
      <c r="B740" s="19">
        <v>14036600006</v>
      </c>
      <c r="C740" s="20" t="s">
        <v>2307</v>
      </c>
      <c r="D740" s="20" t="s">
        <v>617</v>
      </c>
      <c r="E740" s="20" t="s">
        <v>64</v>
      </c>
      <c r="F740" s="20">
        <v>66</v>
      </c>
      <c r="G740" s="20" t="s">
        <v>151</v>
      </c>
      <c r="H740" s="20">
        <v>13154</v>
      </c>
      <c r="I740" s="89" t="s">
        <v>2305</v>
      </c>
      <c r="J740" s="88" t="s">
        <v>19</v>
      </c>
      <c r="K740" s="87">
        <v>79545</v>
      </c>
      <c r="L740" s="71">
        <v>350000</v>
      </c>
      <c r="M740" s="87">
        <v>349980</v>
      </c>
      <c r="N740" s="18">
        <f t="shared" si="65"/>
        <v>27839159100</v>
      </c>
      <c r="O740" s="18">
        <f t="shared" si="69"/>
        <v>2783915910</v>
      </c>
      <c r="P740" s="30">
        <f t="shared" si="64"/>
        <v>30623075010</v>
      </c>
      <c r="Q740" s="152">
        <v>70000</v>
      </c>
      <c r="R740" s="152">
        <f t="shared" si="66"/>
        <v>437472.50014285714</v>
      </c>
      <c r="S740" s="152">
        <f t="shared" si="67"/>
        <v>30623075010</v>
      </c>
      <c r="T740" s="20" t="s">
        <v>6</v>
      </c>
      <c r="U740" s="81">
        <v>349980</v>
      </c>
      <c r="V740" s="81">
        <v>28435875000</v>
      </c>
      <c r="W740" s="81">
        <v>349890</v>
      </c>
      <c r="X740" s="81">
        <v>28428562500</v>
      </c>
      <c r="Y740" s="71">
        <v>0</v>
      </c>
      <c r="Z740" s="84">
        <f>P740-V740</f>
        <v>2187200010</v>
      </c>
    </row>
    <row r="741" spans="1:26" hidden="1">
      <c r="A741" s="19">
        <v>95063</v>
      </c>
      <c r="B741" s="20">
        <v>14031000037</v>
      </c>
      <c r="C741" s="20" t="s">
        <v>3035</v>
      </c>
      <c r="D741" s="20" t="s">
        <v>157</v>
      </c>
      <c r="E741" s="20" t="s">
        <v>174</v>
      </c>
      <c r="F741" s="20">
        <v>10</v>
      </c>
      <c r="G741" s="20" t="s">
        <v>3031</v>
      </c>
      <c r="H741" s="20">
        <v>4109</v>
      </c>
      <c r="I741" s="89" t="s">
        <v>171</v>
      </c>
      <c r="J741" s="88" t="s">
        <v>4</v>
      </c>
      <c r="K741" s="87">
        <v>79545</v>
      </c>
      <c r="L741" s="71">
        <v>279000</v>
      </c>
      <c r="M741" s="87">
        <v>272320</v>
      </c>
      <c r="N741" s="18">
        <f t="shared" si="65"/>
        <v>21661694400</v>
      </c>
      <c r="O741" s="18">
        <f t="shared" si="69"/>
        <v>2166169440</v>
      </c>
      <c r="P741" s="30">
        <f t="shared" si="64"/>
        <v>23827863840</v>
      </c>
      <c r="Q741" s="152">
        <v>70000</v>
      </c>
      <c r="R741" s="152">
        <f t="shared" si="66"/>
        <v>340398.05485714285</v>
      </c>
      <c r="S741" s="152">
        <f t="shared" si="67"/>
        <v>23827863840</v>
      </c>
      <c r="T741" s="20" t="s">
        <v>6</v>
      </c>
      <c r="U741" s="81">
        <v>272320</v>
      </c>
      <c r="V741" s="81">
        <v>23828000000</v>
      </c>
      <c r="W741" s="81">
        <v>272320</v>
      </c>
      <c r="X741" s="81">
        <v>23828000000</v>
      </c>
      <c r="Y741" s="71">
        <v>0</v>
      </c>
      <c r="Z741" s="84">
        <v>0</v>
      </c>
    </row>
    <row r="742" spans="1:26" hidden="1">
      <c r="A742" s="19">
        <v>99246</v>
      </c>
      <c r="B742" s="20">
        <v>14031000038</v>
      </c>
      <c r="C742" s="20" t="s">
        <v>3040</v>
      </c>
      <c r="D742" s="20" t="s">
        <v>142</v>
      </c>
      <c r="E742" s="20" t="s">
        <v>174</v>
      </c>
      <c r="F742" s="20">
        <v>10</v>
      </c>
      <c r="G742" s="20" t="s">
        <v>3031</v>
      </c>
      <c r="H742" s="20">
        <v>4109</v>
      </c>
      <c r="I742" s="89" t="s">
        <v>171</v>
      </c>
      <c r="J742" s="88" t="s">
        <v>4</v>
      </c>
      <c r="K742" s="87">
        <v>79545</v>
      </c>
      <c r="L742" s="71">
        <v>207000</v>
      </c>
      <c r="M742" s="87">
        <v>206410</v>
      </c>
      <c r="N742" s="18">
        <f t="shared" si="65"/>
        <v>16418883450</v>
      </c>
      <c r="O742" s="18">
        <f t="shared" si="69"/>
        <v>1641888345</v>
      </c>
      <c r="P742" s="30">
        <f t="shared" si="64"/>
        <v>18060771795</v>
      </c>
      <c r="Q742" s="152">
        <v>70000</v>
      </c>
      <c r="R742" s="152">
        <f t="shared" si="66"/>
        <v>258011.02564285713</v>
      </c>
      <c r="S742" s="152">
        <f t="shared" si="67"/>
        <v>18060771795</v>
      </c>
      <c r="T742" s="20" t="s">
        <v>6</v>
      </c>
      <c r="U742" s="81">
        <v>206410</v>
      </c>
      <c r="V742" s="81">
        <v>18060875000</v>
      </c>
      <c r="W742" s="81">
        <v>206410</v>
      </c>
      <c r="X742" s="81">
        <v>18060875000</v>
      </c>
      <c r="Y742" s="71">
        <v>0</v>
      </c>
      <c r="Z742" s="84">
        <v>0</v>
      </c>
    </row>
    <row r="743" spans="1:26" hidden="1">
      <c r="A743" s="19">
        <v>95014</v>
      </c>
      <c r="B743" s="20">
        <v>14031000039</v>
      </c>
      <c r="C743" s="20" t="s">
        <v>3044</v>
      </c>
      <c r="D743" s="20" t="s">
        <v>137</v>
      </c>
      <c r="E743" s="20" t="s">
        <v>37</v>
      </c>
      <c r="F743" s="20">
        <v>10</v>
      </c>
      <c r="G743" s="20" t="s">
        <v>3031</v>
      </c>
      <c r="H743" s="20">
        <v>1602</v>
      </c>
      <c r="I743" s="89" t="s">
        <v>35</v>
      </c>
      <c r="J743" s="88" t="s">
        <v>4</v>
      </c>
      <c r="K743" s="87">
        <v>79545</v>
      </c>
      <c r="L743" s="71">
        <v>100000</v>
      </c>
      <c r="M743" s="87">
        <v>98970</v>
      </c>
      <c r="N743" s="18">
        <f t="shared" si="65"/>
        <v>7872568650</v>
      </c>
      <c r="O743" s="18">
        <f t="shared" si="69"/>
        <v>787256865</v>
      </c>
      <c r="P743" s="30">
        <f t="shared" si="64"/>
        <v>8659825515</v>
      </c>
      <c r="Q743" s="152">
        <v>70000</v>
      </c>
      <c r="R743" s="152">
        <f t="shared" si="66"/>
        <v>123711.79307142858</v>
      </c>
      <c r="S743" s="152">
        <f t="shared" si="67"/>
        <v>8659825515</v>
      </c>
      <c r="T743" s="20" t="s">
        <v>6</v>
      </c>
      <c r="U743" s="81">
        <v>98970</v>
      </c>
      <c r="V743" s="81">
        <v>8041312500</v>
      </c>
      <c r="W743" s="81">
        <v>98970</v>
      </c>
      <c r="X743" s="81">
        <v>8041312500</v>
      </c>
      <c r="Y743" s="71">
        <v>0</v>
      </c>
      <c r="Z743" s="84">
        <f>P743-V743</f>
        <v>618513015</v>
      </c>
    </row>
    <row r="744" spans="1:26" hidden="1">
      <c r="A744" s="19">
        <v>95449</v>
      </c>
      <c r="B744" s="20">
        <v>14031000041</v>
      </c>
      <c r="C744" s="20" t="s">
        <v>3049</v>
      </c>
      <c r="D744" s="20" t="s">
        <v>137</v>
      </c>
      <c r="E744" s="20" t="s">
        <v>37</v>
      </c>
      <c r="F744" s="20">
        <v>10</v>
      </c>
      <c r="G744" s="20" t="s">
        <v>3031</v>
      </c>
      <c r="H744" s="20">
        <v>1602</v>
      </c>
      <c r="I744" s="89" t="s">
        <v>35</v>
      </c>
      <c r="J744" s="88" t="s">
        <v>4</v>
      </c>
      <c r="K744" s="87">
        <v>79545</v>
      </c>
      <c r="L744" s="71">
        <v>100000</v>
      </c>
      <c r="M744" s="87">
        <v>99910</v>
      </c>
      <c r="N744" s="18">
        <f t="shared" si="65"/>
        <v>7947340950</v>
      </c>
      <c r="O744" s="18">
        <f t="shared" si="69"/>
        <v>794734095</v>
      </c>
      <c r="P744" s="30">
        <f t="shared" si="64"/>
        <v>8742075045</v>
      </c>
      <c r="Q744" s="152">
        <v>70000</v>
      </c>
      <c r="R744" s="152">
        <f t="shared" si="66"/>
        <v>124886.78635714286</v>
      </c>
      <c r="S744" s="152">
        <f t="shared" si="67"/>
        <v>8742075045</v>
      </c>
      <c r="T744" s="20" t="s">
        <v>6</v>
      </c>
      <c r="U744" s="81">
        <v>99910</v>
      </c>
      <c r="V744" s="81">
        <v>8117687500</v>
      </c>
      <c r="W744" s="81">
        <v>99910</v>
      </c>
      <c r="X744" s="81">
        <v>8117687500</v>
      </c>
      <c r="Y744" s="71">
        <v>0</v>
      </c>
      <c r="Z744" s="84">
        <f>P744-V744</f>
        <v>624387545</v>
      </c>
    </row>
    <row r="745" spans="1:26" hidden="1">
      <c r="A745" s="19">
        <v>94963</v>
      </c>
      <c r="B745" s="20">
        <v>14031000040</v>
      </c>
      <c r="C745" s="20" t="s">
        <v>3053</v>
      </c>
      <c r="D745" s="20" t="s">
        <v>157</v>
      </c>
      <c r="E745" s="20" t="s">
        <v>37</v>
      </c>
      <c r="F745" s="20">
        <v>10</v>
      </c>
      <c r="G745" s="20" t="s">
        <v>3031</v>
      </c>
      <c r="H745" s="20">
        <v>1602</v>
      </c>
      <c r="I745" s="89" t="s">
        <v>35</v>
      </c>
      <c r="J745" s="88" t="s">
        <v>4</v>
      </c>
      <c r="K745" s="87">
        <v>79545</v>
      </c>
      <c r="L745" s="71">
        <v>150000</v>
      </c>
      <c r="M745" s="87">
        <v>148980</v>
      </c>
      <c r="N745" s="18">
        <f t="shared" si="65"/>
        <v>11850614100</v>
      </c>
      <c r="O745" s="18">
        <f t="shared" si="69"/>
        <v>1185061410</v>
      </c>
      <c r="P745" s="30">
        <f t="shared" si="64"/>
        <v>13035675510</v>
      </c>
      <c r="Q745" s="152">
        <v>70000</v>
      </c>
      <c r="R745" s="152">
        <f t="shared" si="66"/>
        <v>186223.93585714285</v>
      </c>
      <c r="S745" s="152">
        <f t="shared" si="67"/>
        <v>13035675510</v>
      </c>
      <c r="T745" s="20" t="s">
        <v>6</v>
      </c>
      <c r="U745" s="81">
        <v>148980</v>
      </c>
      <c r="V745" s="81">
        <v>13035750000</v>
      </c>
      <c r="W745" s="81">
        <v>148980</v>
      </c>
      <c r="X745" s="81">
        <v>13035750000</v>
      </c>
      <c r="Y745" s="71">
        <v>0</v>
      </c>
      <c r="Z745" s="84">
        <v>0</v>
      </c>
    </row>
    <row r="746" spans="1:26" hidden="1">
      <c r="A746" s="19">
        <v>99163</v>
      </c>
      <c r="B746" s="20">
        <v>14031000045</v>
      </c>
      <c r="C746" s="20" t="s">
        <v>3057</v>
      </c>
      <c r="D746" s="20" t="s">
        <v>2952</v>
      </c>
      <c r="E746" s="20" t="s">
        <v>40</v>
      </c>
      <c r="F746" s="20">
        <v>10</v>
      </c>
      <c r="G746" s="20" t="s">
        <v>3059</v>
      </c>
      <c r="H746" s="20">
        <v>8091</v>
      </c>
      <c r="I746" s="89" t="s">
        <v>39</v>
      </c>
      <c r="J746" s="88" t="s">
        <v>4</v>
      </c>
      <c r="K746" s="87">
        <v>79545</v>
      </c>
      <c r="L746" s="71">
        <v>100000</v>
      </c>
      <c r="M746" s="87">
        <v>98800</v>
      </c>
      <c r="N746" s="18">
        <f t="shared" si="65"/>
        <v>7859046000</v>
      </c>
      <c r="O746" s="18">
        <f t="shared" si="69"/>
        <v>785904600</v>
      </c>
      <c r="P746" s="30">
        <f t="shared" si="64"/>
        <v>8644950600</v>
      </c>
      <c r="Q746" s="152">
        <v>70000</v>
      </c>
      <c r="R746" s="152">
        <f t="shared" si="66"/>
        <v>123499.29428571429</v>
      </c>
      <c r="S746" s="152">
        <f t="shared" si="67"/>
        <v>8644950600</v>
      </c>
      <c r="T746" s="20" t="s">
        <v>6</v>
      </c>
      <c r="U746" s="81">
        <v>98800</v>
      </c>
      <c r="V746" s="81">
        <v>8645000000</v>
      </c>
      <c r="W746" s="81">
        <v>98800</v>
      </c>
      <c r="X746" s="81">
        <v>8645000000</v>
      </c>
      <c r="Y746" s="71">
        <v>0</v>
      </c>
      <c r="Z746" s="84">
        <v>0</v>
      </c>
    </row>
    <row r="747" spans="1:26" hidden="1">
      <c r="A747" s="19">
        <v>99077</v>
      </c>
      <c r="B747" s="20">
        <v>14031000050</v>
      </c>
      <c r="C747" s="20" t="s">
        <v>3063</v>
      </c>
      <c r="D747" s="20" t="s">
        <v>2952</v>
      </c>
      <c r="E747" s="20" t="s">
        <v>40</v>
      </c>
      <c r="F747" s="20">
        <v>10</v>
      </c>
      <c r="G747" s="20" t="s">
        <v>3059</v>
      </c>
      <c r="H747" s="20">
        <v>8091</v>
      </c>
      <c r="I747" s="89" t="s">
        <v>39</v>
      </c>
      <c r="J747" s="88" t="s">
        <v>4</v>
      </c>
      <c r="K747" s="87">
        <v>79545</v>
      </c>
      <c r="L747" s="71">
        <v>35000</v>
      </c>
      <c r="M747" s="87">
        <v>34950</v>
      </c>
      <c r="N747" s="18">
        <f t="shared" si="65"/>
        <v>2780097750</v>
      </c>
      <c r="O747" s="18">
        <f t="shared" si="69"/>
        <v>278009775</v>
      </c>
      <c r="P747" s="30">
        <f t="shared" si="64"/>
        <v>3058107525</v>
      </c>
      <c r="Q747" s="152">
        <v>70000</v>
      </c>
      <c r="R747" s="152">
        <f t="shared" si="66"/>
        <v>43687.250357142861</v>
      </c>
      <c r="S747" s="152">
        <f t="shared" si="67"/>
        <v>3058107525.0000005</v>
      </c>
      <c r="T747" s="20" t="s">
        <v>6</v>
      </c>
      <c r="U747" s="81">
        <v>34950</v>
      </c>
      <c r="V747" s="81">
        <v>3058125000</v>
      </c>
      <c r="W747" s="81">
        <v>34950</v>
      </c>
      <c r="X747" s="81">
        <v>3058125000</v>
      </c>
      <c r="Y747" s="71">
        <v>0</v>
      </c>
      <c r="Z747" s="84">
        <v>0</v>
      </c>
    </row>
    <row r="748" spans="1:26" hidden="1">
      <c r="A748" s="19">
        <v>97031</v>
      </c>
      <c r="B748" s="20">
        <v>14031000051</v>
      </c>
      <c r="C748" s="20" t="s">
        <v>3067</v>
      </c>
      <c r="D748" s="20" t="s">
        <v>2952</v>
      </c>
      <c r="E748" s="20" t="s">
        <v>40</v>
      </c>
      <c r="F748" s="20">
        <v>10</v>
      </c>
      <c r="G748" s="20" t="s">
        <v>3059</v>
      </c>
      <c r="H748" s="20">
        <v>8091</v>
      </c>
      <c r="I748" s="21" t="s">
        <v>39</v>
      </c>
      <c r="J748" s="20" t="s">
        <v>4</v>
      </c>
      <c r="K748" s="18">
        <v>79545</v>
      </c>
      <c r="L748" s="22">
        <v>150000</v>
      </c>
      <c r="M748" s="18">
        <v>148620</v>
      </c>
      <c r="N748" s="18">
        <f t="shared" si="65"/>
        <v>11821977900</v>
      </c>
      <c r="O748" s="18">
        <f t="shared" si="69"/>
        <v>1182197790</v>
      </c>
      <c r="P748" s="30">
        <f t="shared" si="64"/>
        <v>13004175690</v>
      </c>
      <c r="Q748" s="152">
        <v>70000</v>
      </c>
      <c r="R748" s="152">
        <f t="shared" si="66"/>
        <v>185773.93842857142</v>
      </c>
      <c r="S748" s="152">
        <f t="shared" si="67"/>
        <v>13004175690</v>
      </c>
      <c r="T748" s="20" t="s">
        <v>6</v>
      </c>
      <c r="U748" s="81">
        <v>148620</v>
      </c>
      <c r="V748" s="81">
        <v>13004250000</v>
      </c>
      <c r="W748" s="81">
        <v>148620</v>
      </c>
      <c r="X748" s="81">
        <v>13004250000</v>
      </c>
      <c r="Y748" s="71">
        <v>0</v>
      </c>
      <c r="Z748" s="84">
        <v>0</v>
      </c>
    </row>
    <row r="749" spans="1:26" hidden="1">
      <c r="A749" s="19">
        <v>99035</v>
      </c>
      <c r="B749" s="20">
        <v>14031000049</v>
      </c>
      <c r="C749" s="20" t="s">
        <v>3071</v>
      </c>
      <c r="D749" s="20" t="s">
        <v>2952</v>
      </c>
      <c r="E749" s="20" t="s">
        <v>40</v>
      </c>
      <c r="F749" s="20">
        <v>10</v>
      </c>
      <c r="G749" s="20" t="s">
        <v>3059</v>
      </c>
      <c r="H749" s="20">
        <v>8091</v>
      </c>
      <c r="I749" s="21" t="s">
        <v>39</v>
      </c>
      <c r="J749" s="20" t="s">
        <v>4</v>
      </c>
      <c r="K749" s="18">
        <v>79545</v>
      </c>
      <c r="L749" s="22">
        <v>100000</v>
      </c>
      <c r="M749" s="18">
        <v>99940</v>
      </c>
      <c r="N749" s="18">
        <f t="shared" si="65"/>
        <v>7949727300</v>
      </c>
      <c r="O749" s="18">
        <f t="shared" si="69"/>
        <v>794972730</v>
      </c>
      <c r="P749" s="30">
        <f t="shared" si="64"/>
        <v>8744700030</v>
      </c>
      <c r="Q749" s="152">
        <v>70000</v>
      </c>
      <c r="R749" s="152">
        <f t="shared" si="66"/>
        <v>124924.28614285715</v>
      </c>
      <c r="S749" s="152">
        <f t="shared" si="67"/>
        <v>8744700030</v>
      </c>
      <c r="T749" s="20" t="s">
        <v>6</v>
      </c>
      <c r="U749" s="81">
        <v>99940</v>
      </c>
      <c r="V749" s="81">
        <v>8744750000</v>
      </c>
      <c r="W749" s="81">
        <v>99940</v>
      </c>
      <c r="X749" s="81">
        <v>8744750000</v>
      </c>
      <c r="Y749" s="71">
        <v>0</v>
      </c>
      <c r="Z749" s="84">
        <v>0</v>
      </c>
    </row>
    <row r="750" spans="1:26" hidden="1">
      <c r="A750" s="19">
        <v>97411</v>
      </c>
      <c r="B750" s="20">
        <v>14031000048</v>
      </c>
      <c r="C750" s="20" t="s">
        <v>3075</v>
      </c>
      <c r="D750" s="20" t="s">
        <v>2952</v>
      </c>
      <c r="E750" s="20" t="s">
        <v>40</v>
      </c>
      <c r="F750" s="20">
        <v>10</v>
      </c>
      <c r="G750" s="20" t="s">
        <v>3059</v>
      </c>
      <c r="H750" s="20">
        <v>8091</v>
      </c>
      <c r="I750" s="21" t="s">
        <v>39</v>
      </c>
      <c r="J750" s="20" t="s">
        <v>4</v>
      </c>
      <c r="K750" s="18">
        <v>79545</v>
      </c>
      <c r="L750" s="22">
        <v>120000</v>
      </c>
      <c r="M750" s="18">
        <v>119010</v>
      </c>
      <c r="N750" s="18">
        <f t="shared" si="65"/>
        <v>9466650450</v>
      </c>
      <c r="O750" s="18">
        <f t="shared" si="69"/>
        <v>946665045</v>
      </c>
      <c r="P750" s="30">
        <f t="shared" si="64"/>
        <v>10413315495</v>
      </c>
      <c r="Q750" s="152">
        <v>70000</v>
      </c>
      <c r="R750" s="152">
        <f t="shared" si="66"/>
        <v>148761.64992857142</v>
      </c>
      <c r="S750" s="152">
        <f t="shared" si="67"/>
        <v>10413315495</v>
      </c>
      <c r="T750" s="20" t="s">
        <v>6</v>
      </c>
      <c r="U750" s="81">
        <v>119010</v>
      </c>
      <c r="V750" s="81">
        <v>10413375000</v>
      </c>
      <c r="W750" s="81">
        <v>119010</v>
      </c>
      <c r="X750" s="81">
        <v>10413375000</v>
      </c>
      <c r="Y750" s="71">
        <v>0</v>
      </c>
      <c r="Z750" s="84">
        <v>0</v>
      </c>
    </row>
    <row r="751" spans="1:26" hidden="1">
      <c r="A751" s="19">
        <v>98042</v>
      </c>
      <c r="B751" s="20">
        <v>14031000047</v>
      </c>
      <c r="C751" s="20" t="s">
        <v>3078</v>
      </c>
      <c r="D751" s="20" t="s">
        <v>2952</v>
      </c>
      <c r="E751" s="20" t="s">
        <v>40</v>
      </c>
      <c r="F751" s="20">
        <v>10</v>
      </c>
      <c r="G751" s="20" t="s">
        <v>3059</v>
      </c>
      <c r="H751" s="20">
        <v>8091</v>
      </c>
      <c r="I751" s="21" t="s">
        <v>39</v>
      </c>
      <c r="J751" s="20" t="s">
        <v>4</v>
      </c>
      <c r="K751" s="18">
        <v>79545</v>
      </c>
      <c r="L751" s="22">
        <v>120000</v>
      </c>
      <c r="M751" s="18">
        <v>119990</v>
      </c>
      <c r="N751" s="18">
        <f t="shared" si="65"/>
        <v>9544604550</v>
      </c>
      <c r="O751" s="18">
        <f t="shared" si="69"/>
        <v>954460455</v>
      </c>
      <c r="P751" s="30">
        <f t="shared" si="64"/>
        <v>10499065005</v>
      </c>
      <c r="Q751" s="152">
        <v>70000</v>
      </c>
      <c r="R751" s="152">
        <f t="shared" si="66"/>
        <v>149986.64292857144</v>
      </c>
      <c r="S751" s="152">
        <f t="shared" si="67"/>
        <v>10499065005</v>
      </c>
      <c r="T751" s="20" t="s">
        <v>6</v>
      </c>
      <c r="U751" s="81">
        <v>119990</v>
      </c>
      <c r="V751" s="81">
        <v>10499125000</v>
      </c>
      <c r="W751" s="81">
        <v>119990</v>
      </c>
      <c r="X751" s="81">
        <v>10499125000</v>
      </c>
      <c r="Y751" s="71">
        <v>0</v>
      </c>
      <c r="Z751" s="84">
        <v>0</v>
      </c>
    </row>
    <row r="752" spans="1:26" hidden="1">
      <c r="A752" s="19">
        <v>99037</v>
      </c>
      <c r="B752" s="20">
        <v>14031000046</v>
      </c>
      <c r="C752" s="20" t="s">
        <v>3081</v>
      </c>
      <c r="D752" s="20" t="s">
        <v>2952</v>
      </c>
      <c r="E752" s="20" t="s">
        <v>40</v>
      </c>
      <c r="F752" s="20">
        <v>10</v>
      </c>
      <c r="G752" s="20" t="s">
        <v>3059</v>
      </c>
      <c r="H752" s="20">
        <v>8091</v>
      </c>
      <c r="I752" s="21" t="s">
        <v>39</v>
      </c>
      <c r="J752" s="20" t="s">
        <v>4</v>
      </c>
      <c r="K752" s="18">
        <v>79545</v>
      </c>
      <c r="L752" s="22">
        <v>90000</v>
      </c>
      <c r="M752" s="18">
        <v>89430</v>
      </c>
      <c r="N752" s="18">
        <f t="shared" si="65"/>
        <v>7113709350</v>
      </c>
      <c r="O752" s="18">
        <f t="shared" si="69"/>
        <v>711370935</v>
      </c>
      <c r="P752" s="30">
        <f t="shared" si="64"/>
        <v>7825080285</v>
      </c>
      <c r="Q752" s="152">
        <v>70000</v>
      </c>
      <c r="R752" s="152">
        <f t="shared" si="66"/>
        <v>111786.86121428572</v>
      </c>
      <c r="S752" s="152">
        <f t="shared" si="67"/>
        <v>7825080285</v>
      </c>
      <c r="T752" s="20" t="s">
        <v>6</v>
      </c>
      <c r="U752" s="81">
        <v>89430</v>
      </c>
      <c r="V752" s="81">
        <v>7825125000</v>
      </c>
      <c r="W752" s="81">
        <v>89430</v>
      </c>
      <c r="X752" s="81">
        <v>7825125000</v>
      </c>
      <c r="Y752" s="71">
        <v>0</v>
      </c>
      <c r="Z752" s="84">
        <v>0</v>
      </c>
    </row>
    <row r="753" spans="1:26" hidden="1">
      <c r="A753" s="19">
        <v>97506</v>
      </c>
      <c r="B753" s="20">
        <v>14031000044</v>
      </c>
      <c r="C753" s="20" t="s">
        <v>3085</v>
      </c>
      <c r="D753" s="20" t="s">
        <v>2952</v>
      </c>
      <c r="E753" s="20" t="s">
        <v>40</v>
      </c>
      <c r="F753" s="20">
        <v>10</v>
      </c>
      <c r="G753" s="20" t="s">
        <v>3059</v>
      </c>
      <c r="H753" s="20">
        <v>8091</v>
      </c>
      <c r="I753" s="21" t="s">
        <v>39</v>
      </c>
      <c r="J753" s="20" t="s">
        <v>4</v>
      </c>
      <c r="K753" s="18">
        <v>79545</v>
      </c>
      <c r="L753" s="22">
        <v>60000</v>
      </c>
      <c r="M753" s="18">
        <v>59020</v>
      </c>
      <c r="N753" s="18">
        <f t="shared" si="65"/>
        <v>4694745900</v>
      </c>
      <c r="O753" s="18">
        <f t="shared" si="69"/>
        <v>469474590</v>
      </c>
      <c r="P753" s="30">
        <f t="shared" si="64"/>
        <v>5164220490</v>
      </c>
      <c r="Q753" s="152">
        <v>70000</v>
      </c>
      <c r="R753" s="152">
        <f t="shared" si="66"/>
        <v>73774.578428571433</v>
      </c>
      <c r="S753" s="152">
        <f t="shared" si="67"/>
        <v>5164220490</v>
      </c>
      <c r="T753" s="20" t="s">
        <v>6</v>
      </c>
      <c r="U753" s="81">
        <v>59020</v>
      </c>
      <c r="V753" s="81">
        <v>5164250000</v>
      </c>
      <c r="W753" s="81">
        <v>59020</v>
      </c>
      <c r="X753" s="81">
        <v>5164250000</v>
      </c>
      <c r="Y753" s="71">
        <v>0</v>
      </c>
      <c r="Z753" s="84">
        <v>0</v>
      </c>
    </row>
    <row r="754" spans="1:26" hidden="1">
      <c r="A754" s="19">
        <v>97575</v>
      </c>
      <c r="B754" s="20">
        <v>14031000043</v>
      </c>
      <c r="C754" s="20" t="s">
        <v>3088</v>
      </c>
      <c r="D754" s="20" t="s">
        <v>2952</v>
      </c>
      <c r="E754" s="20" t="s">
        <v>40</v>
      </c>
      <c r="F754" s="20">
        <v>10</v>
      </c>
      <c r="G754" s="20" t="s">
        <v>3059</v>
      </c>
      <c r="H754" s="20">
        <v>8091</v>
      </c>
      <c r="I754" s="21" t="s">
        <v>39</v>
      </c>
      <c r="J754" s="20" t="s">
        <v>4</v>
      </c>
      <c r="K754" s="18">
        <v>79545</v>
      </c>
      <c r="L754" s="22">
        <v>149000</v>
      </c>
      <c r="M754" s="18">
        <v>148620</v>
      </c>
      <c r="N754" s="18">
        <f t="shared" si="65"/>
        <v>11821977900</v>
      </c>
      <c r="O754" s="18">
        <f t="shared" si="69"/>
        <v>1182197790</v>
      </c>
      <c r="P754" s="30">
        <f t="shared" si="64"/>
        <v>13004175690</v>
      </c>
      <c r="Q754" s="152">
        <v>70000</v>
      </c>
      <c r="R754" s="152">
        <f t="shared" si="66"/>
        <v>185773.93842857142</v>
      </c>
      <c r="S754" s="152">
        <f t="shared" si="67"/>
        <v>13004175690</v>
      </c>
      <c r="T754" s="20" t="s">
        <v>6</v>
      </c>
      <c r="U754" s="81">
        <v>148620</v>
      </c>
      <c r="V754" s="81">
        <v>13004250000</v>
      </c>
      <c r="W754" s="81">
        <v>148620</v>
      </c>
      <c r="X754" s="81">
        <v>13004250000</v>
      </c>
      <c r="Y754" s="71">
        <v>0</v>
      </c>
      <c r="Z754" s="84">
        <v>0</v>
      </c>
    </row>
    <row r="755" spans="1:26" hidden="1">
      <c r="A755" s="19">
        <v>99089</v>
      </c>
      <c r="B755" s="20">
        <v>14031000052</v>
      </c>
      <c r="C755" s="20" t="s">
        <v>3091</v>
      </c>
      <c r="D755" s="20" t="s">
        <v>2915</v>
      </c>
      <c r="E755" s="20" t="s">
        <v>40</v>
      </c>
      <c r="F755" s="20">
        <v>10</v>
      </c>
      <c r="G755" s="20" t="s">
        <v>3059</v>
      </c>
      <c r="H755" s="20">
        <v>8091</v>
      </c>
      <c r="I755" s="21" t="s">
        <v>39</v>
      </c>
      <c r="J755" s="20" t="s">
        <v>4</v>
      </c>
      <c r="K755" s="18">
        <v>79545</v>
      </c>
      <c r="L755" s="22">
        <v>100000</v>
      </c>
      <c r="M755" s="18">
        <v>99330</v>
      </c>
      <c r="N755" s="18">
        <f t="shared" si="65"/>
        <v>7901204850</v>
      </c>
      <c r="O755" s="18">
        <f t="shared" si="69"/>
        <v>790120485</v>
      </c>
      <c r="P755" s="30">
        <f t="shared" si="64"/>
        <v>8691325335</v>
      </c>
      <c r="Q755" s="152">
        <v>70000</v>
      </c>
      <c r="R755" s="152">
        <f t="shared" si="66"/>
        <v>124161.7905</v>
      </c>
      <c r="S755" s="152">
        <f t="shared" si="67"/>
        <v>8691325335</v>
      </c>
      <c r="T755" s="20" t="s">
        <v>6</v>
      </c>
      <c r="U755" s="81">
        <v>99330</v>
      </c>
      <c r="V755" s="81">
        <v>8691375000</v>
      </c>
      <c r="W755" s="81">
        <v>99330</v>
      </c>
      <c r="X755" s="81">
        <v>8691375000</v>
      </c>
      <c r="Y755" s="71">
        <v>0</v>
      </c>
      <c r="Z755" s="84">
        <v>0</v>
      </c>
    </row>
    <row r="756" spans="1:26" hidden="1">
      <c r="A756" s="19">
        <v>98917</v>
      </c>
      <c r="B756" s="20">
        <v>14031000053</v>
      </c>
      <c r="C756" s="20" t="s">
        <v>3096</v>
      </c>
      <c r="D756" s="20" t="s">
        <v>2915</v>
      </c>
      <c r="E756" s="20" t="s">
        <v>40</v>
      </c>
      <c r="F756" s="20">
        <v>10</v>
      </c>
      <c r="G756" s="20" t="s">
        <v>3059</v>
      </c>
      <c r="H756" s="20">
        <v>8091</v>
      </c>
      <c r="I756" s="21" t="s">
        <v>39</v>
      </c>
      <c r="J756" s="20" t="s">
        <v>4</v>
      </c>
      <c r="K756" s="18">
        <v>79545</v>
      </c>
      <c r="L756" s="22">
        <v>70000</v>
      </c>
      <c r="M756" s="18">
        <v>69570</v>
      </c>
      <c r="N756" s="18">
        <f t="shared" si="65"/>
        <v>5533945650</v>
      </c>
      <c r="O756" s="18">
        <f t="shared" si="69"/>
        <v>553394565</v>
      </c>
      <c r="P756" s="30">
        <f t="shared" si="64"/>
        <v>6087340215</v>
      </c>
      <c r="Q756" s="152">
        <v>70000</v>
      </c>
      <c r="R756" s="152">
        <f t="shared" si="66"/>
        <v>86962.003071428568</v>
      </c>
      <c r="S756" s="152">
        <f t="shared" si="67"/>
        <v>6087340215</v>
      </c>
      <c r="T756" s="20" t="s">
        <v>6</v>
      </c>
      <c r="U756" s="81">
        <v>69570</v>
      </c>
      <c r="V756" s="81">
        <v>6087375000</v>
      </c>
      <c r="W756" s="81">
        <v>69570</v>
      </c>
      <c r="X756" s="81">
        <v>6087375000</v>
      </c>
      <c r="Y756" s="71">
        <v>0</v>
      </c>
      <c r="Z756" s="84">
        <v>0</v>
      </c>
    </row>
    <row r="757" spans="1:26" hidden="1">
      <c r="A757" s="19">
        <v>95057</v>
      </c>
      <c r="B757" s="20">
        <v>14031000042</v>
      </c>
      <c r="C757" s="20" t="s">
        <v>3099</v>
      </c>
      <c r="D757" s="20" t="s">
        <v>677</v>
      </c>
      <c r="E757" s="20" t="s">
        <v>37</v>
      </c>
      <c r="F757" s="20">
        <v>10</v>
      </c>
      <c r="G757" s="20" t="s">
        <v>3059</v>
      </c>
      <c r="H757" s="20">
        <v>1602</v>
      </c>
      <c r="I757" s="21" t="s">
        <v>35</v>
      </c>
      <c r="J757" s="20" t="s">
        <v>4</v>
      </c>
      <c r="K757" s="18">
        <v>79545</v>
      </c>
      <c r="L757" s="22">
        <v>100000</v>
      </c>
      <c r="M757" s="18">
        <v>99530</v>
      </c>
      <c r="N757" s="18">
        <f t="shared" si="65"/>
        <v>7917113850</v>
      </c>
      <c r="O757" s="18">
        <f t="shared" si="69"/>
        <v>791711385</v>
      </c>
      <c r="P757" s="30">
        <f t="shared" si="64"/>
        <v>8708825235</v>
      </c>
      <c r="Q757" s="152">
        <v>70000</v>
      </c>
      <c r="R757" s="152">
        <f t="shared" si="66"/>
        <v>124411.78907142857</v>
      </c>
      <c r="S757" s="152">
        <f t="shared" si="67"/>
        <v>8708825235</v>
      </c>
      <c r="T757" s="20" t="s">
        <v>6</v>
      </c>
      <c r="U757" s="81">
        <v>99530</v>
      </c>
      <c r="V757" s="81">
        <v>8708875000</v>
      </c>
      <c r="W757" s="81">
        <v>99530</v>
      </c>
      <c r="X757" s="81">
        <v>8708875000</v>
      </c>
      <c r="Y757" s="71">
        <v>0</v>
      </c>
      <c r="Z757" s="84">
        <v>0</v>
      </c>
    </row>
    <row r="758" spans="1:26" hidden="1">
      <c r="A758" s="19">
        <v>99049</v>
      </c>
      <c r="B758" s="20">
        <v>14031000054</v>
      </c>
      <c r="C758" s="20" t="s">
        <v>3103</v>
      </c>
      <c r="D758" s="20" t="s">
        <v>2915</v>
      </c>
      <c r="E758" s="20" t="s">
        <v>40</v>
      </c>
      <c r="F758" s="20">
        <v>10</v>
      </c>
      <c r="G758" s="20" t="s">
        <v>3105</v>
      </c>
      <c r="H758" s="20">
        <v>8091</v>
      </c>
      <c r="I758" s="21" t="s">
        <v>39</v>
      </c>
      <c r="J758" s="20" t="s">
        <v>4</v>
      </c>
      <c r="K758" s="18">
        <v>79545</v>
      </c>
      <c r="L758" s="22">
        <v>95000</v>
      </c>
      <c r="M758" s="18">
        <v>94210</v>
      </c>
      <c r="N758" s="18">
        <f t="shared" si="65"/>
        <v>7493934450</v>
      </c>
      <c r="O758" s="18">
        <f t="shared" si="69"/>
        <v>749393445</v>
      </c>
      <c r="P758" s="30">
        <f t="shared" si="64"/>
        <v>8243327895</v>
      </c>
      <c r="Q758" s="152">
        <v>70000</v>
      </c>
      <c r="R758" s="152">
        <f t="shared" si="66"/>
        <v>117761.82707142858</v>
      </c>
      <c r="S758" s="152">
        <f t="shared" si="67"/>
        <v>8243327895</v>
      </c>
      <c r="T758" s="20" t="s">
        <v>6</v>
      </c>
      <c r="U758" s="81">
        <v>94210</v>
      </c>
      <c r="V758" s="81">
        <v>8243375000</v>
      </c>
      <c r="W758" s="81">
        <v>94210</v>
      </c>
      <c r="X758" s="81">
        <v>8243375000</v>
      </c>
      <c r="Y758" s="71">
        <v>0</v>
      </c>
      <c r="Z758" s="84">
        <v>0</v>
      </c>
    </row>
    <row r="759" spans="1:26" hidden="1">
      <c r="A759" s="19">
        <v>97458</v>
      </c>
      <c r="B759" s="20">
        <v>14031000055</v>
      </c>
      <c r="C759" s="20" t="s">
        <v>3108</v>
      </c>
      <c r="D759" s="20" t="s">
        <v>2952</v>
      </c>
      <c r="E759" s="20" t="s">
        <v>40</v>
      </c>
      <c r="F759" s="20">
        <v>10</v>
      </c>
      <c r="G759" s="20" t="s">
        <v>3110</v>
      </c>
      <c r="H759" s="20">
        <v>8091</v>
      </c>
      <c r="I759" s="21" t="s">
        <v>39</v>
      </c>
      <c r="J759" s="20" t="s">
        <v>4</v>
      </c>
      <c r="K759" s="18">
        <v>79545</v>
      </c>
      <c r="L759" s="22">
        <v>100000</v>
      </c>
      <c r="M759" s="18">
        <v>98900</v>
      </c>
      <c r="N759" s="18">
        <f t="shared" si="65"/>
        <v>7867000500</v>
      </c>
      <c r="O759" s="18">
        <f t="shared" si="69"/>
        <v>786700050</v>
      </c>
      <c r="P759" s="30">
        <f t="shared" si="64"/>
        <v>8653700550</v>
      </c>
      <c r="Q759" s="152">
        <v>70000</v>
      </c>
      <c r="R759" s="152">
        <f t="shared" si="66"/>
        <v>123624.29357142857</v>
      </c>
      <c r="S759" s="152">
        <f t="shared" si="67"/>
        <v>8653700550</v>
      </c>
      <c r="T759" s="20" t="s">
        <v>6</v>
      </c>
      <c r="U759" s="81">
        <v>98900</v>
      </c>
      <c r="V759" s="81">
        <v>8653750000</v>
      </c>
      <c r="W759" s="81">
        <v>98900</v>
      </c>
      <c r="X759" s="81">
        <v>8653750000</v>
      </c>
      <c r="Y759" s="71">
        <v>0</v>
      </c>
      <c r="Z759" s="84">
        <v>0</v>
      </c>
    </row>
    <row r="760" spans="1:26" hidden="1">
      <c r="A760" s="19">
        <v>97146</v>
      </c>
      <c r="B760" s="20">
        <v>14031000056</v>
      </c>
      <c r="C760" s="20" t="s">
        <v>3113</v>
      </c>
      <c r="D760" s="20" t="s">
        <v>2952</v>
      </c>
      <c r="E760" s="20" t="s">
        <v>40</v>
      </c>
      <c r="F760" s="20">
        <v>10</v>
      </c>
      <c r="G760" s="20" t="s">
        <v>3110</v>
      </c>
      <c r="H760" s="20">
        <v>8091</v>
      </c>
      <c r="I760" s="21" t="s">
        <v>39</v>
      </c>
      <c r="J760" s="20" t="s">
        <v>4</v>
      </c>
      <c r="K760" s="18">
        <v>79545</v>
      </c>
      <c r="L760" s="22">
        <v>73000</v>
      </c>
      <c r="M760" s="18">
        <v>72600</v>
      </c>
      <c r="N760" s="18">
        <f t="shared" si="65"/>
        <v>5774967000</v>
      </c>
      <c r="O760" s="18">
        <f t="shared" si="69"/>
        <v>577496700</v>
      </c>
      <c r="P760" s="30">
        <f t="shared" si="64"/>
        <v>6352463700</v>
      </c>
      <c r="Q760" s="152">
        <v>70000</v>
      </c>
      <c r="R760" s="152">
        <f t="shared" si="66"/>
        <v>90749.481428571424</v>
      </c>
      <c r="S760" s="152">
        <f t="shared" si="67"/>
        <v>6352463700</v>
      </c>
      <c r="T760" s="20" t="s">
        <v>6</v>
      </c>
      <c r="U760" s="81">
        <v>72600</v>
      </c>
      <c r="V760" s="81">
        <v>6352500000</v>
      </c>
      <c r="W760" s="81">
        <v>72600</v>
      </c>
      <c r="X760" s="81">
        <v>6352500000</v>
      </c>
      <c r="Y760" s="71">
        <v>0</v>
      </c>
      <c r="Z760" s="84">
        <v>0</v>
      </c>
    </row>
    <row r="761" spans="1:26" hidden="1">
      <c r="A761" s="19">
        <v>96833</v>
      </c>
      <c r="B761" s="20">
        <v>14031000058</v>
      </c>
      <c r="C761" s="20" t="s">
        <v>3118</v>
      </c>
      <c r="D761" s="20" t="s">
        <v>2952</v>
      </c>
      <c r="E761" s="20" t="s">
        <v>40</v>
      </c>
      <c r="F761" s="20">
        <v>10</v>
      </c>
      <c r="G761" s="20" t="s">
        <v>3110</v>
      </c>
      <c r="H761" s="20">
        <v>8091</v>
      </c>
      <c r="I761" s="21" t="s">
        <v>39</v>
      </c>
      <c r="J761" s="20" t="s">
        <v>4</v>
      </c>
      <c r="K761" s="18">
        <v>79545</v>
      </c>
      <c r="L761" s="22">
        <v>95000</v>
      </c>
      <c r="M761" s="18">
        <v>93760</v>
      </c>
      <c r="N761" s="18">
        <f t="shared" si="65"/>
        <v>7458139200</v>
      </c>
      <c r="O761" s="18">
        <f t="shared" si="69"/>
        <v>745813920</v>
      </c>
      <c r="P761" s="30">
        <f t="shared" si="64"/>
        <v>8203953120</v>
      </c>
      <c r="Q761" s="152">
        <v>70000</v>
      </c>
      <c r="R761" s="152">
        <f t="shared" si="66"/>
        <v>117199.33028571428</v>
      </c>
      <c r="S761" s="152">
        <f t="shared" si="67"/>
        <v>8203953120</v>
      </c>
      <c r="T761" s="20" t="s">
        <v>6</v>
      </c>
      <c r="U761" s="81">
        <v>93760</v>
      </c>
      <c r="V761" s="81">
        <v>8204000000</v>
      </c>
      <c r="W761" s="81">
        <v>93760</v>
      </c>
      <c r="X761" s="81">
        <v>8204000000</v>
      </c>
      <c r="Y761" s="71">
        <v>0</v>
      </c>
      <c r="Z761" s="84">
        <v>0</v>
      </c>
    </row>
    <row r="762" spans="1:26" hidden="1">
      <c r="A762" s="19">
        <v>97142</v>
      </c>
      <c r="B762" s="20">
        <v>14031000062</v>
      </c>
      <c r="C762" s="20" t="s">
        <v>3123</v>
      </c>
      <c r="D762" s="20" t="s">
        <v>2952</v>
      </c>
      <c r="E762" s="20" t="s">
        <v>40</v>
      </c>
      <c r="F762" s="20">
        <v>10</v>
      </c>
      <c r="G762" s="20" t="s">
        <v>3110</v>
      </c>
      <c r="H762" s="20">
        <v>8091</v>
      </c>
      <c r="I762" s="21" t="s">
        <v>39</v>
      </c>
      <c r="J762" s="20" t="s">
        <v>4</v>
      </c>
      <c r="K762" s="18">
        <v>79545</v>
      </c>
      <c r="L762" s="22">
        <v>90000</v>
      </c>
      <c r="M762" s="18">
        <v>89140</v>
      </c>
      <c r="N762" s="18">
        <f t="shared" si="65"/>
        <v>7090641300</v>
      </c>
      <c r="O762" s="18">
        <f t="shared" si="69"/>
        <v>709064130</v>
      </c>
      <c r="P762" s="30">
        <f t="shared" si="64"/>
        <v>7799705430</v>
      </c>
      <c r="Q762" s="152">
        <v>70000</v>
      </c>
      <c r="R762" s="152">
        <f t="shared" si="66"/>
        <v>111424.36328571428</v>
      </c>
      <c r="S762" s="152">
        <f t="shared" si="67"/>
        <v>7799705430</v>
      </c>
      <c r="T762" s="20" t="s">
        <v>6</v>
      </c>
      <c r="U762" s="81">
        <v>89140</v>
      </c>
      <c r="V762" s="81">
        <v>7799750000</v>
      </c>
      <c r="W762" s="81">
        <v>89140</v>
      </c>
      <c r="X762" s="81">
        <v>7799750000</v>
      </c>
      <c r="Y762" s="71">
        <v>0</v>
      </c>
      <c r="Z762" s="84">
        <v>0</v>
      </c>
    </row>
    <row r="763" spans="1:26" hidden="1">
      <c r="A763" s="19">
        <v>96824</v>
      </c>
      <c r="B763" s="20">
        <v>14031000060</v>
      </c>
      <c r="C763" s="20" t="s">
        <v>3127</v>
      </c>
      <c r="D763" s="20" t="s">
        <v>2952</v>
      </c>
      <c r="E763" s="20" t="s">
        <v>40</v>
      </c>
      <c r="F763" s="20">
        <v>10</v>
      </c>
      <c r="G763" s="20" t="s">
        <v>3110</v>
      </c>
      <c r="H763" s="20">
        <v>8091</v>
      </c>
      <c r="I763" s="21" t="s">
        <v>39</v>
      </c>
      <c r="J763" s="20" t="s">
        <v>4</v>
      </c>
      <c r="K763" s="18">
        <v>79545</v>
      </c>
      <c r="L763" s="22">
        <v>70000</v>
      </c>
      <c r="M763" s="18">
        <v>68900</v>
      </c>
      <c r="N763" s="18">
        <f t="shared" si="65"/>
        <v>5480650500</v>
      </c>
      <c r="O763" s="18">
        <f t="shared" si="69"/>
        <v>548065050</v>
      </c>
      <c r="P763" s="30">
        <f t="shared" si="64"/>
        <v>6028715550</v>
      </c>
      <c r="Q763" s="152">
        <v>70000</v>
      </c>
      <c r="R763" s="152">
        <f t="shared" si="66"/>
        <v>86124.50785714286</v>
      </c>
      <c r="S763" s="152">
        <f t="shared" si="67"/>
        <v>6028715550</v>
      </c>
      <c r="T763" s="20" t="s">
        <v>6</v>
      </c>
      <c r="U763" s="81">
        <v>68900</v>
      </c>
      <c r="V763" s="81">
        <v>6028750000</v>
      </c>
      <c r="W763" s="81">
        <v>68900</v>
      </c>
      <c r="X763" s="81">
        <v>6028750000</v>
      </c>
      <c r="Y763" s="71">
        <v>0</v>
      </c>
      <c r="Z763" s="84">
        <v>0</v>
      </c>
    </row>
    <row r="764" spans="1:26" hidden="1">
      <c r="A764" s="19">
        <v>97141</v>
      </c>
      <c r="B764" s="20">
        <v>14031000057</v>
      </c>
      <c r="C764" s="20" t="s">
        <v>3132</v>
      </c>
      <c r="D764" s="20" t="s">
        <v>2952</v>
      </c>
      <c r="E764" s="20" t="s">
        <v>40</v>
      </c>
      <c r="F764" s="20">
        <v>10</v>
      </c>
      <c r="G764" s="20" t="s">
        <v>3110</v>
      </c>
      <c r="H764" s="20">
        <v>8091</v>
      </c>
      <c r="I764" s="21" t="s">
        <v>39</v>
      </c>
      <c r="J764" s="20" t="s">
        <v>4</v>
      </c>
      <c r="K764" s="18">
        <v>79545</v>
      </c>
      <c r="L764" s="22">
        <v>100000</v>
      </c>
      <c r="M764" s="18">
        <v>99180</v>
      </c>
      <c r="N764" s="18">
        <f t="shared" si="65"/>
        <v>7889273100</v>
      </c>
      <c r="O764" s="18">
        <f t="shared" si="69"/>
        <v>788927310</v>
      </c>
      <c r="P764" s="30">
        <f t="shared" si="64"/>
        <v>8678200410</v>
      </c>
      <c r="Q764" s="152">
        <v>70000</v>
      </c>
      <c r="R764" s="152">
        <f t="shared" si="66"/>
        <v>123974.29157142858</v>
      </c>
      <c r="S764" s="152">
        <f t="shared" si="67"/>
        <v>8678200410</v>
      </c>
      <c r="T764" s="20" t="s">
        <v>6</v>
      </c>
      <c r="U764" s="81">
        <v>99180</v>
      </c>
      <c r="V764" s="81">
        <v>8678250000</v>
      </c>
      <c r="W764" s="81">
        <v>99180</v>
      </c>
      <c r="X764" s="81">
        <v>8678250000</v>
      </c>
      <c r="Y764" s="71">
        <v>0</v>
      </c>
      <c r="Z764" s="84">
        <v>0</v>
      </c>
    </row>
    <row r="765" spans="1:26" hidden="1">
      <c r="A765" s="19">
        <v>97915</v>
      </c>
      <c r="B765" s="20">
        <v>14031000059</v>
      </c>
      <c r="C765" s="20" t="s">
        <v>3135</v>
      </c>
      <c r="D765" s="20" t="s">
        <v>2952</v>
      </c>
      <c r="E765" s="20" t="s">
        <v>40</v>
      </c>
      <c r="F765" s="20">
        <v>10</v>
      </c>
      <c r="G765" s="20" t="s">
        <v>3110</v>
      </c>
      <c r="H765" s="20">
        <v>8091</v>
      </c>
      <c r="I765" s="21" t="s">
        <v>39</v>
      </c>
      <c r="J765" s="20" t="s">
        <v>4</v>
      </c>
      <c r="K765" s="18">
        <v>79545</v>
      </c>
      <c r="L765" s="22">
        <v>100000</v>
      </c>
      <c r="M765" s="18">
        <v>99900</v>
      </c>
      <c r="N765" s="18">
        <f t="shared" si="65"/>
        <v>7946545500</v>
      </c>
      <c r="O765" s="18">
        <f t="shared" si="69"/>
        <v>794654550</v>
      </c>
      <c r="P765" s="30">
        <f t="shared" si="64"/>
        <v>8741200050</v>
      </c>
      <c r="Q765" s="152">
        <v>70000</v>
      </c>
      <c r="R765" s="152">
        <f t="shared" si="66"/>
        <v>124874.28642857143</v>
      </c>
      <c r="S765" s="152">
        <f t="shared" si="67"/>
        <v>8741200050</v>
      </c>
      <c r="T765" s="20" t="s">
        <v>6</v>
      </c>
      <c r="U765" s="81">
        <v>99900</v>
      </c>
      <c r="V765" s="81">
        <v>8741250000</v>
      </c>
      <c r="W765" s="81">
        <v>99900</v>
      </c>
      <c r="X765" s="81">
        <v>8741250000</v>
      </c>
      <c r="Y765" s="71">
        <v>0</v>
      </c>
      <c r="Z765" s="84">
        <v>0</v>
      </c>
    </row>
    <row r="766" spans="1:26" hidden="1">
      <c r="A766" s="19">
        <v>97501</v>
      </c>
      <c r="B766" s="20">
        <v>14031000063</v>
      </c>
      <c r="C766" s="20" t="s">
        <v>3138</v>
      </c>
      <c r="D766" s="20" t="s">
        <v>2915</v>
      </c>
      <c r="E766" s="20" t="s">
        <v>40</v>
      </c>
      <c r="F766" s="20">
        <v>10</v>
      </c>
      <c r="G766" s="20" t="s">
        <v>3110</v>
      </c>
      <c r="H766" s="20">
        <v>8091</v>
      </c>
      <c r="I766" s="21" t="s">
        <v>39</v>
      </c>
      <c r="J766" s="20" t="s">
        <v>4</v>
      </c>
      <c r="K766" s="18">
        <v>79545</v>
      </c>
      <c r="L766" s="22">
        <v>75000</v>
      </c>
      <c r="M766" s="18">
        <v>74910</v>
      </c>
      <c r="N766" s="18">
        <f t="shared" si="65"/>
        <v>5958715950</v>
      </c>
      <c r="O766" s="18">
        <f t="shared" si="69"/>
        <v>595871595</v>
      </c>
      <c r="P766" s="30">
        <f t="shared" si="64"/>
        <v>6554587545</v>
      </c>
      <c r="Q766" s="152">
        <v>70000</v>
      </c>
      <c r="R766" s="152">
        <f t="shared" si="66"/>
        <v>93636.964928571426</v>
      </c>
      <c r="S766" s="152">
        <f t="shared" si="67"/>
        <v>6554587545</v>
      </c>
      <c r="T766" s="20" t="s">
        <v>6</v>
      </c>
      <c r="U766" s="81">
        <v>74910</v>
      </c>
      <c r="V766" s="81">
        <v>6554625000</v>
      </c>
      <c r="W766" s="81">
        <v>74910</v>
      </c>
      <c r="X766" s="81">
        <v>6554625000</v>
      </c>
      <c r="Y766" s="71">
        <v>0</v>
      </c>
      <c r="Z766" s="84">
        <v>0</v>
      </c>
    </row>
    <row r="767" spans="1:26" hidden="1">
      <c r="A767" s="19">
        <v>96808</v>
      </c>
      <c r="B767" s="20">
        <v>14031000061</v>
      </c>
      <c r="C767" s="20" t="s">
        <v>3141</v>
      </c>
      <c r="D767" s="20" t="s">
        <v>2915</v>
      </c>
      <c r="E767" s="20" t="s">
        <v>40</v>
      </c>
      <c r="F767" s="20">
        <v>10</v>
      </c>
      <c r="G767" s="20" t="s">
        <v>3110</v>
      </c>
      <c r="H767" s="20">
        <v>8091</v>
      </c>
      <c r="I767" s="21" t="s">
        <v>39</v>
      </c>
      <c r="J767" s="20" t="s">
        <v>4</v>
      </c>
      <c r="K767" s="18">
        <v>79545</v>
      </c>
      <c r="L767" s="22">
        <v>307000</v>
      </c>
      <c r="M767" s="18">
        <v>305950</v>
      </c>
      <c r="N767" s="18">
        <f t="shared" si="65"/>
        <v>24336792750</v>
      </c>
      <c r="O767" s="18">
        <f t="shared" si="69"/>
        <v>2433679275</v>
      </c>
      <c r="P767" s="30">
        <f t="shared" si="64"/>
        <v>26770472025</v>
      </c>
      <c r="Q767" s="152">
        <v>70000</v>
      </c>
      <c r="R767" s="152">
        <f t="shared" si="66"/>
        <v>382435.31464285712</v>
      </c>
      <c r="S767" s="152">
        <f t="shared" si="67"/>
        <v>26770472025</v>
      </c>
      <c r="T767" s="20" t="s">
        <v>6</v>
      </c>
      <c r="U767" s="81">
        <v>305950</v>
      </c>
      <c r="V767" s="81">
        <v>26770625000</v>
      </c>
      <c r="W767" s="81">
        <v>305950</v>
      </c>
      <c r="X767" s="81">
        <v>26770625000</v>
      </c>
      <c r="Y767" s="71">
        <v>0</v>
      </c>
      <c r="Z767" s="84">
        <v>0</v>
      </c>
    </row>
    <row r="768" spans="1:26" hidden="1">
      <c r="A768" s="19">
        <v>99499</v>
      </c>
      <c r="B768" s="20">
        <v>14031000065</v>
      </c>
      <c r="C768" s="20" t="s">
        <v>3145</v>
      </c>
      <c r="D768" s="20" t="s">
        <v>142</v>
      </c>
      <c r="E768" s="20" t="s">
        <v>37</v>
      </c>
      <c r="F768" s="20">
        <v>10</v>
      </c>
      <c r="G768" s="20" t="s">
        <v>3147</v>
      </c>
      <c r="H768" s="20">
        <v>1602</v>
      </c>
      <c r="I768" s="21" t="s">
        <v>35</v>
      </c>
      <c r="J768" s="20" t="s">
        <v>4</v>
      </c>
      <c r="K768" s="18">
        <v>79545</v>
      </c>
      <c r="L768" s="22">
        <v>278000</v>
      </c>
      <c r="M768" s="18">
        <v>275830</v>
      </c>
      <c r="N768" s="18">
        <f t="shared" si="65"/>
        <v>21940897350</v>
      </c>
      <c r="O768" s="18">
        <f t="shared" si="69"/>
        <v>2194089735</v>
      </c>
      <c r="P768" s="30">
        <f t="shared" si="64"/>
        <v>24134987085</v>
      </c>
      <c r="Q768" s="152">
        <v>70000</v>
      </c>
      <c r="R768" s="152">
        <f t="shared" si="66"/>
        <v>344785.52978571429</v>
      </c>
      <c r="S768" s="152">
        <f t="shared" si="67"/>
        <v>24134987085</v>
      </c>
      <c r="T768" s="20" t="s">
        <v>6</v>
      </c>
      <c r="U768" s="81">
        <v>275830</v>
      </c>
      <c r="V768" s="81">
        <v>24135125000</v>
      </c>
      <c r="W768" s="81">
        <v>275830</v>
      </c>
      <c r="X768" s="81">
        <v>24135125000</v>
      </c>
      <c r="Y768" s="71">
        <v>0</v>
      </c>
      <c r="Z768" s="84">
        <v>0</v>
      </c>
    </row>
    <row r="769" spans="1:26" hidden="1">
      <c r="A769" s="19">
        <v>95568</v>
      </c>
      <c r="B769" s="20">
        <v>14031000064</v>
      </c>
      <c r="C769" s="20" t="s">
        <v>3149</v>
      </c>
      <c r="D769" s="20" t="s">
        <v>3011</v>
      </c>
      <c r="E769" s="20" t="s">
        <v>37</v>
      </c>
      <c r="F769" s="20">
        <v>10</v>
      </c>
      <c r="G769" s="20" t="s">
        <v>3147</v>
      </c>
      <c r="H769" s="20">
        <v>1602</v>
      </c>
      <c r="I769" s="21" t="s">
        <v>35</v>
      </c>
      <c r="J769" s="20" t="s">
        <v>4</v>
      </c>
      <c r="K769" s="18">
        <v>79545</v>
      </c>
      <c r="L769" s="22">
        <v>400000</v>
      </c>
      <c r="M769" s="18">
        <v>399200</v>
      </c>
      <c r="N769" s="18">
        <f t="shared" si="65"/>
        <v>31754364000</v>
      </c>
      <c r="O769" s="18">
        <f t="shared" si="69"/>
        <v>3175436400</v>
      </c>
      <c r="P769" s="30">
        <f t="shared" ref="P769:P805" si="70">O769+N769</f>
        <v>34929800400</v>
      </c>
      <c r="Q769" s="152">
        <v>70000</v>
      </c>
      <c r="R769" s="152">
        <f t="shared" si="66"/>
        <v>498997.14857142855</v>
      </c>
      <c r="S769" s="152">
        <f t="shared" si="67"/>
        <v>34929800400</v>
      </c>
      <c r="T769" s="20" t="s">
        <v>6</v>
      </c>
      <c r="U769" s="81">
        <v>399200</v>
      </c>
      <c r="V769" s="81">
        <v>34930000000</v>
      </c>
      <c r="W769" s="81">
        <v>399200</v>
      </c>
      <c r="X769" s="81">
        <v>34930000000</v>
      </c>
      <c r="Y769" s="71">
        <v>0</v>
      </c>
      <c r="Z769" s="84">
        <v>0</v>
      </c>
    </row>
    <row r="770" spans="1:26" hidden="1">
      <c r="A770" s="19">
        <v>98883</v>
      </c>
      <c r="B770" s="20">
        <v>14031000066</v>
      </c>
      <c r="C770" s="20" t="s">
        <v>3152</v>
      </c>
      <c r="D770" s="20" t="s">
        <v>157</v>
      </c>
      <c r="E770" s="20" t="s">
        <v>1197</v>
      </c>
      <c r="F770" s="20">
        <v>10</v>
      </c>
      <c r="G770" s="20" t="s">
        <v>3154</v>
      </c>
      <c r="H770" s="20">
        <v>8353</v>
      </c>
      <c r="I770" s="21" t="s">
        <v>3155</v>
      </c>
      <c r="J770" s="20" t="s">
        <v>19</v>
      </c>
      <c r="K770" s="18">
        <v>79545</v>
      </c>
      <c r="L770" s="22">
        <v>85000</v>
      </c>
      <c r="M770" s="18">
        <v>81990</v>
      </c>
      <c r="N770" s="18">
        <f t="shared" ref="N770:N780" si="71">M770*K770</f>
        <v>6521894550</v>
      </c>
      <c r="O770" s="18">
        <f t="shared" si="69"/>
        <v>652189455</v>
      </c>
      <c r="P770" s="30">
        <f t="shared" si="70"/>
        <v>7174084005</v>
      </c>
      <c r="Q770" s="152">
        <v>70000</v>
      </c>
      <c r="R770" s="152">
        <f t="shared" ref="R770:R805" si="72">P770/Q770</f>
        <v>102486.91435714286</v>
      </c>
      <c r="S770" s="152">
        <f t="shared" ref="S770:S805" si="73">Q770*R770</f>
        <v>7174084005</v>
      </c>
      <c r="T770" s="20" t="s">
        <v>6</v>
      </c>
      <c r="U770" s="81">
        <v>81990</v>
      </c>
      <c r="V770" s="81">
        <v>7174125000</v>
      </c>
      <c r="W770" s="81">
        <v>81990</v>
      </c>
      <c r="X770" s="81">
        <v>7174125000</v>
      </c>
      <c r="Y770" s="71">
        <v>0</v>
      </c>
      <c r="Z770" s="84">
        <v>0</v>
      </c>
    </row>
    <row r="771" spans="1:26" hidden="1">
      <c r="A771" s="19">
        <v>97296</v>
      </c>
      <c r="B771" s="20">
        <v>14031000067</v>
      </c>
      <c r="C771" s="20" t="s">
        <v>3159</v>
      </c>
      <c r="D771" s="20" t="s">
        <v>2915</v>
      </c>
      <c r="E771" s="20" t="s">
        <v>40</v>
      </c>
      <c r="F771" s="20">
        <v>10</v>
      </c>
      <c r="G771" s="20" t="s">
        <v>3060</v>
      </c>
      <c r="H771" s="20">
        <v>8091</v>
      </c>
      <c r="I771" s="21" t="s">
        <v>39</v>
      </c>
      <c r="J771" s="20" t="s">
        <v>4</v>
      </c>
      <c r="K771" s="18">
        <v>79545</v>
      </c>
      <c r="L771" s="22">
        <v>100000</v>
      </c>
      <c r="M771" s="18">
        <v>99080</v>
      </c>
      <c r="N771" s="18">
        <f t="shared" si="71"/>
        <v>7881318600</v>
      </c>
      <c r="O771" s="18">
        <f t="shared" si="69"/>
        <v>788131860</v>
      </c>
      <c r="P771" s="30">
        <f t="shared" si="70"/>
        <v>8669450460</v>
      </c>
      <c r="Q771" s="152">
        <v>70000</v>
      </c>
      <c r="R771" s="152">
        <f t="shared" si="72"/>
        <v>123849.29228571428</v>
      </c>
      <c r="S771" s="152">
        <f t="shared" si="73"/>
        <v>8669450460</v>
      </c>
      <c r="T771" s="20" t="s">
        <v>6</v>
      </c>
      <c r="U771" s="81">
        <v>99080</v>
      </c>
      <c r="V771" s="81">
        <v>8669500000</v>
      </c>
      <c r="W771" s="81">
        <v>99080</v>
      </c>
      <c r="X771" s="81">
        <v>8669500000</v>
      </c>
      <c r="Y771" s="71">
        <v>0</v>
      </c>
      <c r="Z771" s="84">
        <v>0</v>
      </c>
    </row>
    <row r="772" spans="1:26" hidden="1">
      <c r="A772" s="19">
        <v>98491</v>
      </c>
      <c r="B772" s="20">
        <v>14031000068</v>
      </c>
      <c r="C772" s="20" t="s">
        <v>3162</v>
      </c>
      <c r="D772" s="20" t="s">
        <v>3163</v>
      </c>
      <c r="E772" s="20" t="s">
        <v>40</v>
      </c>
      <c r="F772" s="20">
        <v>10</v>
      </c>
      <c r="G772" s="20" t="s">
        <v>3165</v>
      </c>
      <c r="H772" s="20">
        <v>8091</v>
      </c>
      <c r="I772" s="21" t="s">
        <v>39</v>
      </c>
      <c r="J772" s="20" t="s">
        <v>4</v>
      </c>
      <c r="K772" s="18">
        <v>79545</v>
      </c>
      <c r="L772" s="22">
        <v>100000</v>
      </c>
      <c r="M772" s="18">
        <v>99120</v>
      </c>
      <c r="N772" s="18">
        <f t="shared" si="71"/>
        <v>7884500400</v>
      </c>
      <c r="O772" s="18">
        <f t="shared" si="69"/>
        <v>788450040</v>
      </c>
      <c r="P772" s="30">
        <f t="shared" si="70"/>
        <v>8672950440</v>
      </c>
      <c r="Q772" s="152">
        <v>70000</v>
      </c>
      <c r="R772" s="152">
        <f t="shared" si="72"/>
        <v>123899.292</v>
      </c>
      <c r="S772" s="152">
        <f t="shared" si="73"/>
        <v>8672950440</v>
      </c>
      <c r="T772" s="20" t="s">
        <v>6</v>
      </c>
      <c r="U772" s="81">
        <v>99120</v>
      </c>
      <c r="V772" s="81">
        <v>8673000000</v>
      </c>
      <c r="W772" s="81">
        <v>99120</v>
      </c>
      <c r="X772" s="81">
        <v>8673000000</v>
      </c>
      <c r="Y772" s="71">
        <v>0</v>
      </c>
      <c r="Z772" s="84">
        <v>0</v>
      </c>
    </row>
    <row r="773" spans="1:26" hidden="1">
      <c r="A773" s="19">
        <v>99778</v>
      </c>
      <c r="B773" s="20">
        <v>14031000072</v>
      </c>
      <c r="C773" s="20" t="s">
        <v>3168</v>
      </c>
      <c r="D773" s="20" t="s">
        <v>2952</v>
      </c>
      <c r="E773" s="20" t="s">
        <v>64</v>
      </c>
      <c r="F773" s="20">
        <v>10</v>
      </c>
      <c r="G773" s="20" t="s">
        <v>3170</v>
      </c>
      <c r="H773" s="20">
        <v>4095</v>
      </c>
      <c r="I773" s="21" t="s">
        <v>3171</v>
      </c>
      <c r="J773" s="20" t="s">
        <v>19</v>
      </c>
      <c r="K773" s="18">
        <v>79545</v>
      </c>
      <c r="L773" s="22">
        <v>500000</v>
      </c>
      <c r="M773" s="18">
        <v>499570</v>
      </c>
      <c r="N773" s="18">
        <f t="shared" si="71"/>
        <v>39738295650</v>
      </c>
      <c r="O773" s="18">
        <f t="shared" si="69"/>
        <v>3973829565</v>
      </c>
      <c r="P773" s="30">
        <f t="shared" si="70"/>
        <v>43712125215</v>
      </c>
      <c r="Q773" s="152">
        <v>70000</v>
      </c>
      <c r="R773" s="152">
        <f t="shared" si="72"/>
        <v>624458.93164285715</v>
      </c>
      <c r="S773" s="152">
        <f t="shared" si="73"/>
        <v>43712125215</v>
      </c>
      <c r="T773" s="20" t="s">
        <v>6</v>
      </c>
      <c r="U773" s="81">
        <v>499570</v>
      </c>
      <c r="V773" s="81">
        <v>43712375000</v>
      </c>
      <c r="W773" s="81">
        <v>499570</v>
      </c>
      <c r="X773" s="81">
        <v>43712375000</v>
      </c>
      <c r="Y773" s="71">
        <v>0</v>
      </c>
      <c r="Z773" s="84">
        <v>0</v>
      </c>
    </row>
    <row r="774" spans="1:26" hidden="1">
      <c r="A774" s="19">
        <v>99765</v>
      </c>
      <c r="B774" s="20">
        <v>14031000074</v>
      </c>
      <c r="C774" s="20" t="s">
        <v>3175</v>
      </c>
      <c r="D774" s="20" t="s">
        <v>2915</v>
      </c>
      <c r="E774" s="20" t="s">
        <v>64</v>
      </c>
      <c r="F774" s="20">
        <v>10</v>
      </c>
      <c r="G774" s="20" t="s">
        <v>3170</v>
      </c>
      <c r="H774" s="20">
        <v>4095</v>
      </c>
      <c r="I774" s="21" t="s">
        <v>3171</v>
      </c>
      <c r="J774" s="20" t="s">
        <v>19</v>
      </c>
      <c r="K774" s="18">
        <v>79545</v>
      </c>
      <c r="L774" s="22">
        <v>500000</v>
      </c>
      <c r="M774" s="18">
        <v>498380</v>
      </c>
      <c r="N774" s="18">
        <f t="shared" si="71"/>
        <v>39643637100</v>
      </c>
      <c r="O774" s="18">
        <f t="shared" si="69"/>
        <v>3964363710</v>
      </c>
      <c r="P774" s="30">
        <f t="shared" si="70"/>
        <v>43608000810</v>
      </c>
      <c r="Q774" s="152">
        <v>70000</v>
      </c>
      <c r="R774" s="152">
        <f t="shared" si="72"/>
        <v>622971.44014285714</v>
      </c>
      <c r="S774" s="152">
        <f t="shared" si="73"/>
        <v>43608000810</v>
      </c>
      <c r="T774" s="20" t="s">
        <v>6</v>
      </c>
      <c r="U774" s="81">
        <v>498380</v>
      </c>
      <c r="V774" s="81">
        <v>43608250000</v>
      </c>
      <c r="W774" s="81">
        <v>498380</v>
      </c>
      <c r="X774" s="81">
        <v>43608250000</v>
      </c>
      <c r="Y774" s="71">
        <v>0</v>
      </c>
      <c r="Z774" s="84">
        <v>0</v>
      </c>
    </row>
    <row r="775" spans="1:26" hidden="1">
      <c r="A775" s="19">
        <v>99772</v>
      </c>
      <c r="B775" s="20">
        <v>14031000073</v>
      </c>
      <c r="C775" s="20" t="s">
        <v>3179</v>
      </c>
      <c r="D775" s="20" t="s">
        <v>2915</v>
      </c>
      <c r="E775" s="20" t="s">
        <v>64</v>
      </c>
      <c r="F775" s="20">
        <v>10</v>
      </c>
      <c r="G775" s="20" t="s">
        <v>3170</v>
      </c>
      <c r="H775" s="20">
        <v>4095</v>
      </c>
      <c r="I775" s="21" t="s">
        <v>3171</v>
      </c>
      <c r="J775" s="20" t="s">
        <v>19</v>
      </c>
      <c r="K775" s="18">
        <v>79545</v>
      </c>
      <c r="L775" s="22">
        <v>500000</v>
      </c>
      <c r="M775" s="18">
        <v>497770</v>
      </c>
      <c r="N775" s="18">
        <f t="shared" si="71"/>
        <v>39595114650</v>
      </c>
      <c r="O775" s="18">
        <f t="shared" si="69"/>
        <v>3959511465</v>
      </c>
      <c r="P775" s="30">
        <f t="shared" si="70"/>
        <v>43554626115</v>
      </c>
      <c r="Q775" s="152">
        <v>70000</v>
      </c>
      <c r="R775" s="152">
        <f t="shared" si="72"/>
        <v>622208.94449999998</v>
      </c>
      <c r="S775" s="152">
        <f t="shared" si="73"/>
        <v>43554626115</v>
      </c>
      <c r="T775" s="20" t="s">
        <v>6</v>
      </c>
      <c r="U775" s="81">
        <v>497770</v>
      </c>
      <c r="V775" s="81">
        <v>43554875000</v>
      </c>
      <c r="W775" s="81">
        <v>497770</v>
      </c>
      <c r="X775" s="81">
        <v>43554875000</v>
      </c>
      <c r="Y775" s="71">
        <v>0</v>
      </c>
      <c r="Z775" s="84">
        <v>0</v>
      </c>
    </row>
    <row r="776" spans="1:26" hidden="1">
      <c r="A776" s="19">
        <v>100701</v>
      </c>
      <c r="B776" s="20">
        <v>14031000077</v>
      </c>
      <c r="C776" s="20" t="s">
        <v>3183</v>
      </c>
      <c r="D776" s="20" t="s">
        <v>2915</v>
      </c>
      <c r="E776" s="20" t="s">
        <v>64</v>
      </c>
      <c r="F776" s="20">
        <v>10</v>
      </c>
      <c r="G776" s="20" t="s">
        <v>3170</v>
      </c>
      <c r="H776" s="20">
        <v>4095</v>
      </c>
      <c r="I776" s="21" t="s">
        <v>3171</v>
      </c>
      <c r="J776" s="20" t="s">
        <v>19</v>
      </c>
      <c r="K776" s="18">
        <v>79545</v>
      </c>
      <c r="L776" s="22">
        <v>200000</v>
      </c>
      <c r="M776" s="18">
        <v>0</v>
      </c>
      <c r="N776" s="18">
        <f t="shared" si="71"/>
        <v>0</v>
      </c>
      <c r="O776" s="18">
        <f t="shared" si="69"/>
        <v>0</v>
      </c>
      <c r="P776" s="30">
        <f t="shared" si="70"/>
        <v>0</v>
      </c>
      <c r="Q776" s="152">
        <v>70000</v>
      </c>
      <c r="R776" s="152">
        <f t="shared" si="72"/>
        <v>0</v>
      </c>
      <c r="S776" s="152">
        <f t="shared" si="73"/>
        <v>0</v>
      </c>
      <c r="T776" s="20" t="s">
        <v>6</v>
      </c>
      <c r="U776" s="81">
        <v>0</v>
      </c>
      <c r="V776" s="81">
        <v>0</v>
      </c>
      <c r="W776" s="81">
        <v>0</v>
      </c>
      <c r="X776" s="81">
        <v>0</v>
      </c>
      <c r="Y776" s="71">
        <v>0</v>
      </c>
      <c r="Z776" s="84">
        <v>0</v>
      </c>
    </row>
    <row r="777" spans="1:26" hidden="1">
      <c r="A777" s="19">
        <v>95683</v>
      </c>
      <c r="B777" s="20">
        <v>14031000069</v>
      </c>
      <c r="C777" s="20" t="s">
        <v>3188</v>
      </c>
      <c r="D777" s="20" t="s">
        <v>2915</v>
      </c>
      <c r="E777" s="20" t="s">
        <v>64</v>
      </c>
      <c r="F777" s="20">
        <v>10</v>
      </c>
      <c r="G777" s="20" t="s">
        <v>3170</v>
      </c>
      <c r="H777" s="20">
        <v>4095</v>
      </c>
      <c r="I777" s="21" t="s">
        <v>3171</v>
      </c>
      <c r="J777" s="20" t="s">
        <v>19</v>
      </c>
      <c r="K777" s="18">
        <v>79545</v>
      </c>
      <c r="L777" s="22">
        <v>46000</v>
      </c>
      <c r="M777" s="18">
        <v>0</v>
      </c>
      <c r="N777" s="18">
        <f t="shared" si="71"/>
        <v>0</v>
      </c>
      <c r="O777" s="18">
        <f t="shared" si="69"/>
        <v>0</v>
      </c>
      <c r="P777" s="30">
        <f t="shared" si="70"/>
        <v>0</v>
      </c>
      <c r="Q777" s="152">
        <v>70000</v>
      </c>
      <c r="R777" s="152">
        <f t="shared" si="72"/>
        <v>0</v>
      </c>
      <c r="S777" s="152">
        <f t="shared" si="73"/>
        <v>0</v>
      </c>
      <c r="T777" s="20" t="s">
        <v>6</v>
      </c>
      <c r="U777" s="81">
        <v>0</v>
      </c>
      <c r="V777" s="81">
        <v>0</v>
      </c>
      <c r="W777" s="81">
        <v>0</v>
      </c>
      <c r="X777" s="81">
        <v>0</v>
      </c>
      <c r="Y777" s="71">
        <v>0</v>
      </c>
      <c r="Z777" s="84">
        <v>0</v>
      </c>
    </row>
    <row r="778" spans="1:26" hidden="1">
      <c r="A778" s="19">
        <v>100387</v>
      </c>
      <c r="B778" s="20">
        <v>14031000071</v>
      </c>
      <c r="C778" s="20" t="s">
        <v>3191</v>
      </c>
      <c r="D778" s="20" t="s">
        <v>2915</v>
      </c>
      <c r="E778" s="20" t="s">
        <v>64</v>
      </c>
      <c r="F778" s="20">
        <v>10</v>
      </c>
      <c r="G778" s="20" t="s">
        <v>3170</v>
      </c>
      <c r="H778" s="20">
        <v>4095</v>
      </c>
      <c r="I778" s="21" t="s">
        <v>3171</v>
      </c>
      <c r="J778" s="20" t="s">
        <v>19</v>
      </c>
      <c r="K778" s="18">
        <v>79545</v>
      </c>
      <c r="L778" s="22">
        <v>150000</v>
      </c>
      <c r="M778" s="18">
        <v>145860</v>
      </c>
      <c r="N778" s="18">
        <f t="shared" si="71"/>
        <v>11602433700</v>
      </c>
      <c r="O778" s="18">
        <f t="shared" si="69"/>
        <v>1160243370</v>
      </c>
      <c r="P778" s="30">
        <f t="shared" si="70"/>
        <v>12762677070</v>
      </c>
      <c r="Q778" s="152">
        <v>70000</v>
      </c>
      <c r="R778" s="152">
        <f t="shared" si="72"/>
        <v>182323.95814285715</v>
      </c>
      <c r="S778" s="152">
        <f t="shared" si="73"/>
        <v>12762677070</v>
      </c>
      <c r="T778" s="20" t="s">
        <v>6</v>
      </c>
      <c r="U778" s="81">
        <v>145860</v>
      </c>
      <c r="V778" s="81">
        <v>12762750000</v>
      </c>
      <c r="W778" s="81">
        <v>145860</v>
      </c>
      <c r="X778" s="81">
        <v>12762750000</v>
      </c>
      <c r="Y778" s="71">
        <v>0</v>
      </c>
      <c r="Z778" s="84">
        <v>0</v>
      </c>
    </row>
    <row r="779" spans="1:26" hidden="1">
      <c r="A779" s="19">
        <v>95685</v>
      </c>
      <c r="B779" s="20">
        <v>14031000070</v>
      </c>
      <c r="C779" s="20" t="s">
        <v>3196</v>
      </c>
      <c r="D779" s="20" t="s">
        <v>2915</v>
      </c>
      <c r="E779" s="20" t="s">
        <v>64</v>
      </c>
      <c r="F779" s="20">
        <v>10</v>
      </c>
      <c r="G779" s="20" t="s">
        <v>3170</v>
      </c>
      <c r="H779" s="20">
        <v>4095</v>
      </c>
      <c r="I779" s="21" t="s">
        <v>3171</v>
      </c>
      <c r="J779" s="20" t="s">
        <v>19</v>
      </c>
      <c r="K779" s="18">
        <v>79545</v>
      </c>
      <c r="L779" s="22">
        <v>180000</v>
      </c>
      <c r="M779" s="18">
        <v>178350</v>
      </c>
      <c r="N779" s="18">
        <f t="shared" si="71"/>
        <v>14186850750</v>
      </c>
      <c r="O779" s="18">
        <f t="shared" si="69"/>
        <v>1418685075</v>
      </c>
      <c r="P779" s="30">
        <f t="shared" si="70"/>
        <v>15605535825</v>
      </c>
      <c r="Q779" s="152">
        <v>70000</v>
      </c>
      <c r="R779" s="152">
        <f t="shared" si="72"/>
        <v>222936.22607142857</v>
      </c>
      <c r="S779" s="152">
        <f t="shared" si="73"/>
        <v>15605535825</v>
      </c>
      <c r="T779" s="20" t="s">
        <v>6</v>
      </c>
      <c r="U779" s="81">
        <v>178350</v>
      </c>
      <c r="V779" s="81">
        <v>15605625000</v>
      </c>
      <c r="W779" s="81">
        <v>178350</v>
      </c>
      <c r="X779" s="81">
        <v>15605625000</v>
      </c>
      <c r="Y779" s="71">
        <v>0</v>
      </c>
      <c r="Z779" s="84">
        <v>0</v>
      </c>
    </row>
    <row r="780" spans="1:26" hidden="1">
      <c r="A780" s="19">
        <v>100030</v>
      </c>
      <c r="B780" s="172">
        <v>14031000075</v>
      </c>
      <c r="C780" s="172" t="s">
        <v>3202</v>
      </c>
      <c r="D780" s="172" t="s">
        <v>2915</v>
      </c>
      <c r="E780" s="172" t="s">
        <v>64</v>
      </c>
      <c r="F780" s="172">
        <v>10</v>
      </c>
      <c r="G780" s="172" t="s">
        <v>3170</v>
      </c>
      <c r="H780" s="172">
        <v>4095</v>
      </c>
      <c r="I780" s="173" t="s">
        <v>3171</v>
      </c>
      <c r="J780" s="172" t="s">
        <v>19</v>
      </c>
      <c r="K780" s="152">
        <v>79545</v>
      </c>
      <c r="L780" s="174">
        <v>22800</v>
      </c>
      <c r="M780" s="152">
        <v>22800</v>
      </c>
      <c r="N780" s="152">
        <f t="shared" si="71"/>
        <v>1813626000</v>
      </c>
      <c r="O780" s="152">
        <f t="shared" si="69"/>
        <v>181362600</v>
      </c>
      <c r="P780" s="152">
        <f t="shared" si="70"/>
        <v>1994988600</v>
      </c>
      <c r="Q780" s="152">
        <v>70000</v>
      </c>
      <c r="R780" s="152">
        <f t="shared" si="72"/>
        <v>28499.837142857144</v>
      </c>
      <c r="S780" s="152">
        <f t="shared" si="73"/>
        <v>1994988600</v>
      </c>
      <c r="T780" s="172" t="s">
        <v>6</v>
      </c>
      <c r="U780" s="152">
        <v>22800</v>
      </c>
      <c r="V780" s="152">
        <v>42915250000</v>
      </c>
      <c r="W780" s="152">
        <v>490046</v>
      </c>
      <c r="X780" s="152">
        <v>42915250000</v>
      </c>
      <c r="Y780" s="174">
        <v>0</v>
      </c>
      <c r="Z780" s="84">
        <v>0</v>
      </c>
    </row>
    <row r="781" spans="1:26" hidden="1">
      <c r="A781" s="19">
        <v>100030</v>
      </c>
      <c r="B781" s="172">
        <v>14031000080</v>
      </c>
      <c r="C781" s="172" t="s">
        <v>3202</v>
      </c>
      <c r="D781" s="172" t="s">
        <v>2915</v>
      </c>
      <c r="E781" s="172" t="s">
        <v>64</v>
      </c>
      <c r="F781" s="172">
        <v>10</v>
      </c>
      <c r="G781" s="172" t="s">
        <v>3917</v>
      </c>
      <c r="H781" s="172">
        <v>4095</v>
      </c>
      <c r="I781" s="173" t="s">
        <v>3171</v>
      </c>
      <c r="J781" s="172" t="s">
        <v>19</v>
      </c>
      <c r="K781" s="152">
        <v>79545</v>
      </c>
      <c r="L781" s="174">
        <v>477200</v>
      </c>
      <c r="M781" s="152">
        <v>467660</v>
      </c>
      <c r="N781" s="152">
        <v>37200014700</v>
      </c>
      <c r="O781" s="152">
        <f t="shared" si="69"/>
        <v>3720001470</v>
      </c>
      <c r="P781" s="152">
        <f t="shared" si="70"/>
        <v>40920016170</v>
      </c>
      <c r="Q781" s="152">
        <v>70000</v>
      </c>
      <c r="R781" s="152">
        <f t="shared" si="72"/>
        <v>584571.65957142855</v>
      </c>
      <c r="S781" s="152">
        <f t="shared" si="73"/>
        <v>40920016170</v>
      </c>
      <c r="T781" s="172" t="s">
        <v>6</v>
      </c>
      <c r="U781" s="152">
        <v>467660</v>
      </c>
      <c r="V781" s="152">
        <v>0</v>
      </c>
      <c r="W781" s="152">
        <v>0</v>
      </c>
      <c r="X781" s="152">
        <v>0</v>
      </c>
      <c r="Y781" s="174" t="s">
        <v>3919</v>
      </c>
      <c r="Z781" s="84"/>
    </row>
    <row r="782" spans="1:26" hidden="1">
      <c r="A782" s="19">
        <v>100029</v>
      </c>
      <c r="B782" s="175">
        <v>14031000076</v>
      </c>
      <c r="C782" s="175" t="s">
        <v>3199</v>
      </c>
      <c r="D782" s="175" t="s">
        <v>3170</v>
      </c>
      <c r="E782" s="175" t="s">
        <v>64</v>
      </c>
      <c r="F782" s="175">
        <v>10</v>
      </c>
      <c r="G782" s="175" t="s">
        <v>3170</v>
      </c>
      <c r="H782" s="175">
        <v>4095</v>
      </c>
      <c r="I782" s="176" t="s">
        <v>3171</v>
      </c>
      <c r="J782" s="175" t="s">
        <v>19</v>
      </c>
      <c r="K782" s="177">
        <v>79545</v>
      </c>
      <c r="L782" s="178">
        <v>25200</v>
      </c>
      <c r="M782" s="177">
        <v>25200</v>
      </c>
      <c r="N782" s="177">
        <f>M782*K782</f>
        <v>2004534000</v>
      </c>
      <c r="O782" s="177">
        <f>N782*10%</f>
        <v>200453400</v>
      </c>
      <c r="P782" s="177">
        <f>O782+N782</f>
        <v>2204987400</v>
      </c>
      <c r="Q782" s="177">
        <v>70000</v>
      </c>
      <c r="R782" s="152">
        <f t="shared" si="72"/>
        <v>31499.82</v>
      </c>
      <c r="S782" s="152">
        <f t="shared" si="73"/>
        <v>2204987400</v>
      </c>
      <c r="T782" s="175" t="s">
        <v>6</v>
      </c>
      <c r="U782" s="177">
        <v>25200</v>
      </c>
      <c r="V782" s="179">
        <v>43750000000</v>
      </c>
      <c r="W782" s="177">
        <v>499190</v>
      </c>
      <c r="X782" s="179">
        <v>43750000000</v>
      </c>
      <c r="Y782" s="178">
        <v>0</v>
      </c>
      <c r="Z782" s="84">
        <v>0</v>
      </c>
    </row>
    <row r="783" spans="1:26" hidden="1">
      <c r="A783" s="19">
        <v>100029</v>
      </c>
      <c r="B783" s="175">
        <v>14031000081</v>
      </c>
      <c r="C783" s="175" t="s">
        <v>3199</v>
      </c>
      <c r="D783" s="175" t="s">
        <v>3170</v>
      </c>
      <c r="E783" s="175" t="s">
        <v>64</v>
      </c>
      <c r="F783" s="175">
        <v>10</v>
      </c>
      <c r="G783" s="175" t="s">
        <v>3917</v>
      </c>
      <c r="H783" s="175">
        <v>4095</v>
      </c>
      <c r="I783" s="176" t="s">
        <v>3171</v>
      </c>
      <c r="J783" s="175" t="s">
        <v>19</v>
      </c>
      <c r="K783" s="177">
        <v>79545</v>
      </c>
      <c r="L783" s="178">
        <v>474800</v>
      </c>
      <c r="M783" s="177">
        <v>473990</v>
      </c>
      <c r="N783" s="177">
        <v>37703534550</v>
      </c>
      <c r="O783" s="177">
        <v>3770353455</v>
      </c>
      <c r="P783" s="177">
        <v>41473888500</v>
      </c>
      <c r="Q783" s="177">
        <v>70000</v>
      </c>
      <c r="R783" s="152">
        <f t="shared" si="72"/>
        <v>592484.12142857141</v>
      </c>
      <c r="S783" s="152">
        <f t="shared" si="73"/>
        <v>41473888500</v>
      </c>
      <c r="T783" s="175" t="s">
        <v>6</v>
      </c>
      <c r="U783" s="177">
        <v>473990</v>
      </c>
      <c r="V783" s="177">
        <v>0</v>
      </c>
      <c r="W783" s="177">
        <v>0</v>
      </c>
      <c r="X783" s="177">
        <v>0</v>
      </c>
      <c r="Y783" s="178" t="s">
        <v>3918</v>
      </c>
      <c r="Z783" s="84"/>
    </row>
    <row r="784" spans="1:26" hidden="1">
      <c r="A784" s="19">
        <v>95679</v>
      </c>
      <c r="B784" s="20">
        <v>14031000078</v>
      </c>
      <c r="C784" s="20" t="s">
        <v>3205</v>
      </c>
      <c r="D784" s="20" t="s">
        <v>2952</v>
      </c>
      <c r="E784" s="20" t="s">
        <v>64</v>
      </c>
      <c r="F784" s="20">
        <v>10</v>
      </c>
      <c r="G784" s="20" t="s">
        <v>3042</v>
      </c>
      <c r="H784" s="20">
        <v>4095</v>
      </c>
      <c r="I784" s="21" t="s">
        <v>3171</v>
      </c>
      <c r="J784" s="20" t="s">
        <v>19</v>
      </c>
      <c r="K784" s="18">
        <v>79545</v>
      </c>
      <c r="L784" s="22">
        <v>170000</v>
      </c>
      <c r="M784" s="18">
        <v>168740</v>
      </c>
      <c r="N784" s="18">
        <f t="shared" ref="N784:N805" si="74">M784*K784</f>
        <v>13422423300</v>
      </c>
      <c r="O784" s="18">
        <f t="shared" si="69"/>
        <v>1342242330</v>
      </c>
      <c r="P784" s="30">
        <f t="shared" si="70"/>
        <v>14764665630</v>
      </c>
      <c r="Q784" s="152">
        <v>70000</v>
      </c>
      <c r="R784" s="152">
        <f t="shared" si="72"/>
        <v>210923.7947142857</v>
      </c>
      <c r="S784" s="152">
        <f t="shared" si="73"/>
        <v>14764665630</v>
      </c>
      <c r="T784" s="20" t="s">
        <v>6</v>
      </c>
      <c r="U784" s="81">
        <v>168740</v>
      </c>
      <c r="V784" s="81">
        <v>14764750000</v>
      </c>
      <c r="W784" s="81">
        <v>168740</v>
      </c>
      <c r="X784" s="81">
        <v>14764750000</v>
      </c>
      <c r="Y784" s="71">
        <v>0</v>
      </c>
      <c r="Z784" s="84">
        <v>0</v>
      </c>
    </row>
    <row r="785" spans="1:26" hidden="1">
      <c r="A785" s="19">
        <v>95681</v>
      </c>
      <c r="B785" s="20">
        <v>14031000079</v>
      </c>
      <c r="C785" s="20" t="s">
        <v>3209</v>
      </c>
      <c r="D785" s="20" t="s">
        <v>2915</v>
      </c>
      <c r="E785" s="20" t="s">
        <v>64</v>
      </c>
      <c r="F785" s="20">
        <v>10</v>
      </c>
      <c r="G785" s="20" t="s">
        <v>3042</v>
      </c>
      <c r="H785" s="20">
        <v>4095</v>
      </c>
      <c r="I785" s="21" t="s">
        <v>3171</v>
      </c>
      <c r="J785" s="20" t="s">
        <v>19</v>
      </c>
      <c r="K785" s="18">
        <v>79545</v>
      </c>
      <c r="L785" s="22">
        <v>217000</v>
      </c>
      <c r="M785" s="18">
        <v>216300</v>
      </c>
      <c r="N785" s="18">
        <f t="shared" si="74"/>
        <v>17205583500</v>
      </c>
      <c r="O785" s="18">
        <f t="shared" si="69"/>
        <v>1720558350</v>
      </c>
      <c r="P785" s="30">
        <f t="shared" si="70"/>
        <v>18926141850</v>
      </c>
      <c r="Q785" s="152">
        <v>70000</v>
      </c>
      <c r="R785" s="152">
        <f t="shared" si="72"/>
        <v>270373.45500000002</v>
      </c>
      <c r="S785" s="152">
        <f t="shared" si="73"/>
        <v>18926141850</v>
      </c>
      <c r="T785" s="20" t="s">
        <v>6</v>
      </c>
      <c r="U785" s="81">
        <v>216300</v>
      </c>
      <c r="V785" s="81">
        <v>18926250000</v>
      </c>
      <c r="W785" s="81">
        <v>216300</v>
      </c>
      <c r="X785" s="81">
        <v>18926250000</v>
      </c>
      <c r="Y785" s="71">
        <v>0</v>
      </c>
      <c r="Z785" s="84">
        <v>0</v>
      </c>
    </row>
    <row r="786" spans="1:26">
      <c r="A786" s="19">
        <v>92106</v>
      </c>
      <c r="B786" s="20">
        <v>14031800034</v>
      </c>
      <c r="C786" s="20" t="s">
        <v>3214</v>
      </c>
      <c r="D786" s="20" t="s">
        <v>650</v>
      </c>
      <c r="E786" s="20" t="s">
        <v>14</v>
      </c>
      <c r="F786" s="20">
        <v>18</v>
      </c>
      <c r="G786" s="20" t="s">
        <v>2952</v>
      </c>
      <c r="H786" s="20">
        <v>13163</v>
      </c>
      <c r="I786" s="21" t="s">
        <v>3216</v>
      </c>
      <c r="J786" s="20" t="s">
        <v>12</v>
      </c>
      <c r="K786" s="87">
        <v>79545</v>
      </c>
      <c r="L786" s="71">
        <v>124000</v>
      </c>
      <c r="M786" s="18">
        <v>122780</v>
      </c>
      <c r="N786" s="18">
        <f t="shared" si="74"/>
        <v>9766535100</v>
      </c>
      <c r="O786" s="18">
        <f t="shared" si="69"/>
        <v>976653510</v>
      </c>
      <c r="P786" s="30">
        <f t="shared" si="70"/>
        <v>10743188610</v>
      </c>
      <c r="Q786" s="152">
        <v>70000</v>
      </c>
      <c r="R786" s="152">
        <f t="shared" si="72"/>
        <v>153474.12299999999</v>
      </c>
      <c r="S786" s="152">
        <f t="shared" si="73"/>
        <v>10743188610</v>
      </c>
      <c r="T786" s="20" t="s">
        <v>6</v>
      </c>
      <c r="U786" s="81">
        <v>122780</v>
      </c>
      <c r="V786" s="81">
        <v>9975875000</v>
      </c>
      <c r="W786" s="81">
        <v>122780</v>
      </c>
      <c r="X786" s="81">
        <v>9975875000</v>
      </c>
      <c r="Y786" s="71">
        <v>0</v>
      </c>
      <c r="Z786" s="84">
        <f>P786-V786</f>
        <v>767313610</v>
      </c>
    </row>
    <row r="787" spans="1:26">
      <c r="A787" s="19">
        <v>97362</v>
      </c>
      <c r="B787" s="74">
        <v>14031800035</v>
      </c>
      <c r="C787" s="20" t="s">
        <v>3219</v>
      </c>
      <c r="D787" s="20" t="s">
        <v>3031</v>
      </c>
      <c r="E787" s="20" t="s">
        <v>64</v>
      </c>
      <c r="F787" s="20">
        <v>18</v>
      </c>
      <c r="G787" s="20" t="s">
        <v>3111</v>
      </c>
      <c r="H787" s="20">
        <v>11026</v>
      </c>
      <c r="I787" s="21" t="s">
        <v>212</v>
      </c>
      <c r="J787" s="20" t="s">
        <v>19</v>
      </c>
      <c r="K787" s="18">
        <v>73863</v>
      </c>
      <c r="L787" s="22">
        <v>300000</v>
      </c>
      <c r="M787" s="18">
        <v>294120</v>
      </c>
      <c r="N787" s="18">
        <f t="shared" si="74"/>
        <v>21724585560</v>
      </c>
      <c r="O787" s="18">
        <f t="shared" si="69"/>
        <v>2172458556</v>
      </c>
      <c r="P787" s="30">
        <f t="shared" si="70"/>
        <v>23897044116</v>
      </c>
      <c r="Q787" s="152">
        <v>65000</v>
      </c>
      <c r="R787" s="152">
        <f t="shared" si="72"/>
        <v>367646.83255384618</v>
      </c>
      <c r="S787" s="152">
        <f t="shared" si="73"/>
        <v>23897044116</v>
      </c>
      <c r="T787" s="20" t="s">
        <v>6</v>
      </c>
      <c r="U787" s="81">
        <v>294120</v>
      </c>
      <c r="V787" s="81">
        <v>39563875000</v>
      </c>
      <c r="W787" s="81">
        <v>294120</v>
      </c>
      <c r="X787" s="81">
        <v>39563875000</v>
      </c>
      <c r="Y787" s="71" t="s">
        <v>3724</v>
      </c>
      <c r="Z787" s="84">
        <v>0</v>
      </c>
    </row>
    <row r="788" spans="1:26">
      <c r="A788" s="19">
        <v>97362</v>
      </c>
      <c r="B788" s="74">
        <v>14031800036</v>
      </c>
      <c r="C788" s="20" t="s">
        <v>3219</v>
      </c>
      <c r="D788" s="20" t="s">
        <v>3031</v>
      </c>
      <c r="E788" s="20" t="s">
        <v>64</v>
      </c>
      <c r="F788" s="20">
        <v>18</v>
      </c>
      <c r="G788" s="20" t="s">
        <v>3111</v>
      </c>
      <c r="H788" s="20">
        <v>11026</v>
      </c>
      <c r="I788" s="21" t="s">
        <v>212</v>
      </c>
      <c r="J788" s="20" t="s">
        <v>19</v>
      </c>
      <c r="K788" s="18">
        <v>73863</v>
      </c>
      <c r="L788" s="22">
        <v>200000</v>
      </c>
      <c r="M788" s="18">
        <v>192820</v>
      </c>
      <c r="N788" s="18">
        <f t="shared" si="74"/>
        <v>14242263660</v>
      </c>
      <c r="O788" s="18">
        <f t="shared" si="69"/>
        <v>1424226366</v>
      </c>
      <c r="P788" s="30">
        <f t="shared" si="70"/>
        <v>15666490026</v>
      </c>
      <c r="Q788" s="152">
        <v>65000</v>
      </c>
      <c r="R788" s="152">
        <f t="shared" si="72"/>
        <v>241022.92347692308</v>
      </c>
      <c r="S788" s="152">
        <f t="shared" si="73"/>
        <v>15666490026</v>
      </c>
      <c r="T788" s="20" t="s">
        <v>6</v>
      </c>
      <c r="U788" s="81">
        <v>192820</v>
      </c>
      <c r="V788" s="81">
        <v>0</v>
      </c>
      <c r="W788" s="81">
        <v>192820</v>
      </c>
      <c r="X788" s="81">
        <v>0</v>
      </c>
      <c r="Y788" s="71" t="s">
        <v>3724</v>
      </c>
      <c r="Z788" s="84">
        <v>0</v>
      </c>
    </row>
    <row r="789" spans="1:26">
      <c r="A789" s="19">
        <v>94804</v>
      </c>
      <c r="B789" s="20">
        <v>14031800038</v>
      </c>
      <c r="C789" s="20" t="s">
        <v>3223</v>
      </c>
      <c r="D789" s="20" t="s">
        <v>616</v>
      </c>
      <c r="E789" s="20" t="s">
        <v>40</v>
      </c>
      <c r="F789" s="20">
        <v>18</v>
      </c>
      <c r="G789" s="20" t="s">
        <v>3115</v>
      </c>
      <c r="H789" s="20">
        <v>11083</v>
      </c>
      <c r="I789" s="21" t="s">
        <v>584</v>
      </c>
      <c r="J789" s="20" t="s">
        <v>4</v>
      </c>
      <c r="K789" s="87">
        <v>79545</v>
      </c>
      <c r="L789" s="71">
        <v>500000</v>
      </c>
      <c r="M789" s="18">
        <v>500000</v>
      </c>
      <c r="N789" s="18">
        <f t="shared" si="74"/>
        <v>39772500000</v>
      </c>
      <c r="O789" s="18">
        <f t="shared" ref="O789:O805" si="75">N789*10%</f>
        <v>3977250000</v>
      </c>
      <c r="P789" s="30">
        <f t="shared" si="70"/>
        <v>43749750000</v>
      </c>
      <c r="Q789" s="152">
        <v>70000</v>
      </c>
      <c r="R789" s="152">
        <f t="shared" si="72"/>
        <v>624996.42857142852</v>
      </c>
      <c r="S789" s="152">
        <f t="shared" si="73"/>
        <v>43749750000</v>
      </c>
      <c r="T789" s="20" t="s">
        <v>6</v>
      </c>
      <c r="U789" s="81">
        <v>500000</v>
      </c>
      <c r="V789" s="81">
        <v>40625000000</v>
      </c>
      <c r="W789" s="81">
        <v>500000</v>
      </c>
      <c r="X789" s="81">
        <v>40625000000</v>
      </c>
      <c r="Y789" s="71">
        <v>0</v>
      </c>
      <c r="Z789" s="84">
        <f>P789-V789</f>
        <v>3124750000</v>
      </c>
    </row>
    <row r="790" spans="1:26">
      <c r="A790" s="19">
        <v>94749</v>
      </c>
      <c r="B790" s="20">
        <v>14031800037</v>
      </c>
      <c r="C790" s="20" t="s">
        <v>3225</v>
      </c>
      <c r="D790" s="20" t="s">
        <v>616</v>
      </c>
      <c r="E790" s="20" t="s">
        <v>40</v>
      </c>
      <c r="F790" s="20">
        <v>18</v>
      </c>
      <c r="G790" s="20" t="s">
        <v>3115</v>
      </c>
      <c r="H790" s="20">
        <v>11083</v>
      </c>
      <c r="I790" s="21" t="s">
        <v>584</v>
      </c>
      <c r="J790" s="20" t="s">
        <v>4</v>
      </c>
      <c r="K790" s="87">
        <v>79545</v>
      </c>
      <c r="L790" s="71">
        <v>500000</v>
      </c>
      <c r="M790" s="18">
        <v>498740</v>
      </c>
      <c r="N790" s="18">
        <f t="shared" si="74"/>
        <v>39672273300</v>
      </c>
      <c r="O790" s="18">
        <f t="shared" si="75"/>
        <v>3967227330</v>
      </c>
      <c r="P790" s="30">
        <f t="shared" si="70"/>
        <v>43639500630</v>
      </c>
      <c r="Q790" s="152">
        <v>70000</v>
      </c>
      <c r="R790" s="152">
        <f t="shared" si="72"/>
        <v>623421.4375714286</v>
      </c>
      <c r="S790" s="152">
        <f t="shared" si="73"/>
        <v>43639500630</v>
      </c>
      <c r="T790" s="20" t="s">
        <v>6</v>
      </c>
      <c r="U790" s="81">
        <v>498740</v>
      </c>
      <c r="V790" s="81">
        <v>40522625000</v>
      </c>
      <c r="W790" s="81">
        <v>498740</v>
      </c>
      <c r="X790" s="81">
        <v>40522625000</v>
      </c>
      <c r="Y790" s="71">
        <v>0</v>
      </c>
      <c r="Z790" s="84">
        <f>P790-V790</f>
        <v>3116875630</v>
      </c>
    </row>
    <row r="791" spans="1:26">
      <c r="A791" s="19">
        <v>93759</v>
      </c>
      <c r="B791" s="20">
        <v>14031800039</v>
      </c>
      <c r="C791" s="20" t="s">
        <v>3227</v>
      </c>
      <c r="D791" s="20" t="s">
        <v>76</v>
      </c>
      <c r="E791" s="20" t="s">
        <v>40</v>
      </c>
      <c r="F791" s="20">
        <v>18</v>
      </c>
      <c r="G791" s="20" t="s">
        <v>3229</v>
      </c>
      <c r="H791" s="20">
        <v>11083</v>
      </c>
      <c r="I791" s="21" t="s">
        <v>584</v>
      </c>
      <c r="J791" s="20" t="s">
        <v>4</v>
      </c>
      <c r="K791" s="18">
        <v>79545</v>
      </c>
      <c r="L791" s="22">
        <v>500000</v>
      </c>
      <c r="M791" s="18">
        <v>499390</v>
      </c>
      <c r="N791" s="18">
        <f t="shared" si="74"/>
        <v>39723977550</v>
      </c>
      <c r="O791" s="18">
        <f t="shared" si="75"/>
        <v>3972397755</v>
      </c>
      <c r="P791" s="30">
        <f t="shared" si="70"/>
        <v>43696375305</v>
      </c>
      <c r="Q791" s="152">
        <v>70000</v>
      </c>
      <c r="R791" s="152">
        <f t="shared" si="72"/>
        <v>624233.93292857148</v>
      </c>
      <c r="S791" s="152">
        <f t="shared" si="73"/>
        <v>43696375305</v>
      </c>
      <c r="T791" s="20" t="s">
        <v>6</v>
      </c>
      <c r="U791" s="81">
        <v>499390</v>
      </c>
      <c r="V791" s="81">
        <v>40575437500</v>
      </c>
      <c r="W791" s="81">
        <v>499390</v>
      </c>
      <c r="X791" s="81">
        <v>40575437500</v>
      </c>
      <c r="Y791" s="71">
        <v>0</v>
      </c>
      <c r="Z791" s="84">
        <f>P791-V791</f>
        <v>3120937805</v>
      </c>
    </row>
    <row r="792" spans="1:26" hidden="1">
      <c r="A792" s="19">
        <v>100333</v>
      </c>
      <c r="B792" s="20">
        <v>14031900340</v>
      </c>
      <c r="C792" s="20" t="s">
        <v>3230</v>
      </c>
      <c r="D792" s="20" t="s">
        <v>677</v>
      </c>
      <c r="E792" s="20" t="s">
        <v>710</v>
      </c>
      <c r="F792" s="20">
        <v>19</v>
      </c>
      <c r="G792" s="20" t="s">
        <v>3031</v>
      </c>
      <c r="H792" s="20">
        <v>12166</v>
      </c>
      <c r="I792" s="21" t="s">
        <v>3232</v>
      </c>
      <c r="J792" s="20" t="s">
        <v>19</v>
      </c>
      <c r="K792" s="18">
        <v>79545</v>
      </c>
      <c r="L792" s="22">
        <v>300000</v>
      </c>
      <c r="M792" s="18">
        <v>299540</v>
      </c>
      <c r="N792" s="18">
        <f t="shared" si="74"/>
        <v>23826909300</v>
      </c>
      <c r="O792" s="18">
        <f t="shared" si="75"/>
        <v>2382690930</v>
      </c>
      <c r="P792" s="30">
        <f t="shared" si="70"/>
        <v>26209600230</v>
      </c>
      <c r="Q792" s="152">
        <v>70000</v>
      </c>
      <c r="R792" s="152">
        <f t="shared" si="72"/>
        <v>374422.86042857141</v>
      </c>
      <c r="S792" s="152">
        <f t="shared" si="73"/>
        <v>26209600230</v>
      </c>
      <c r="T792" s="20" t="s">
        <v>90</v>
      </c>
      <c r="U792" s="81">
        <v>299540</v>
      </c>
      <c r="V792" s="81">
        <v>26209750000</v>
      </c>
      <c r="W792" s="81">
        <v>299540</v>
      </c>
      <c r="X792" s="81">
        <v>26209750000</v>
      </c>
      <c r="Y792" s="71">
        <v>0</v>
      </c>
      <c r="Z792" s="84">
        <v>0</v>
      </c>
    </row>
    <row r="793" spans="1:26" hidden="1">
      <c r="A793" s="19">
        <v>100436</v>
      </c>
      <c r="B793" s="20">
        <v>14031900337</v>
      </c>
      <c r="C793" s="20" t="s">
        <v>3236</v>
      </c>
      <c r="D793" s="20" t="s">
        <v>677</v>
      </c>
      <c r="E793" s="20" t="s">
        <v>710</v>
      </c>
      <c r="F793" s="20">
        <v>19</v>
      </c>
      <c r="G793" s="20" t="s">
        <v>3031</v>
      </c>
      <c r="H793" s="20">
        <v>10549</v>
      </c>
      <c r="I793" s="21" t="s">
        <v>3238</v>
      </c>
      <c r="J793" s="20" t="s">
        <v>19</v>
      </c>
      <c r="K793" s="18">
        <v>79545</v>
      </c>
      <c r="L793" s="22">
        <v>94000</v>
      </c>
      <c r="M793" s="18">
        <v>92080</v>
      </c>
      <c r="N793" s="18">
        <f t="shared" si="74"/>
        <v>7324503600</v>
      </c>
      <c r="O793" s="18">
        <f t="shared" si="75"/>
        <v>732450360</v>
      </c>
      <c r="P793" s="30">
        <f t="shared" si="70"/>
        <v>8056953960</v>
      </c>
      <c r="Q793" s="152">
        <v>70000</v>
      </c>
      <c r="R793" s="152">
        <f t="shared" si="72"/>
        <v>115099.34228571429</v>
      </c>
      <c r="S793" s="152">
        <f t="shared" si="73"/>
        <v>8056953960</v>
      </c>
      <c r="T793" s="20" t="s">
        <v>90</v>
      </c>
      <c r="U793" s="81">
        <v>92080</v>
      </c>
      <c r="V793" s="81">
        <v>8057000000</v>
      </c>
      <c r="W793" s="81">
        <v>92080</v>
      </c>
      <c r="X793" s="81">
        <v>8057000000</v>
      </c>
      <c r="Y793" s="71">
        <v>0</v>
      </c>
      <c r="Z793" s="84">
        <v>0</v>
      </c>
    </row>
    <row r="794" spans="1:26" hidden="1">
      <c r="A794" s="19">
        <v>100432</v>
      </c>
      <c r="B794" s="20">
        <v>14031900336</v>
      </c>
      <c r="C794" s="20" t="s">
        <v>3242</v>
      </c>
      <c r="D794" s="20" t="s">
        <v>677</v>
      </c>
      <c r="E794" s="20" t="s">
        <v>710</v>
      </c>
      <c r="F794" s="20">
        <v>19</v>
      </c>
      <c r="G794" s="20" t="s">
        <v>3031</v>
      </c>
      <c r="H794" s="20">
        <v>10549</v>
      </c>
      <c r="I794" s="21" t="s">
        <v>3238</v>
      </c>
      <c r="J794" s="20" t="s">
        <v>19</v>
      </c>
      <c r="K794" s="18">
        <v>79545</v>
      </c>
      <c r="L794" s="22">
        <v>240000</v>
      </c>
      <c r="M794" s="18">
        <v>239110</v>
      </c>
      <c r="N794" s="18">
        <f t="shared" si="74"/>
        <v>19020004950</v>
      </c>
      <c r="O794" s="18">
        <f t="shared" si="75"/>
        <v>1902000495</v>
      </c>
      <c r="P794" s="30">
        <f t="shared" si="70"/>
        <v>20922005445</v>
      </c>
      <c r="Q794" s="152">
        <v>70000</v>
      </c>
      <c r="R794" s="152">
        <f t="shared" si="72"/>
        <v>298885.79207142856</v>
      </c>
      <c r="S794" s="152">
        <f t="shared" si="73"/>
        <v>20922005445</v>
      </c>
      <c r="T794" s="20" t="s">
        <v>90</v>
      </c>
      <c r="U794" s="81">
        <v>239110</v>
      </c>
      <c r="V794" s="81">
        <v>20922125000</v>
      </c>
      <c r="W794" s="81">
        <v>239110</v>
      </c>
      <c r="X794" s="81">
        <v>20922125000</v>
      </c>
      <c r="Y794" s="71">
        <v>0</v>
      </c>
      <c r="Z794" s="84">
        <v>0</v>
      </c>
    </row>
    <row r="795" spans="1:26" hidden="1">
      <c r="A795" s="19">
        <v>100410</v>
      </c>
      <c r="B795" s="20">
        <v>14031900333</v>
      </c>
      <c r="C795" s="20" t="s">
        <v>3245</v>
      </c>
      <c r="D795" s="20" t="s">
        <v>677</v>
      </c>
      <c r="E795" s="20" t="s">
        <v>710</v>
      </c>
      <c r="F795" s="20">
        <v>19</v>
      </c>
      <c r="G795" s="20" t="s">
        <v>3031</v>
      </c>
      <c r="H795" s="20">
        <v>11229</v>
      </c>
      <c r="I795" s="21" t="s">
        <v>1962</v>
      </c>
      <c r="J795" s="20" t="s">
        <v>19</v>
      </c>
      <c r="K795" s="18">
        <v>79545</v>
      </c>
      <c r="L795" s="22">
        <v>250000</v>
      </c>
      <c r="M795" s="18">
        <v>249370</v>
      </c>
      <c r="N795" s="18">
        <f t="shared" si="74"/>
        <v>19836136650</v>
      </c>
      <c r="O795" s="18">
        <f t="shared" si="75"/>
        <v>1983613665</v>
      </c>
      <c r="P795" s="30">
        <f t="shared" si="70"/>
        <v>21819750315</v>
      </c>
      <c r="Q795" s="152">
        <v>70000</v>
      </c>
      <c r="R795" s="152">
        <f t="shared" si="72"/>
        <v>311710.7187857143</v>
      </c>
      <c r="S795" s="152">
        <f t="shared" si="73"/>
        <v>21819750315</v>
      </c>
      <c r="T795" s="20" t="s">
        <v>90</v>
      </c>
      <c r="U795" s="81">
        <v>249370</v>
      </c>
      <c r="V795" s="81">
        <v>21819875000</v>
      </c>
      <c r="W795" s="81">
        <v>249370</v>
      </c>
      <c r="X795" s="81">
        <v>21819875000</v>
      </c>
      <c r="Y795" s="71">
        <v>0</v>
      </c>
      <c r="Z795" s="84">
        <v>0</v>
      </c>
    </row>
    <row r="796" spans="1:26" hidden="1">
      <c r="A796" s="19">
        <v>100399</v>
      </c>
      <c r="B796" s="20">
        <v>14031900335</v>
      </c>
      <c r="C796" s="20" t="s">
        <v>3248</v>
      </c>
      <c r="D796" s="20" t="s">
        <v>677</v>
      </c>
      <c r="E796" s="20" t="s">
        <v>710</v>
      </c>
      <c r="F796" s="20">
        <v>19</v>
      </c>
      <c r="G796" s="20" t="s">
        <v>3031</v>
      </c>
      <c r="H796" s="20">
        <v>12261</v>
      </c>
      <c r="I796" s="21" t="s">
        <v>3250</v>
      </c>
      <c r="J796" s="20" t="s">
        <v>19</v>
      </c>
      <c r="K796" s="18">
        <v>79545</v>
      </c>
      <c r="L796" s="22">
        <v>453000</v>
      </c>
      <c r="M796" s="18">
        <v>452140</v>
      </c>
      <c r="N796" s="18">
        <f t="shared" si="74"/>
        <v>35965476300</v>
      </c>
      <c r="O796" s="18">
        <f t="shared" si="75"/>
        <v>3596547630</v>
      </c>
      <c r="P796" s="30">
        <f t="shared" si="70"/>
        <v>39562023930</v>
      </c>
      <c r="Q796" s="152">
        <v>70000</v>
      </c>
      <c r="R796" s="152">
        <f t="shared" si="72"/>
        <v>565171.77042857138</v>
      </c>
      <c r="S796" s="152">
        <f t="shared" si="73"/>
        <v>39562023930</v>
      </c>
      <c r="T796" s="20" t="s">
        <v>90</v>
      </c>
      <c r="U796" s="81">
        <v>452140</v>
      </c>
      <c r="V796" s="81">
        <v>39562250000</v>
      </c>
      <c r="W796" s="81">
        <v>452140</v>
      </c>
      <c r="X796" s="81">
        <v>39562250000</v>
      </c>
      <c r="Y796" s="71">
        <v>0</v>
      </c>
      <c r="Z796" s="84">
        <v>0</v>
      </c>
    </row>
    <row r="797" spans="1:26" hidden="1">
      <c r="A797" s="19">
        <v>100332</v>
      </c>
      <c r="B797" s="20">
        <v>14031900338</v>
      </c>
      <c r="C797" s="20" t="s">
        <v>3255</v>
      </c>
      <c r="D797" s="20" t="s">
        <v>677</v>
      </c>
      <c r="E797" s="20" t="s">
        <v>710</v>
      </c>
      <c r="F797" s="20">
        <v>19</v>
      </c>
      <c r="G797" s="20" t="s">
        <v>3031</v>
      </c>
      <c r="H797" s="20">
        <v>12261</v>
      </c>
      <c r="I797" s="21" t="s">
        <v>3250</v>
      </c>
      <c r="J797" s="20" t="s">
        <v>19</v>
      </c>
      <c r="K797" s="18">
        <v>79545</v>
      </c>
      <c r="L797" s="22">
        <v>200000</v>
      </c>
      <c r="M797" s="18">
        <v>192780</v>
      </c>
      <c r="N797" s="18">
        <f t="shared" si="74"/>
        <v>15334685100</v>
      </c>
      <c r="O797" s="18">
        <f t="shared" si="75"/>
        <v>1533468510</v>
      </c>
      <c r="P797" s="30">
        <f t="shared" si="70"/>
        <v>16868153610</v>
      </c>
      <c r="Q797" s="152">
        <v>70000</v>
      </c>
      <c r="R797" s="152">
        <f t="shared" si="72"/>
        <v>240973.62299999999</v>
      </c>
      <c r="S797" s="152">
        <f t="shared" si="73"/>
        <v>16868153610</v>
      </c>
      <c r="T797" s="20" t="s">
        <v>90</v>
      </c>
      <c r="U797" s="81">
        <v>192780</v>
      </c>
      <c r="V797" s="81">
        <v>16868250000</v>
      </c>
      <c r="W797" s="81">
        <v>192780</v>
      </c>
      <c r="X797" s="81">
        <v>16868250000</v>
      </c>
      <c r="Y797" s="71">
        <v>0</v>
      </c>
      <c r="Z797" s="84">
        <v>0</v>
      </c>
    </row>
    <row r="798" spans="1:26" hidden="1">
      <c r="A798" s="19">
        <v>100325</v>
      </c>
      <c r="B798" s="20">
        <v>14031900339</v>
      </c>
      <c r="C798" s="20" t="s">
        <v>3258</v>
      </c>
      <c r="D798" s="20" t="s">
        <v>677</v>
      </c>
      <c r="E798" s="20" t="s">
        <v>710</v>
      </c>
      <c r="F798" s="20">
        <v>19</v>
      </c>
      <c r="G798" s="20" t="s">
        <v>3031</v>
      </c>
      <c r="H798" s="20">
        <v>11343</v>
      </c>
      <c r="I798" s="21" t="s">
        <v>3260</v>
      </c>
      <c r="J798" s="20" t="s">
        <v>19</v>
      </c>
      <c r="K798" s="18">
        <v>79545</v>
      </c>
      <c r="L798" s="22">
        <v>300000</v>
      </c>
      <c r="M798" s="18">
        <v>290830</v>
      </c>
      <c r="N798" s="18">
        <f t="shared" si="74"/>
        <v>23134072350</v>
      </c>
      <c r="O798" s="18">
        <f t="shared" si="75"/>
        <v>2313407235</v>
      </c>
      <c r="P798" s="30">
        <f t="shared" si="70"/>
        <v>25447479585</v>
      </c>
      <c r="Q798" s="152">
        <v>70000</v>
      </c>
      <c r="R798" s="152">
        <f t="shared" si="72"/>
        <v>363535.42264285713</v>
      </c>
      <c r="S798" s="152">
        <f t="shared" si="73"/>
        <v>25447479585</v>
      </c>
      <c r="T798" s="20" t="s">
        <v>90</v>
      </c>
      <c r="U798" s="81">
        <v>290830</v>
      </c>
      <c r="V798" s="81">
        <v>25447625000</v>
      </c>
      <c r="W798" s="81">
        <v>290830</v>
      </c>
      <c r="X798" s="81">
        <v>25447625000</v>
      </c>
      <c r="Y798" s="71">
        <v>0</v>
      </c>
      <c r="Z798" s="84">
        <v>0</v>
      </c>
    </row>
    <row r="799" spans="1:26" hidden="1">
      <c r="A799" s="19">
        <v>100319</v>
      </c>
      <c r="B799" s="20">
        <v>14031900334</v>
      </c>
      <c r="C799" s="20" t="s">
        <v>3264</v>
      </c>
      <c r="D799" s="20" t="s">
        <v>677</v>
      </c>
      <c r="E799" s="20" t="s">
        <v>710</v>
      </c>
      <c r="F799" s="20">
        <v>19</v>
      </c>
      <c r="G799" s="20" t="s">
        <v>3031</v>
      </c>
      <c r="H799" s="20">
        <v>11343</v>
      </c>
      <c r="I799" s="21" t="s">
        <v>3260</v>
      </c>
      <c r="J799" s="20" t="s">
        <v>19</v>
      </c>
      <c r="K799" s="18">
        <v>79545</v>
      </c>
      <c r="L799" s="22">
        <v>300000</v>
      </c>
      <c r="M799" s="18">
        <v>298810</v>
      </c>
      <c r="N799" s="18">
        <f t="shared" si="74"/>
        <v>23768841450</v>
      </c>
      <c r="O799" s="18">
        <f t="shared" si="75"/>
        <v>2376884145</v>
      </c>
      <c r="P799" s="30">
        <f t="shared" si="70"/>
        <v>26145725595</v>
      </c>
      <c r="Q799" s="152">
        <v>70000</v>
      </c>
      <c r="R799" s="152">
        <f t="shared" si="72"/>
        <v>373510.36564285716</v>
      </c>
      <c r="S799" s="152">
        <f t="shared" si="73"/>
        <v>26145725595</v>
      </c>
      <c r="T799" s="20" t="s">
        <v>90</v>
      </c>
      <c r="U799" s="81">
        <v>298810</v>
      </c>
      <c r="V799" s="81">
        <v>26145875000</v>
      </c>
      <c r="W799" s="81">
        <v>298810</v>
      </c>
      <c r="X799" s="81">
        <v>26145875000</v>
      </c>
      <c r="Y799" s="71">
        <v>0</v>
      </c>
      <c r="Z799" s="84">
        <v>0</v>
      </c>
    </row>
    <row r="800" spans="1:26" hidden="1">
      <c r="A800" s="19">
        <v>100365</v>
      </c>
      <c r="B800" s="20">
        <v>14031900341</v>
      </c>
      <c r="C800" s="20" t="s">
        <v>3267</v>
      </c>
      <c r="D800" s="20" t="s">
        <v>677</v>
      </c>
      <c r="E800" s="20" t="s">
        <v>710</v>
      </c>
      <c r="F800" s="20">
        <v>19</v>
      </c>
      <c r="G800" s="20" t="s">
        <v>3031</v>
      </c>
      <c r="H800" s="20">
        <v>13162</v>
      </c>
      <c r="I800" s="21" t="s">
        <v>3269</v>
      </c>
      <c r="J800" s="20" t="s">
        <v>19</v>
      </c>
      <c r="K800" s="18">
        <v>79545</v>
      </c>
      <c r="L800" s="22">
        <v>300000</v>
      </c>
      <c r="M800" s="18">
        <v>296800</v>
      </c>
      <c r="N800" s="18">
        <f t="shared" si="74"/>
        <v>23608956000</v>
      </c>
      <c r="O800" s="18">
        <f t="shared" si="75"/>
        <v>2360895600</v>
      </c>
      <c r="P800" s="30">
        <f t="shared" si="70"/>
        <v>25969851600</v>
      </c>
      <c r="Q800" s="152">
        <v>70000</v>
      </c>
      <c r="R800" s="152">
        <f t="shared" si="72"/>
        <v>370997.88</v>
      </c>
      <c r="S800" s="152">
        <f t="shared" si="73"/>
        <v>25969851600</v>
      </c>
      <c r="T800" s="20" t="s">
        <v>90</v>
      </c>
      <c r="U800" s="81">
        <v>296800</v>
      </c>
      <c r="V800" s="81">
        <v>25970000000</v>
      </c>
      <c r="W800" s="81">
        <v>296800</v>
      </c>
      <c r="X800" s="81">
        <v>25970000000</v>
      </c>
      <c r="Y800" s="71">
        <v>0</v>
      </c>
      <c r="Z800" s="84">
        <v>0</v>
      </c>
    </row>
    <row r="801" spans="1:26" hidden="1">
      <c r="A801" s="19">
        <v>100374</v>
      </c>
      <c r="B801" s="20">
        <v>14031900342</v>
      </c>
      <c r="C801" s="20" t="s">
        <v>3273</v>
      </c>
      <c r="D801" s="20" t="s">
        <v>677</v>
      </c>
      <c r="E801" s="20" t="s">
        <v>710</v>
      </c>
      <c r="F801" s="20">
        <v>19</v>
      </c>
      <c r="G801" s="20" t="s">
        <v>3031</v>
      </c>
      <c r="H801" s="20">
        <v>12287</v>
      </c>
      <c r="I801" s="21" t="s">
        <v>3275</v>
      </c>
      <c r="J801" s="20" t="s">
        <v>19</v>
      </c>
      <c r="K801" s="18">
        <v>79545</v>
      </c>
      <c r="L801" s="22">
        <v>400000</v>
      </c>
      <c r="M801" s="18">
        <v>399250</v>
      </c>
      <c r="N801" s="18">
        <f t="shared" si="74"/>
        <v>31758341250</v>
      </c>
      <c r="O801" s="18">
        <f t="shared" si="75"/>
        <v>3175834125</v>
      </c>
      <c r="P801" s="30">
        <f t="shared" si="70"/>
        <v>34934175375</v>
      </c>
      <c r="Q801" s="152">
        <v>70000</v>
      </c>
      <c r="R801" s="152">
        <f t="shared" si="72"/>
        <v>499059.64821428573</v>
      </c>
      <c r="S801" s="152">
        <f t="shared" si="73"/>
        <v>34934175375</v>
      </c>
      <c r="T801" s="20" t="s">
        <v>90</v>
      </c>
      <c r="U801" s="81">
        <v>399250</v>
      </c>
      <c r="V801" s="81">
        <v>34934375000</v>
      </c>
      <c r="W801" s="81">
        <v>399250</v>
      </c>
      <c r="X801" s="81">
        <v>34934375000</v>
      </c>
      <c r="Y801" s="71">
        <v>0</v>
      </c>
      <c r="Z801" s="84">
        <v>0</v>
      </c>
    </row>
    <row r="802" spans="1:26" hidden="1">
      <c r="A802" s="19">
        <v>100390</v>
      </c>
      <c r="B802" s="20">
        <v>14031900348</v>
      </c>
      <c r="C802" s="20" t="s">
        <v>3279</v>
      </c>
      <c r="D802" s="20" t="s">
        <v>677</v>
      </c>
      <c r="E802" s="20" t="s">
        <v>710</v>
      </c>
      <c r="F802" s="20">
        <v>19</v>
      </c>
      <c r="G802" s="20" t="s">
        <v>3105</v>
      </c>
      <c r="H802" s="20">
        <v>11012</v>
      </c>
      <c r="I802" s="21" t="s">
        <v>3281</v>
      </c>
      <c r="J802" s="20" t="s">
        <v>19</v>
      </c>
      <c r="K802" s="18">
        <v>79545</v>
      </c>
      <c r="L802" s="22">
        <v>252000</v>
      </c>
      <c r="M802" s="18">
        <v>240080</v>
      </c>
      <c r="N802" s="18">
        <f t="shared" si="74"/>
        <v>19097163600</v>
      </c>
      <c r="O802" s="18">
        <f t="shared" si="75"/>
        <v>1909716360</v>
      </c>
      <c r="P802" s="30">
        <f t="shared" si="70"/>
        <v>21006879960</v>
      </c>
      <c r="Q802" s="152">
        <v>70000</v>
      </c>
      <c r="R802" s="152">
        <f t="shared" si="72"/>
        <v>300098.28514285712</v>
      </c>
      <c r="S802" s="152">
        <f t="shared" si="73"/>
        <v>21006879960</v>
      </c>
      <c r="T802" s="20" t="s">
        <v>90</v>
      </c>
      <c r="U802" s="81">
        <v>240080</v>
      </c>
      <c r="V802" s="81">
        <v>21007000000</v>
      </c>
      <c r="W802" s="81">
        <v>240080</v>
      </c>
      <c r="X802" s="81">
        <v>21007000000</v>
      </c>
      <c r="Y802" s="71">
        <v>0</v>
      </c>
      <c r="Z802" s="84">
        <v>0</v>
      </c>
    </row>
    <row r="803" spans="1:26" hidden="1">
      <c r="A803" s="19">
        <v>100392</v>
      </c>
      <c r="B803" s="20">
        <v>14036500013</v>
      </c>
      <c r="C803" s="20" t="s">
        <v>3285</v>
      </c>
      <c r="D803" s="20" t="s">
        <v>677</v>
      </c>
      <c r="E803" s="20" t="s">
        <v>299</v>
      </c>
      <c r="F803" s="20">
        <v>65</v>
      </c>
      <c r="G803" s="20" t="s">
        <v>3105</v>
      </c>
      <c r="H803" s="20">
        <v>13172</v>
      </c>
      <c r="I803" s="21" t="s">
        <v>3287</v>
      </c>
      <c r="J803" s="20" t="s">
        <v>4</v>
      </c>
      <c r="K803" s="18">
        <v>79545</v>
      </c>
      <c r="L803" s="22">
        <v>900000</v>
      </c>
      <c r="M803" s="18">
        <v>899580</v>
      </c>
      <c r="N803" s="18">
        <f t="shared" si="74"/>
        <v>71557091100</v>
      </c>
      <c r="O803" s="18">
        <f t="shared" si="75"/>
        <v>7155709110</v>
      </c>
      <c r="P803" s="30">
        <f t="shared" si="70"/>
        <v>78712800210</v>
      </c>
      <c r="Q803" s="152">
        <v>70000</v>
      </c>
      <c r="R803" s="152">
        <f t="shared" si="72"/>
        <v>1124468.5744285714</v>
      </c>
      <c r="S803" s="152">
        <f t="shared" si="73"/>
        <v>78712800210</v>
      </c>
      <c r="T803" s="20" t="s">
        <v>6</v>
      </c>
      <c r="U803" s="81">
        <v>899580</v>
      </c>
      <c r="V803" s="81">
        <v>78713250000</v>
      </c>
      <c r="W803" s="81">
        <v>899580</v>
      </c>
      <c r="X803" s="81">
        <v>78713250000</v>
      </c>
      <c r="Y803" s="71">
        <v>0</v>
      </c>
      <c r="Z803" s="84">
        <v>0</v>
      </c>
    </row>
    <row r="804" spans="1:26">
      <c r="A804" s="19">
        <v>87714</v>
      </c>
      <c r="B804" s="20">
        <v>14001101156</v>
      </c>
      <c r="C804" s="20"/>
      <c r="D804" s="20"/>
      <c r="E804" s="20" t="s">
        <v>3291</v>
      </c>
      <c r="F804" s="20">
        <v>18</v>
      </c>
      <c r="G804" s="20" t="s">
        <v>3292</v>
      </c>
      <c r="H804" s="20">
        <v>10970</v>
      </c>
      <c r="I804" s="21" t="s">
        <v>3293</v>
      </c>
      <c r="J804" s="20" t="s">
        <v>12</v>
      </c>
      <c r="K804" s="18">
        <v>73863</v>
      </c>
      <c r="L804" s="22">
        <v>257000</v>
      </c>
      <c r="M804" s="18">
        <v>256959.99999999997</v>
      </c>
      <c r="N804" s="18">
        <f t="shared" si="74"/>
        <v>18979836479.999996</v>
      </c>
      <c r="O804" s="18">
        <f t="shared" si="75"/>
        <v>1897983647.9999998</v>
      </c>
      <c r="P804" s="30">
        <f t="shared" si="70"/>
        <v>20877820127.999996</v>
      </c>
      <c r="Q804" s="152">
        <v>65000</v>
      </c>
      <c r="R804" s="152">
        <f t="shared" si="72"/>
        <v>321197.23273846146</v>
      </c>
      <c r="S804" s="152">
        <f t="shared" si="73"/>
        <v>20877820127.999996</v>
      </c>
      <c r="T804" s="20"/>
      <c r="U804" s="81">
        <v>256960</v>
      </c>
      <c r="V804" s="81">
        <v>20878000000</v>
      </c>
      <c r="W804" s="81">
        <v>256960</v>
      </c>
      <c r="X804" s="81">
        <v>20878000000</v>
      </c>
      <c r="Y804" s="71">
        <v>0</v>
      </c>
      <c r="Z804" s="84">
        <v>0</v>
      </c>
    </row>
    <row r="805" spans="1:26">
      <c r="A805" s="19">
        <v>88951</v>
      </c>
      <c r="B805" s="20">
        <v>14001101156</v>
      </c>
      <c r="C805" s="20"/>
      <c r="D805" s="20"/>
      <c r="E805" s="20" t="s">
        <v>3291</v>
      </c>
      <c r="F805" s="20">
        <v>18</v>
      </c>
      <c r="G805" s="20" t="s">
        <v>3292</v>
      </c>
      <c r="H805" s="20">
        <v>10970</v>
      </c>
      <c r="I805" s="21" t="s">
        <v>3293</v>
      </c>
      <c r="J805" s="20" t="s">
        <v>12</v>
      </c>
      <c r="K805" s="18">
        <v>73863</v>
      </c>
      <c r="L805" s="22">
        <v>13000</v>
      </c>
      <c r="M805" s="18">
        <v>13000</v>
      </c>
      <c r="N805" s="18">
        <f t="shared" si="74"/>
        <v>960219000</v>
      </c>
      <c r="O805" s="18">
        <f t="shared" si="75"/>
        <v>96021900</v>
      </c>
      <c r="P805" s="30">
        <f t="shared" si="70"/>
        <v>1056240900</v>
      </c>
      <c r="Q805" s="152">
        <v>65000</v>
      </c>
      <c r="R805" s="152">
        <f t="shared" si="72"/>
        <v>16249.86</v>
      </c>
      <c r="S805" s="152">
        <f t="shared" si="73"/>
        <v>1056240900</v>
      </c>
      <c r="T805" s="20"/>
      <c r="U805" s="81">
        <v>13000</v>
      </c>
      <c r="V805" s="81">
        <v>1056250000</v>
      </c>
      <c r="W805" s="81">
        <v>13000</v>
      </c>
      <c r="X805" s="81">
        <v>1056250000</v>
      </c>
      <c r="Y805" s="71">
        <v>0</v>
      </c>
      <c r="Z805" s="84">
        <v>0</v>
      </c>
    </row>
    <row r="809" spans="1:26">
      <c r="T809" s="28"/>
    </row>
  </sheetData>
  <autoFilter ref="A1:AB805" xr:uid="{A1221BD3-7E89-4A01-A6FA-178907E0CA40}">
    <filterColumn colId="5">
      <filters>
        <filter val="18"/>
      </filters>
    </filterColumn>
  </autoFilter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F3F60-1614-42A8-A5E1-6A441E0BB94C}">
  <dimension ref="B1:O113"/>
  <sheetViews>
    <sheetView rightToLeft="1" topLeftCell="A100" workbookViewId="0">
      <selection activeCell="F112" sqref="F112"/>
    </sheetView>
  </sheetViews>
  <sheetFormatPr defaultColWidth="9.140625" defaultRowHeight="12.75"/>
  <cols>
    <col min="1" max="1" width="3.85546875" style="98" customWidth="1"/>
    <col min="2" max="2" width="16.28515625" style="98" customWidth="1"/>
    <col min="3" max="3" width="7.7109375" style="98" customWidth="1"/>
    <col min="4" max="4" width="17.85546875" style="98" customWidth="1"/>
    <col min="5" max="5" width="23" style="98" customWidth="1"/>
    <col min="6" max="6" width="24.42578125" style="130" customWidth="1"/>
    <col min="7" max="7" width="24.5703125" style="130" customWidth="1"/>
    <col min="8" max="8" width="24.7109375" style="130" customWidth="1"/>
    <col min="9" max="9" width="9.5703125" style="98" customWidth="1"/>
    <col min="10" max="10" width="12.28515625" style="98" customWidth="1"/>
    <col min="11" max="11" width="13.5703125" style="98" customWidth="1"/>
    <col min="12" max="12" width="7.7109375" style="98" customWidth="1"/>
    <col min="13" max="13" width="5.7109375" style="98" customWidth="1"/>
    <col min="14" max="14" width="16" style="98" customWidth="1"/>
    <col min="15" max="15" width="28.7109375" style="98" customWidth="1"/>
    <col min="16" max="16384" width="9.140625" style="98"/>
  </cols>
  <sheetData>
    <row r="1" spans="2:15" ht="40.5" customHeight="1">
      <c r="B1" s="367" t="s">
        <v>3729</v>
      </c>
      <c r="C1" s="367"/>
      <c r="D1" s="367"/>
      <c r="E1" s="367"/>
      <c r="F1" s="367"/>
      <c r="G1" s="367"/>
      <c r="H1" s="367"/>
    </row>
    <row r="2" spans="2:15" ht="20.25">
      <c r="B2" s="99" t="s">
        <v>3730</v>
      </c>
      <c r="C2" s="99" t="s">
        <v>3731</v>
      </c>
      <c r="D2" s="99" t="s">
        <v>3732</v>
      </c>
      <c r="E2" s="99" t="s">
        <v>3733</v>
      </c>
      <c r="F2" s="100" t="s">
        <v>3734</v>
      </c>
      <c r="G2" s="100" t="s">
        <v>3735</v>
      </c>
      <c r="H2" s="100" t="s">
        <v>3736</v>
      </c>
      <c r="I2" s="368" t="s">
        <v>3726</v>
      </c>
      <c r="J2" s="369"/>
      <c r="O2" s="101"/>
    </row>
    <row r="3" spans="2:15" ht="21">
      <c r="B3" s="366" t="s">
        <v>3737</v>
      </c>
      <c r="C3" s="103" t="s">
        <v>3738</v>
      </c>
      <c r="D3" s="103" t="s">
        <v>3739</v>
      </c>
      <c r="E3" s="104" t="s">
        <v>367</v>
      </c>
      <c r="F3" s="209">
        <v>1625000000000</v>
      </c>
      <c r="G3" s="209">
        <f>F3</f>
        <v>1625000000000</v>
      </c>
      <c r="H3" s="105">
        <v>0</v>
      </c>
      <c r="I3" s="342" t="s">
        <v>3740</v>
      </c>
      <c r="J3" s="343"/>
      <c r="K3" s="107"/>
      <c r="L3" s="107"/>
      <c r="M3" s="107"/>
      <c r="N3" s="107"/>
    </row>
    <row r="4" spans="2:15" ht="21">
      <c r="B4" s="366"/>
      <c r="C4" s="103" t="s">
        <v>3741</v>
      </c>
      <c r="D4" s="103" t="s">
        <v>3742</v>
      </c>
      <c r="E4" s="104" t="s">
        <v>462</v>
      </c>
      <c r="F4" s="209">
        <v>650000000000</v>
      </c>
      <c r="G4" s="209">
        <f>F4</f>
        <v>650000000000</v>
      </c>
      <c r="H4" s="105">
        <v>0</v>
      </c>
      <c r="I4" s="342" t="s">
        <v>3743</v>
      </c>
      <c r="J4" s="343"/>
      <c r="K4" s="107"/>
      <c r="L4" s="107"/>
      <c r="M4" s="107"/>
      <c r="N4" s="107"/>
    </row>
    <row r="5" spans="2:15" ht="21">
      <c r="B5" s="366"/>
      <c r="C5" s="108" t="s">
        <v>3744</v>
      </c>
      <c r="D5" s="108" t="s">
        <v>3745</v>
      </c>
      <c r="E5" s="109" t="s">
        <v>3746</v>
      </c>
      <c r="F5" s="210">
        <v>455000000000</v>
      </c>
      <c r="G5" s="210">
        <f>F5</f>
        <v>455000000000</v>
      </c>
      <c r="H5" s="110">
        <v>0</v>
      </c>
      <c r="I5" s="344" t="s">
        <v>3747</v>
      </c>
      <c r="J5" s="345"/>
      <c r="K5" s="107"/>
      <c r="L5" s="107"/>
      <c r="M5" s="107"/>
      <c r="N5" s="107"/>
    </row>
    <row r="6" spans="2:15" ht="21">
      <c r="B6" s="366"/>
      <c r="C6" s="103" t="s">
        <v>3748</v>
      </c>
      <c r="D6" s="103" t="s">
        <v>3749</v>
      </c>
      <c r="E6" s="104" t="s">
        <v>96</v>
      </c>
      <c r="F6" s="209">
        <v>975000000000</v>
      </c>
      <c r="G6" s="212">
        <f>F6</f>
        <v>975000000000</v>
      </c>
      <c r="H6" s="103">
        <v>0</v>
      </c>
      <c r="I6" s="342" t="s">
        <v>3750</v>
      </c>
      <c r="J6" s="343"/>
      <c r="K6" s="107"/>
      <c r="L6" s="107"/>
      <c r="M6" s="107"/>
      <c r="N6" s="107"/>
    </row>
    <row r="7" spans="2:15" ht="25.5">
      <c r="B7" s="366"/>
      <c r="C7" s="370" t="s">
        <v>3324</v>
      </c>
      <c r="D7" s="370"/>
      <c r="E7" s="370"/>
      <c r="F7" s="111">
        <f>SUM(F3:F6)</f>
        <v>3705000000000</v>
      </c>
      <c r="G7" s="111">
        <f>SUM(G3:G6)</f>
        <v>3705000000000</v>
      </c>
      <c r="H7" s="112">
        <f>SUM(H3:H4)</f>
        <v>0</v>
      </c>
      <c r="I7" s="113"/>
      <c r="J7" s="114"/>
      <c r="K7" s="115"/>
      <c r="L7" s="116"/>
      <c r="M7" s="116"/>
      <c r="N7" s="116"/>
    </row>
    <row r="8" spans="2:15" ht="21">
      <c r="B8" s="366" t="s">
        <v>3751</v>
      </c>
      <c r="C8" s="102" t="s">
        <v>3738</v>
      </c>
      <c r="D8" s="103" t="s">
        <v>3752</v>
      </c>
      <c r="E8" s="103" t="s">
        <v>367</v>
      </c>
      <c r="F8" s="209">
        <v>975000000000</v>
      </c>
      <c r="G8" s="209">
        <f t="shared" ref="G8:G16" si="0">F8</f>
        <v>975000000000</v>
      </c>
      <c r="H8" s="105">
        <v>0</v>
      </c>
      <c r="I8" s="342" t="s">
        <v>3740</v>
      </c>
      <c r="J8" s="343"/>
    </row>
    <row r="9" spans="2:15" ht="21">
      <c r="B9" s="366"/>
      <c r="C9" s="102" t="s">
        <v>3741</v>
      </c>
      <c r="D9" s="103" t="s">
        <v>3753</v>
      </c>
      <c r="E9" s="103" t="s">
        <v>367</v>
      </c>
      <c r="F9" s="209">
        <v>533567125000</v>
      </c>
      <c r="G9" s="209">
        <f t="shared" si="0"/>
        <v>533567125000</v>
      </c>
      <c r="H9" s="105">
        <v>0</v>
      </c>
      <c r="I9" s="342" t="s">
        <v>3743</v>
      </c>
      <c r="J9" s="343"/>
    </row>
    <row r="10" spans="2:15" ht="21">
      <c r="B10" s="366"/>
      <c r="C10" s="102" t="s">
        <v>3744</v>
      </c>
      <c r="D10" s="103" t="s">
        <v>3754</v>
      </c>
      <c r="E10" s="103" t="s">
        <v>1299</v>
      </c>
      <c r="F10" s="209">
        <v>736060000000</v>
      </c>
      <c r="G10" s="209">
        <f t="shared" si="0"/>
        <v>736060000000</v>
      </c>
      <c r="H10" s="105">
        <v>0</v>
      </c>
      <c r="I10" s="342" t="s">
        <v>3743</v>
      </c>
      <c r="J10" s="343"/>
    </row>
    <row r="11" spans="2:15" ht="21">
      <c r="B11" s="366"/>
      <c r="C11" s="102" t="s">
        <v>3748</v>
      </c>
      <c r="D11" s="103" t="s">
        <v>3755</v>
      </c>
      <c r="E11" s="103" t="s">
        <v>474</v>
      </c>
      <c r="F11" s="209">
        <v>703495000000</v>
      </c>
      <c r="G11" s="209">
        <f t="shared" si="0"/>
        <v>703495000000</v>
      </c>
      <c r="H11" s="105">
        <v>0</v>
      </c>
      <c r="I11" s="342" t="s">
        <v>3743</v>
      </c>
      <c r="J11" s="343"/>
    </row>
    <row r="12" spans="2:15" ht="21">
      <c r="B12" s="366"/>
      <c r="C12" s="117" t="s">
        <v>3756</v>
      </c>
      <c r="D12" s="108" t="s">
        <v>3757</v>
      </c>
      <c r="E12" s="108" t="s">
        <v>503</v>
      </c>
      <c r="F12" s="210">
        <v>216093280000</v>
      </c>
      <c r="G12" s="210">
        <f t="shared" si="0"/>
        <v>216093280000</v>
      </c>
      <c r="H12" s="110">
        <v>0</v>
      </c>
      <c r="I12" s="344" t="s">
        <v>3758</v>
      </c>
      <c r="J12" s="345"/>
    </row>
    <row r="13" spans="2:15" ht="21">
      <c r="B13" s="366"/>
      <c r="C13" s="117" t="s">
        <v>3759</v>
      </c>
      <c r="D13" s="108" t="s">
        <v>3760</v>
      </c>
      <c r="E13" s="108" t="s">
        <v>493</v>
      </c>
      <c r="F13" s="210">
        <v>263622125000</v>
      </c>
      <c r="G13" s="210">
        <f t="shared" si="0"/>
        <v>263622125000</v>
      </c>
      <c r="H13" s="110">
        <v>0</v>
      </c>
      <c r="I13" s="344" t="s">
        <v>3761</v>
      </c>
      <c r="J13" s="345"/>
    </row>
    <row r="14" spans="2:15" ht="21">
      <c r="B14" s="366"/>
      <c r="C14" s="117" t="s">
        <v>3762</v>
      </c>
      <c r="D14" s="108" t="s">
        <v>3763</v>
      </c>
      <c r="E14" s="108" t="s">
        <v>530</v>
      </c>
      <c r="F14" s="210">
        <v>28055625000</v>
      </c>
      <c r="G14" s="210">
        <f t="shared" si="0"/>
        <v>28055625000</v>
      </c>
      <c r="H14" s="110">
        <v>0</v>
      </c>
      <c r="I14" s="344" t="s">
        <v>3761</v>
      </c>
      <c r="J14" s="345"/>
    </row>
    <row r="15" spans="2:15" ht="21">
      <c r="B15" s="366"/>
      <c r="C15" s="117" t="s">
        <v>3764</v>
      </c>
      <c r="D15" s="108" t="s">
        <v>3765</v>
      </c>
      <c r="E15" s="108" t="s">
        <v>530</v>
      </c>
      <c r="F15" s="210">
        <v>40339780000</v>
      </c>
      <c r="G15" s="210">
        <f t="shared" si="0"/>
        <v>40339780000</v>
      </c>
      <c r="H15" s="110">
        <v>0</v>
      </c>
      <c r="I15" s="344" t="s">
        <v>3761</v>
      </c>
      <c r="J15" s="345"/>
    </row>
    <row r="16" spans="2:15" ht="21">
      <c r="B16" s="366"/>
      <c r="C16" s="117" t="s">
        <v>3766</v>
      </c>
      <c r="D16" s="108" t="s">
        <v>3767</v>
      </c>
      <c r="E16" s="108" t="s">
        <v>493</v>
      </c>
      <c r="F16" s="210">
        <v>148590000000</v>
      </c>
      <c r="G16" s="210">
        <f t="shared" si="0"/>
        <v>148590000000</v>
      </c>
      <c r="H16" s="110">
        <v>0</v>
      </c>
      <c r="I16" s="344" t="s">
        <v>3761</v>
      </c>
      <c r="J16" s="345"/>
    </row>
    <row r="17" spans="2:10" ht="21">
      <c r="B17" s="366"/>
      <c r="C17" s="117" t="s">
        <v>3768</v>
      </c>
      <c r="D17" s="108" t="s">
        <v>3769</v>
      </c>
      <c r="E17" s="108" t="s">
        <v>549</v>
      </c>
      <c r="F17" s="210">
        <v>128751155000</v>
      </c>
      <c r="G17" s="210">
        <f>F17</f>
        <v>128751155000</v>
      </c>
      <c r="H17" s="110">
        <v>0</v>
      </c>
      <c r="I17" s="344" t="s">
        <v>3761</v>
      </c>
      <c r="J17" s="345"/>
    </row>
    <row r="18" spans="2:10" ht="21">
      <c r="B18" s="366"/>
      <c r="C18" s="117" t="s">
        <v>3770</v>
      </c>
      <c r="D18" s="108" t="s">
        <v>3771</v>
      </c>
      <c r="E18" s="108" t="s">
        <v>549</v>
      </c>
      <c r="F18" s="210">
        <v>108612530000</v>
      </c>
      <c r="G18" s="210">
        <f>F18</f>
        <v>108612530000</v>
      </c>
      <c r="H18" s="110">
        <v>0</v>
      </c>
      <c r="I18" s="344" t="s">
        <v>3761</v>
      </c>
      <c r="J18" s="345"/>
    </row>
    <row r="19" spans="2:10" ht="21">
      <c r="B19" s="366"/>
      <c r="C19" s="117" t="s">
        <v>3772</v>
      </c>
      <c r="D19" s="108" t="s">
        <v>3773</v>
      </c>
      <c r="E19" s="108" t="s">
        <v>553</v>
      </c>
      <c r="F19" s="210">
        <v>256927905000</v>
      </c>
      <c r="G19" s="210">
        <f>F19</f>
        <v>256927905000</v>
      </c>
      <c r="H19" s="110">
        <v>0</v>
      </c>
      <c r="I19" s="344" t="s">
        <v>3761</v>
      </c>
      <c r="J19" s="345"/>
    </row>
    <row r="20" spans="2:10" ht="21">
      <c r="B20" s="366"/>
      <c r="C20" s="117" t="s">
        <v>3774</v>
      </c>
      <c r="D20" s="108" t="s">
        <v>3775</v>
      </c>
      <c r="E20" s="108" t="s">
        <v>553</v>
      </c>
      <c r="F20" s="210">
        <v>167705655000</v>
      </c>
      <c r="G20" s="210">
        <f>F20</f>
        <v>167705655000</v>
      </c>
      <c r="H20" s="110">
        <v>0</v>
      </c>
      <c r="I20" s="344" t="s">
        <v>3761</v>
      </c>
      <c r="J20" s="345"/>
    </row>
    <row r="21" spans="2:10" ht="21">
      <c r="B21" s="366"/>
      <c r="C21" s="117" t="s">
        <v>3776</v>
      </c>
      <c r="D21" s="108" t="s">
        <v>3777</v>
      </c>
      <c r="E21" s="108" t="s">
        <v>564</v>
      </c>
      <c r="F21" s="210">
        <v>20936565000</v>
      </c>
      <c r="G21" s="210">
        <f>F21</f>
        <v>20936565000</v>
      </c>
      <c r="H21" s="110">
        <v>0</v>
      </c>
      <c r="I21" s="344" t="s">
        <v>3747</v>
      </c>
      <c r="J21" s="345"/>
    </row>
    <row r="22" spans="2:10" ht="21">
      <c r="B22" s="366"/>
      <c r="C22" s="117" t="s">
        <v>3778</v>
      </c>
      <c r="D22" s="108" t="s">
        <v>3779</v>
      </c>
      <c r="E22" s="108" t="s">
        <v>564</v>
      </c>
      <c r="F22" s="210">
        <v>37848525000</v>
      </c>
      <c r="G22" s="210">
        <f t="shared" ref="G22:G23" si="1">F22</f>
        <v>37848525000</v>
      </c>
      <c r="H22" s="110">
        <v>0</v>
      </c>
      <c r="I22" s="344" t="s">
        <v>3747</v>
      </c>
      <c r="J22" s="345"/>
    </row>
    <row r="23" spans="2:10" ht="21">
      <c r="B23" s="366"/>
      <c r="C23" s="117" t="s">
        <v>3780</v>
      </c>
      <c r="D23" s="108" t="s">
        <v>3781</v>
      </c>
      <c r="E23" s="108" t="s">
        <v>564</v>
      </c>
      <c r="F23" s="210">
        <v>126523280000</v>
      </c>
      <c r="G23" s="210">
        <f t="shared" si="1"/>
        <v>126523280000</v>
      </c>
      <c r="H23" s="110">
        <v>0</v>
      </c>
      <c r="I23" s="344" t="s">
        <v>3747</v>
      </c>
      <c r="J23" s="345"/>
    </row>
    <row r="24" spans="2:10" ht="21">
      <c r="B24" s="366"/>
      <c r="C24" s="117" t="s">
        <v>3782</v>
      </c>
      <c r="D24" s="108" t="s">
        <v>3783</v>
      </c>
      <c r="E24" s="108" t="s">
        <v>618</v>
      </c>
      <c r="F24" s="210">
        <v>318390280000</v>
      </c>
      <c r="G24" s="210">
        <f>F24</f>
        <v>318390280000</v>
      </c>
      <c r="H24" s="110">
        <v>0</v>
      </c>
      <c r="I24" s="344" t="s">
        <v>3747</v>
      </c>
      <c r="J24" s="345"/>
    </row>
    <row r="25" spans="2:10" ht="21">
      <c r="B25" s="366"/>
      <c r="C25" s="117" t="s">
        <v>3784</v>
      </c>
      <c r="D25" s="108" t="s">
        <v>3785</v>
      </c>
      <c r="E25" s="108" t="s">
        <v>618</v>
      </c>
      <c r="F25" s="210">
        <v>234823875000</v>
      </c>
      <c r="G25" s="210">
        <v>234823875000</v>
      </c>
      <c r="H25" s="110">
        <v>0</v>
      </c>
      <c r="I25" s="344" t="s">
        <v>3747</v>
      </c>
      <c r="J25" s="345"/>
    </row>
    <row r="26" spans="2:10" ht="21">
      <c r="B26" s="366"/>
      <c r="C26" s="117" t="s">
        <v>3786</v>
      </c>
      <c r="D26" s="108" t="s">
        <v>3787</v>
      </c>
      <c r="E26" s="108" t="s">
        <v>626</v>
      </c>
      <c r="F26" s="210">
        <v>478181405000</v>
      </c>
      <c r="G26" s="210">
        <f>F26</f>
        <v>478181405000</v>
      </c>
      <c r="H26" s="110">
        <v>0</v>
      </c>
      <c r="I26" s="344" t="s">
        <v>3747</v>
      </c>
      <c r="J26" s="345"/>
    </row>
    <row r="27" spans="2:10" ht="21">
      <c r="B27" s="366"/>
      <c r="C27" s="117" t="s">
        <v>3788</v>
      </c>
      <c r="D27" s="108" t="s">
        <v>3789</v>
      </c>
      <c r="E27" s="108" t="s">
        <v>626</v>
      </c>
      <c r="F27" s="210">
        <v>285767625000</v>
      </c>
      <c r="G27" s="210">
        <f>F27</f>
        <v>285767625000</v>
      </c>
      <c r="H27" s="110">
        <v>0</v>
      </c>
      <c r="I27" s="344" t="s">
        <v>3747</v>
      </c>
      <c r="J27" s="345"/>
    </row>
    <row r="28" spans="2:10" ht="21">
      <c r="B28" s="366"/>
      <c r="C28" s="118" t="s">
        <v>3790</v>
      </c>
      <c r="D28" s="103" t="s">
        <v>3791</v>
      </c>
      <c r="E28" s="103" t="s">
        <v>617</v>
      </c>
      <c r="F28" s="209">
        <v>488678905000</v>
      </c>
      <c r="G28" s="209">
        <f>F28</f>
        <v>488678905000</v>
      </c>
      <c r="H28" s="105">
        <v>0</v>
      </c>
      <c r="I28" s="342" t="s">
        <v>3750</v>
      </c>
      <c r="J28" s="343"/>
    </row>
    <row r="29" spans="2:10" ht="21">
      <c r="B29" s="366"/>
      <c r="C29" s="119" t="s">
        <v>3792</v>
      </c>
      <c r="D29" s="103" t="s">
        <v>3793</v>
      </c>
      <c r="E29" s="103" t="s">
        <v>617</v>
      </c>
      <c r="F29" s="209">
        <v>314591875000</v>
      </c>
      <c r="G29" s="209">
        <f>F29</f>
        <v>314591875000</v>
      </c>
      <c r="H29" s="105">
        <v>0</v>
      </c>
      <c r="I29" s="342" t="s">
        <v>3750</v>
      </c>
      <c r="J29" s="343"/>
    </row>
    <row r="30" spans="2:10" ht="26.25">
      <c r="B30" s="366"/>
      <c r="C30" s="354" t="s">
        <v>3324</v>
      </c>
      <c r="D30" s="354"/>
      <c r="E30" s="354"/>
      <c r="F30" s="120">
        <f>SUM(F8:F29)</f>
        <v>6612562515000</v>
      </c>
      <c r="G30" s="120">
        <f>SUM(G8:G29)</f>
        <v>6612562515000</v>
      </c>
      <c r="H30" s="120">
        <v>0</v>
      </c>
      <c r="I30" s="106"/>
      <c r="J30" s="106"/>
    </row>
    <row r="31" spans="2:10" ht="21">
      <c r="B31" s="363" t="s">
        <v>3794</v>
      </c>
      <c r="C31" s="117" t="s">
        <v>3738</v>
      </c>
      <c r="D31" s="108" t="s">
        <v>3795</v>
      </c>
      <c r="E31" s="108" t="s">
        <v>472</v>
      </c>
      <c r="F31" s="210">
        <v>49999950000</v>
      </c>
      <c r="G31" s="210">
        <f>F31</f>
        <v>49999950000</v>
      </c>
      <c r="H31" s="110">
        <v>0</v>
      </c>
      <c r="I31" s="344" t="s">
        <v>3758</v>
      </c>
      <c r="J31" s="345"/>
    </row>
    <row r="32" spans="2:10" ht="21">
      <c r="B32" s="364"/>
      <c r="C32" s="117" t="s">
        <v>3741</v>
      </c>
      <c r="D32" s="108" t="s">
        <v>3796</v>
      </c>
      <c r="E32" s="108" t="s">
        <v>569</v>
      </c>
      <c r="F32" s="210">
        <v>49999950000</v>
      </c>
      <c r="G32" s="210">
        <f>F32</f>
        <v>49999950000</v>
      </c>
      <c r="H32" s="110">
        <v>0</v>
      </c>
      <c r="I32" s="344" t="s">
        <v>3747</v>
      </c>
      <c r="J32" s="345"/>
    </row>
    <row r="33" spans="2:11" ht="21">
      <c r="B33" s="364"/>
      <c r="C33" s="102" t="s">
        <v>3744</v>
      </c>
      <c r="D33" s="131" t="s">
        <v>3797</v>
      </c>
      <c r="E33" s="131" t="s">
        <v>77</v>
      </c>
      <c r="F33" s="209">
        <v>29999970000</v>
      </c>
      <c r="G33" s="209">
        <f>F33</f>
        <v>29999970000</v>
      </c>
      <c r="H33" s="132">
        <v>0</v>
      </c>
      <c r="I33" s="342" t="s">
        <v>3798</v>
      </c>
      <c r="J33" s="343"/>
      <c r="K33" s="121" t="s">
        <v>3799</v>
      </c>
    </row>
    <row r="34" spans="2:11" ht="21">
      <c r="B34" s="364"/>
      <c r="C34" s="102" t="s">
        <v>3748</v>
      </c>
      <c r="D34" s="131" t="s">
        <v>3800</v>
      </c>
      <c r="E34" s="131" t="s">
        <v>151</v>
      </c>
      <c r="F34" s="209">
        <v>23999990000</v>
      </c>
      <c r="G34" s="209">
        <f>F34</f>
        <v>23999990000</v>
      </c>
      <c r="H34" s="132">
        <v>0</v>
      </c>
      <c r="I34" s="342" t="s">
        <v>3798</v>
      </c>
      <c r="J34" s="343"/>
      <c r="K34" s="122" t="s">
        <v>3801</v>
      </c>
    </row>
    <row r="35" spans="2:11" ht="21">
      <c r="B35" s="364"/>
      <c r="C35" s="102" t="s">
        <v>3756</v>
      </c>
      <c r="D35" s="131" t="s">
        <v>3802</v>
      </c>
      <c r="E35" s="131" t="s">
        <v>3803</v>
      </c>
      <c r="F35" s="209">
        <v>79380280000</v>
      </c>
      <c r="G35" s="209">
        <f>F35</f>
        <v>79380280000</v>
      </c>
      <c r="H35" s="132">
        <v>0</v>
      </c>
      <c r="I35" s="342" t="s">
        <v>3804</v>
      </c>
      <c r="J35" s="343"/>
      <c r="K35" s="122" t="s">
        <v>3801</v>
      </c>
    </row>
    <row r="36" spans="2:11" ht="26.25">
      <c r="B36" s="365"/>
      <c r="C36" s="354" t="s">
        <v>3324</v>
      </c>
      <c r="D36" s="354"/>
      <c r="E36" s="354"/>
      <c r="F36" s="120">
        <f>SUM(F31:F35)</f>
        <v>233380140000</v>
      </c>
      <c r="G36" s="120">
        <f>SUM(G31:G35)</f>
        <v>233380140000</v>
      </c>
      <c r="H36" s="112">
        <v>0</v>
      </c>
      <c r="I36" s="106"/>
      <c r="J36" s="106"/>
    </row>
    <row r="37" spans="2:11" ht="21">
      <c r="B37" s="360" t="s">
        <v>3805</v>
      </c>
      <c r="C37" s="117" t="s">
        <v>3738</v>
      </c>
      <c r="D37" s="108" t="s">
        <v>3806</v>
      </c>
      <c r="E37" s="108" t="s">
        <v>507</v>
      </c>
      <c r="F37" s="110">
        <v>284375000000</v>
      </c>
      <c r="G37" s="110">
        <f>F37</f>
        <v>284375000000</v>
      </c>
      <c r="H37" s="110">
        <v>0</v>
      </c>
      <c r="I37" s="344" t="s">
        <v>3758</v>
      </c>
      <c r="J37" s="345"/>
    </row>
    <row r="38" spans="2:11" ht="21">
      <c r="B38" s="361"/>
      <c r="C38" s="117" t="s">
        <v>3738</v>
      </c>
      <c r="D38" s="108" t="s">
        <v>3807</v>
      </c>
      <c r="E38" s="108" t="s">
        <v>507</v>
      </c>
      <c r="F38" s="110">
        <v>142910000000</v>
      </c>
      <c r="G38" s="110">
        <f t="shared" ref="G38:G41" si="2">F38</f>
        <v>142910000000</v>
      </c>
      <c r="H38" s="110">
        <v>0</v>
      </c>
      <c r="I38" s="344" t="s">
        <v>3758</v>
      </c>
      <c r="J38" s="345"/>
    </row>
    <row r="39" spans="2:11" ht="21">
      <c r="B39" s="361"/>
      <c r="C39" s="117" t="s">
        <v>3738</v>
      </c>
      <c r="D39" s="108" t="s">
        <v>3808</v>
      </c>
      <c r="E39" s="108" t="s">
        <v>507</v>
      </c>
      <c r="F39" s="110">
        <v>43355000000</v>
      </c>
      <c r="G39" s="110">
        <f t="shared" si="2"/>
        <v>43355000000</v>
      </c>
      <c r="H39" s="110">
        <v>0</v>
      </c>
      <c r="I39" s="344" t="s">
        <v>3758</v>
      </c>
      <c r="J39" s="345"/>
    </row>
    <row r="40" spans="2:11" ht="21">
      <c r="B40" s="361"/>
      <c r="C40" s="117" t="s">
        <v>3738</v>
      </c>
      <c r="D40" s="108" t="s">
        <v>3809</v>
      </c>
      <c r="E40" s="108" t="s">
        <v>507</v>
      </c>
      <c r="F40" s="110">
        <v>80405000000</v>
      </c>
      <c r="G40" s="110">
        <f t="shared" si="2"/>
        <v>80405000000</v>
      </c>
      <c r="H40" s="110">
        <v>0</v>
      </c>
      <c r="I40" s="344" t="s">
        <v>3758</v>
      </c>
      <c r="J40" s="345"/>
    </row>
    <row r="41" spans="2:11" ht="21">
      <c r="B41" s="361"/>
      <c r="C41" s="117" t="s">
        <v>3738</v>
      </c>
      <c r="D41" s="108" t="s">
        <v>3810</v>
      </c>
      <c r="E41" s="108" t="s">
        <v>507</v>
      </c>
      <c r="F41" s="110">
        <v>313950000000</v>
      </c>
      <c r="G41" s="110">
        <f t="shared" si="2"/>
        <v>313950000000</v>
      </c>
      <c r="H41" s="110">
        <v>0</v>
      </c>
      <c r="I41" s="344" t="s">
        <v>3758</v>
      </c>
      <c r="J41" s="345"/>
    </row>
    <row r="42" spans="2:11" ht="21">
      <c r="B42" s="361"/>
      <c r="C42" s="117" t="s">
        <v>3738</v>
      </c>
      <c r="D42" s="108" t="s">
        <v>3811</v>
      </c>
      <c r="E42" s="108" t="s">
        <v>507</v>
      </c>
      <c r="F42" s="110">
        <v>389179999000</v>
      </c>
      <c r="G42" s="110">
        <v>0</v>
      </c>
      <c r="H42" s="110">
        <f>F42</f>
        <v>389179999000</v>
      </c>
      <c r="I42" s="344" t="s">
        <v>3761</v>
      </c>
      <c r="J42" s="345"/>
    </row>
    <row r="43" spans="2:11" ht="21">
      <c r="B43" s="361"/>
      <c r="C43" s="117" t="s">
        <v>3741</v>
      </c>
      <c r="D43" s="108" t="s">
        <v>3812</v>
      </c>
      <c r="E43" s="108" t="s">
        <v>554</v>
      </c>
      <c r="F43" s="110">
        <v>240500000000</v>
      </c>
      <c r="G43" s="110">
        <f>F43</f>
        <v>240500000000</v>
      </c>
      <c r="H43" s="110">
        <v>0</v>
      </c>
      <c r="I43" s="344" t="s">
        <v>3747</v>
      </c>
      <c r="J43" s="345"/>
    </row>
    <row r="44" spans="2:11" ht="21">
      <c r="B44" s="361"/>
      <c r="C44" s="117" t="s">
        <v>3741</v>
      </c>
      <c r="D44" s="108" t="s">
        <v>3813</v>
      </c>
      <c r="E44" s="108" t="s">
        <v>572</v>
      </c>
      <c r="F44" s="110">
        <v>88140000000</v>
      </c>
      <c r="G44" s="110">
        <f t="shared" ref="G44:G49" si="3">F44</f>
        <v>88140000000</v>
      </c>
      <c r="H44" s="110">
        <v>0</v>
      </c>
      <c r="I44" s="344" t="s">
        <v>3747</v>
      </c>
      <c r="J44" s="345"/>
    </row>
    <row r="45" spans="2:11" ht="21">
      <c r="B45" s="361"/>
      <c r="C45" s="117" t="s">
        <v>3741</v>
      </c>
      <c r="D45" s="108" t="s">
        <v>3814</v>
      </c>
      <c r="E45" s="108" t="s">
        <v>572</v>
      </c>
      <c r="F45" s="110">
        <v>143000000000</v>
      </c>
      <c r="G45" s="110">
        <f t="shared" si="3"/>
        <v>143000000000</v>
      </c>
      <c r="H45" s="110">
        <v>0</v>
      </c>
      <c r="I45" s="344" t="s">
        <v>3747</v>
      </c>
      <c r="J45" s="345"/>
    </row>
    <row r="46" spans="2:11" ht="21">
      <c r="B46" s="361"/>
      <c r="C46" s="117" t="s">
        <v>3741</v>
      </c>
      <c r="D46" s="108" t="s">
        <v>3815</v>
      </c>
      <c r="E46" s="108" t="s">
        <v>572</v>
      </c>
      <c r="F46" s="110">
        <v>84500000000</v>
      </c>
      <c r="G46" s="110">
        <f t="shared" si="3"/>
        <v>84500000000</v>
      </c>
      <c r="H46" s="110">
        <v>0</v>
      </c>
      <c r="I46" s="344" t="s">
        <v>3747</v>
      </c>
      <c r="J46" s="345"/>
    </row>
    <row r="47" spans="2:11" ht="21">
      <c r="B47" s="361"/>
      <c r="C47" s="117" t="s">
        <v>3741</v>
      </c>
      <c r="D47" s="108" t="s">
        <v>3816</v>
      </c>
      <c r="E47" s="108" t="s">
        <v>554</v>
      </c>
      <c r="F47" s="110">
        <v>91130000000</v>
      </c>
      <c r="G47" s="110">
        <f t="shared" si="3"/>
        <v>91130000000</v>
      </c>
      <c r="H47" s="110">
        <v>0</v>
      </c>
      <c r="I47" s="344" t="s">
        <v>3747</v>
      </c>
      <c r="J47" s="345"/>
    </row>
    <row r="48" spans="2:11" ht="21">
      <c r="B48" s="361"/>
      <c r="C48" s="117" t="s">
        <v>3741</v>
      </c>
      <c r="D48" s="108" t="s">
        <v>3817</v>
      </c>
      <c r="E48" s="108" t="s">
        <v>554</v>
      </c>
      <c r="F48" s="110">
        <v>32500000000</v>
      </c>
      <c r="G48" s="110">
        <f t="shared" si="3"/>
        <v>32500000000</v>
      </c>
      <c r="H48" s="110">
        <v>0</v>
      </c>
      <c r="I48" s="344" t="s">
        <v>3747</v>
      </c>
      <c r="J48" s="345"/>
    </row>
    <row r="49" spans="2:11" ht="21">
      <c r="B49" s="361"/>
      <c r="C49" s="117" t="s">
        <v>3741</v>
      </c>
      <c r="D49" s="108" t="s">
        <v>3818</v>
      </c>
      <c r="E49" s="108" t="s">
        <v>554</v>
      </c>
      <c r="F49" s="110">
        <v>65000000000</v>
      </c>
      <c r="G49" s="110">
        <f t="shared" si="3"/>
        <v>65000000000</v>
      </c>
      <c r="H49" s="110">
        <v>0</v>
      </c>
      <c r="I49" s="344" t="s">
        <v>3747</v>
      </c>
      <c r="J49" s="345"/>
    </row>
    <row r="50" spans="2:11" ht="21">
      <c r="B50" s="361"/>
      <c r="C50" s="117" t="s">
        <v>3744</v>
      </c>
      <c r="D50" s="108" t="s">
        <v>3819</v>
      </c>
      <c r="E50" s="108" t="s">
        <v>102</v>
      </c>
      <c r="F50" s="110">
        <v>344500000000</v>
      </c>
      <c r="G50" s="105">
        <f>F50</f>
        <v>344500000000</v>
      </c>
      <c r="H50" s="105">
        <v>0</v>
      </c>
      <c r="I50" s="344" t="s">
        <v>3750</v>
      </c>
      <c r="J50" s="345"/>
    </row>
    <row r="51" spans="2:11" ht="21">
      <c r="B51" s="361"/>
      <c r="C51" s="117" t="s">
        <v>3744</v>
      </c>
      <c r="D51" s="108" t="s">
        <v>3820</v>
      </c>
      <c r="E51" s="108" t="s">
        <v>102</v>
      </c>
      <c r="F51" s="110">
        <v>83980000000</v>
      </c>
      <c r="G51" s="105">
        <f t="shared" ref="G51:G55" si="4">F51</f>
        <v>83980000000</v>
      </c>
      <c r="H51" s="105">
        <v>0</v>
      </c>
      <c r="I51" s="344" t="s">
        <v>3750</v>
      </c>
      <c r="J51" s="345"/>
    </row>
    <row r="52" spans="2:11" ht="21">
      <c r="B52" s="361"/>
      <c r="C52" s="117" t="s">
        <v>3744</v>
      </c>
      <c r="D52" s="108" t="s">
        <v>3821</v>
      </c>
      <c r="E52" s="108" t="s">
        <v>102</v>
      </c>
      <c r="F52" s="110">
        <v>275860000000</v>
      </c>
      <c r="G52" s="105">
        <f t="shared" si="4"/>
        <v>275860000000</v>
      </c>
      <c r="H52" s="105">
        <v>0</v>
      </c>
      <c r="I52" s="344" t="s">
        <v>3750</v>
      </c>
      <c r="J52" s="345"/>
    </row>
    <row r="53" spans="2:11" ht="21">
      <c r="B53" s="361"/>
      <c r="C53" s="117" t="s">
        <v>3744</v>
      </c>
      <c r="D53" s="108" t="s">
        <v>3822</v>
      </c>
      <c r="E53" s="108" t="s">
        <v>102</v>
      </c>
      <c r="F53" s="110">
        <v>65000000000</v>
      </c>
      <c r="G53" s="105">
        <f t="shared" si="4"/>
        <v>65000000000</v>
      </c>
      <c r="H53" s="105">
        <v>0</v>
      </c>
      <c r="I53" s="344" t="s">
        <v>3750</v>
      </c>
      <c r="J53" s="345"/>
    </row>
    <row r="54" spans="2:11" ht="21">
      <c r="B54" s="361"/>
      <c r="C54" s="117" t="s">
        <v>3744</v>
      </c>
      <c r="D54" s="108" t="s">
        <v>3823</v>
      </c>
      <c r="E54" s="108" t="s">
        <v>102</v>
      </c>
      <c r="F54" s="110">
        <v>39520000000</v>
      </c>
      <c r="G54" s="105">
        <f t="shared" si="4"/>
        <v>39520000000</v>
      </c>
      <c r="H54" s="105">
        <v>0</v>
      </c>
      <c r="I54" s="344" t="s">
        <v>3750</v>
      </c>
      <c r="J54" s="345"/>
    </row>
    <row r="55" spans="2:11" ht="21">
      <c r="B55" s="361"/>
      <c r="C55" s="117" t="s">
        <v>3744</v>
      </c>
      <c r="D55" s="108" t="s">
        <v>3824</v>
      </c>
      <c r="E55" s="108" t="s">
        <v>102</v>
      </c>
      <c r="F55" s="110">
        <v>15795000000</v>
      </c>
      <c r="G55" s="105">
        <f t="shared" si="4"/>
        <v>15795000000</v>
      </c>
      <c r="H55" s="105">
        <v>0</v>
      </c>
      <c r="I55" s="344" t="s">
        <v>3750</v>
      </c>
      <c r="J55" s="345"/>
    </row>
    <row r="56" spans="2:11" ht="21">
      <c r="B56" s="361"/>
      <c r="C56" s="133" t="s">
        <v>3748</v>
      </c>
      <c r="D56" s="134" t="s">
        <v>3825</v>
      </c>
      <c r="E56" s="134" t="s">
        <v>151</v>
      </c>
      <c r="F56" s="135">
        <v>28000000000</v>
      </c>
      <c r="G56" s="132">
        <f>F56</f>
        <v>28000000000</v>
      </c>
      <c r="H56" s="132">
        <v>0</v>
      </c>
      <c r="I56" s="342" t="s">
        <v>3798</v>
      </c>
      <c r="J56" s="343"/>
      <c r="K56" s="122" t="s">
        <v>3801</v>
      </c>
    </row>
    <row r="57" spans="2:11" ht="21">
      <c r="B57" s="361"/>
      <c r="C57" s="133" t="s">
        <v>3748</v>
      </c>
      <c r="D57" s="134" t="s">
        <v>3826</v>
      </c>
      <c r="E57" s="134" t="s">
        <v>151</v>
      </c>
      <c r="F57" s="135">
        <v>49000000000</v>
      </c>
      <c r="G57" s="132">
        <f t="shared" ref="G57:G59" si="5">F57</f>
        <v>49000000000</v>
      </c>
      <c r="H57" s="132">
        <v>0</v>
      </c>
      <c r="I57" s="342" t="s">
        <v>3798</v>
      </c>
      <c r="J57" s="343"/>
      <c r="K57" s="122" t="s">
        <v>3801</v>
      </c>
    </row>
    <row r="58" spans="2:11" ht="21">
      <c r="B58" s="361"/>
      <c r="C58" s="133" t="s">
        <v>3748</v>
      </c>
      <c r="D58" s="134" t="s">
        <v>3827</v>
      </c>
      <c r="E58" s="134" t="s">
        <v>151</v>
      </c>
      <c r="F58" s="135">
        <v>60060000000</v>
      </c>
      <c r="G58" s="132">
        <f t="shared" si="5"/>
        <v>60060000000</v>
      </c>
      <c r="H58" s="132">
        <v>0</v>
      </c>
      <c r="I58" s="342" t="s">
        <v>3798</v>
      </c>
      <c r="J58" s="343"/>
      <c r="K58" s="122" t="s">
        <v>3801</v>
      </c>
    </row>
    <row r="59" spans="2:11" ht="21">
      <c r="B59" s="361"/>
      <c r="C59" s="133" t="s">
        <v>3748</v>
      </c>
      <c r="D59" s="134" t="s">
        <v>3828</v>
      </c>
      <c r="E59" s="134" t="s">
        <v>151</v>
      </c>
      <c r="F59" s="135">
        <v>38500000000</v>
      </c>
      <c r="G59" s="132">
        <f t="shared" si="5"/>
        <v>38500000000</v>
      </c>
      <c r="H59" s="132">
        <v>0</v>
      </c>
      <c r="I59" s="342" t="s">
        <v>3798</v>
      </c>
      <c r="J59" s="343"/>
      <c r="K59" s="122" t="s">
        <v>3801</v>
      </c>
    </row>
    <row r="60" spans="2:11" ht="24">
      <c r="B60" s="361"/>
      <c r="C60" s="133" t="s">
        <v>3756</v>
      </c>
      <c r="D60" s="131" t="s">
        <v>3829</v>
      </c>
      <c r="E60" s="131" t="s">
        <v>3830</v>
      </c>
      <c r="F60" s="132">
        <v>1459352300000</v>
      </c>
      <c r="G60" s="132">
        <f>F60</f>
        <v>1459352300000</v>
      </c>
      <c r="H60" s="136">
        <v>0</v>
      </c>
      <c r="I60" s="342" t="s">
        <v>3804</v>
      </c>
      <c r="J60" s="343"/>
      <c r="K60" s="122" t="s">
        <v>3801</v>
      </c>
    </row>
    <row r="61" spans="2:11" ht="26.25">
      <c r="B61" s="362"/>
      <c r="C61" s="354" t="s">
        <v>3324</v>
      </c>
      <c r="D61" s="354"/>
      <c r="E61" s="354"/>
      <c r="F61" s="120">
        <f>SUM(F37:F60)</f>
        <v>4458512299000</v>
      </c>
      <c r="G61" s="120">
        <f t="shared" ref="G61:H61" si="6">SUM(G37:G60)</f>
        <v>4069332300000</v>
      </c>
      <c r="H61" s="120">
        <f t="shared" si="6"/>
        <v>389179999000</v>
      </c>
      <c r="I61" s="106"/>
      <c r="J61" s="106"/>
    </row>
    <row r="62" spans="2:11" ht="25.5">
      <c r="B62" s="360" t="s">
        <v>3831</v>
      </c>
      <c r="C62" s="117" t="s">
        <v>3738</v>
      </c>
      <c r="D62" s="108" t="s">
        <v>3832</v>
      </c>
      <c r="E62" s="108" t="s">
        <v>553</v>
      </c>
      <c r="F62" s="210">
        <v>24734905000</v>
      </c>
      <c r="G62" s="210">
        <f>F62</f>
        <v>24734905000</v>
      </c>
      <c r="H62" s="123">
        <v>0</v>
      </c>
      <c r="I62" s="344" t="s">
        <v>3761</v>
      </c>
      <c r="J62" s="345"/>
    </row>
    <row r="63" spans="2:11" ht="25.5">
      <c r="B63" s="361"/>
      <c r="C63" s="117" t="s">
        <v>3741</v>
      </c>
      <c r="D63" s="108" t="s">
        <v>3833</v>
      </c>
      <c r="E63" s="108" t="s">
        <v>598</v>
      </c>
      <c r="F63" s="210">
        <v>27448655000</v>
      </c>
      <c r="G63" s="210">
        <f>F63</f>
        <v>27448655000</v>
      </c>
      <c r="H63" s="123">
        <v>0</v>
      </c>
      <c r="I63" s="344" t="s">
        <v>3747</v>
      </c>
      <c r="J63" s="345"/>
    </row>
    <row r="64" spans="2:11" ht="25.5">
      <c r="B64" s="361"/>
      <c r="C64" s="103" t="s">
        <v>3744</v>
      </c>
      <c r="D64" s="103" t="s">
        <v>3834</v>
      </c>
      <c r="E64" s="104" t="s">
        <v>118</v>
      </c>
      <c r="F64" s="210">
        <v>1725480575000</v>
      </c>
      <c r="G64" s="209">
        <f>F64</f>
        <v>1725480575000</v>
      </c>
      <c r="H64" s="124">
        <v>0</v>
      </c>
      <c r="I64" s="344" t="s">
        <v>3750</v>
      </c>
      <c r="J64" s="345"/>
    </row>
    <row r="65" spans="2:11" ht="25.5">
      <c r="B65" s="361"/>
      <c r="C65" s="125" t="s">
        <v>3748</v>
      </c>
      <c r="D65" s="103" t="s">
        <v>3835</v>
      </c>
      <c r="E65" s="104" t="s">
        <v>118</v>
      </c>
      <c r="F65" s="210">
        <v>1199519360000</v>
      </c>
      <c r="G65" s="209">
        <f t="shared" ref="G65:G66" si="7">F65</f>
        <v>1199519360000</v>
      </c>
      <c r="H65" s="124">
        <v>0</v>
      </c>
      <c r="I65" s="344" t="s">
        <v>3750</v>
      </c>
      <c r="J65" s="345"/>
    </row>
    <row r="66" spans="2:11" ht="25.5">
      <c r="B66" s="361"/>
      <c r="C66" s="125" t="s">
        <v>3756</v>
      </c>
      <c r="D66" s="103" t="s">
        <v>3836</v>
      </c>
      <c r="E66" s="104" t="s">
        <v>118</v>
      </c>
      <c r="F66" s="210">
        <v>650000000000</v>
      </c>
      <c r="G66" s="209">
        <f t="shared" si="7"/>
        <v>650000000000</v>
      </c>
      <c r="H66" s="124">
        <v>0</v>
      </c>
      <c r="I66" s="344" t="s">
        <v>3750</v>
      </c>
      <c r="J66" s="345"/>
    </row>
    <row r="67" spans="2:11" ht="25.5">
      <c r="B67" s="361"/>
      <c r="C67" s="137" t="s">
        <v>3759</v>
      </c>
      <c r="D67" s="131" t="s">
        <v>3837</v>
      </c>
      <c r="E67" s="138" t="s">
        <v>118</v>
      </c>
      <c r="F67" s="138">
        <v>324999990000</v>
      </c>
      <c r="G67" s="209">
        <v>0</v>
      </c>
      <c r="H67" s="211">
        <f>F67</f>
        <v>324999990000</v>
      </c>
      <c r="I67" s="342" t="s">
        <v>3804</v>
      </c>
      <c r="J67" s="343"/>
      <c r="K67" s="122" t="s">
        <v>3801</v>
      </c>
    </row>
    <row r="68" spans="2:11" ht="25.5">
      <c r="B68" s="361"/>
      <c r="C68" s="137" t="s">
        <v>3762</v>
      </c>
      <c r="D68" s="131" t="s">
        <v>3838</v>
      </c>
      <c r="E68" s="138" t="s">
        <v>677</v>
      </c>
      <c r="F68" s="138">
        <v>441933590000</v>
      </c>
      <c r="G68" s="209">
        <f>F68</f>
        <v>441933590000</v>
      </c>
      <c r="H68" s="211">
        <v>0</v>
      </c>
      <c r="I68" s="342" t="s">
        <v>3798</v>
      </c>
      <c r="J68" s="343"/>
      <c r="K68" s="122" t="s">
        <v>3801</v>
      </c>
    </row>
    <row r="69" spans="2:11" ht="26.25">
      <c r="B69" s="362"/>
      <c r="C69" s="339" t="s">
        <v>3839</v>
      </c>
      <c r="D69" s="340"/>
      <c r="E69" s="341"/>
      <c r="F69" s="120">
        <f>SUM(F62:F68)</f>
        <v>4394117075000</v>
      </c>
      <c r="G69" s="120">
        <f>SUM(G62:G68)</f>
        <v>4069117085000</v>
      </c>
      <c r="H69" s="112">
        <f>SUM(H62:H68)</f>
        <v>324999990000</v>
      </c>
      <c r="I69" s="106"/>
      <c r="J69" s="106"/>
    </row>
    <row r="70" spans="2:11" ht="21">
      <c r="B70" s="357" t="s">
        <v>3840</v>
      </c>
      <c r="C70" s="117" t="s">
        <v>3738</v>
      </c>
      <c r="D70" s="108" t="s">
        <v>3841</v>
      </c>
      <c r="E70" s="108" t="s">
        <v>3842</v>
      </c>
      <c r="F70" s="110">
        <v>28031250000</v>
      </c>
      <c r="G70" s="110">
        <f>F70</f>
        <v>28031250000</v>
      </c>
      <c r="H70" s="110">
        <v>0</v>
      </c>
      <c r="I70" s="344" t="s">
        <v>3843</v>
      </c>
      <c r="J70" s="345"/>
    </row>
    <row r="71" spans="2:11" ht="21">
      <c r="B71" s="358"/>
      <c r="C71" s="117" t="s">
        <v>3738</v>
      </c>
      <c r="D71" s="108" t="s">
        <v>3844</v>
      </c>
      <c r="E71" s="108" t="s">
        <v>3842</v>
      </c>
      <c r="F71" s="110">
        <v>170056250000</v>
      </c>
      <c r="G71" s="110">
        <f t="shared" ref="G71:G78" si="8">F71</f>
        <v>170056250000</v>
      </c>
      <c r="H71" s="110">
        <v>0</v>
      </c>
      <c r="I71" s="344" t="s">
        <v>3843</v>
      </c>
      <c r="J71" s="345"/>
    </row>
    <row r="72" spans="2:11" ht="21">
      <c r="B72" s="358"/>
      <c r="C72" s="117" t="s">
        <v>3738</v>
      </c>
      <c r="D72" s="108" t="s">
        <v>3845</v>
      </c>
      <c r="E72" s="108" t="s">
        <v>3842</v>
      </c>
      <c r="F72" s="110">
        <v>297131250000</v>
      </c>
      <c r="G72" s="110">
        <f t="shared" si="8"/>
        <v>297131250000</v>
      </c>
      <c r="H72" s="110">
        <v>0</v>
      </c>
      <c r="I72" s="344" t="s">
        <v>3843</v>
      </c>
      <c r="J72" s="345"/>
    </row>
    <row r="73" spans="2:11" ht="21">
      <c r="B73" s="358"/>
      <c r="C73" s="117" t="s">
        <v>3738</v>
      </c>
      <c r="D73" s="108" t="s">
        <v>3846</v>
      </c>
      <c r="E73" s="108" t="s">
        <v>3842</v>
      </c>
      <c r="F73" s="110">
        <v>156975000000</v>
      </c>
      <c r="G73" s="110">
        <f t="shared" si="8"/>
        <v>156975000000</v>
      </c>
      <c r="H73" s="110">
        <v>0</v>
      </c>
      <c r="I73" s="344" t="s">
        <v>3843</v>
      </c>
      <c r="J73" s="345"/>
    </row>
    <row r="74" spans="2:11" ht="21">
      <c r="B74" s="358"/>
      <c r="C74" s="117" t="s">
        <v>3738</v>
      </c>
      <c r="D74" s="108" t="s">
        <v>3847</v>
      </c>
      <c r="E74" s="108" t="s">
        <v>3842</v>
      </c>
      <c r="F74" s="110">
        <v>682093750000</v>
      </c>
      <c r="G74" s="110">
        <f t="shared" si="8"/>
        <v>682093750000</v>
      </c>
      <c r="H74" s="110">
        <v>0</v>
      </c>
      <c r="I74" s="344" t="s">
        <v>3843</v>
      </c>
      <c r="J74" s="345"/>
    </row>
    <row r="75" spans="2:11" ht="21">
      <c r="B75" s="358"/>
      <c r="C75" s="117" t="s">
        <v>3738</v>
      </c>
      <c r="D75" s="108" t="s">
        <v>3848</v>
      </c>
      <c r="E75" s="108" t="s">
        <v>3842</v>
      </c>
      <c r="F75" s="110">
        <v>226118750000</v>
      </c>
      <c r="G75" s="110">
        <f t="shared" si="8"/>
        <v>226118750000</v>
      </c>
      <c r="H75" s="110">
        <v>0</v>
      </c>
      <c r="I75" s="344" t="s">
        <v>3747</v>
      </c>
      <c r="J75" s="345"/>
    </row>
    <row r="76" spans="2:11" ht="21">
      <c r="B76" s="358"/>
      <c r="C76" s="117" t="s">
        <v>3738</v>
      </c>
      <c r="D76" s="108" t="s">
        <v>3849</v>
      </c>
      <c r="E76" s="108" t="s">
        <v>3842</v>
      </c>
      <c r="F76" s="110">
        <v>839068750000</v>
      </c>
      <c r="G76" s="110">
        <f t="shared" si="8"/>
        <v>839068750000</v>
      </c>
      <c r="H76" s="110">
        <v>0</v>
      </c>
      <c r="I76" s="344" t="s">
        <v>3747</v>
      </c>
      <c r="J76" s="345"/>
    </row>
    <row r="77" spans="2:11" ht="21">
      <c r="B77" s="358"/>
      <c r="C77" s="117" t="s">
        <v>3738</v>
      </c>
      <c r="D77" s="108" t="s">
        <v>3850</v>
      </c>
      <c r="E77" s="108" t="s">
        <v>3842</v>
      </c>
      <c r="F77" s="110">
        <v>222381250000</v>
      </c>
      <c r="G77" s="110">
        <f t="shared" si="8"/>
        <v>222381250000</v>
      </c>
      <c r="H77" s="110">
        <v>0</v>
      </c>
      <c r="I77" s="344" t="s">
        <v>3843</v>
      </c>
      <c r="J77" s="345"/>
    </row>
    <row r="78" spans="2:11" ht="21">
      <c r="B78" s="358"/>
      <c r="C78" s="117" t="s">
        <v>3738</v>
      </c>
      <c r="D78" s="108" t="s">
        <v>3851</v>
      </c>
      <c r="E78" s="108" t="s">
        <v>3842</v>
      </c>
      <c r="F78" s="110">
        <v>198087500000</v>
      </c>
      <c r="G78" s="110">
        <f t="shared" si="8"/>
        <v>198087500000</v>
      </c>
      <c r="H78" s="110">
        <v>0</v>
      </c>
      <c r="I78" s="344" t="s">
        <v>3747</v>
      </c>
      <c r="J78" s="345"/>
    </row>
    <row r="79" spans="2:11" ht="21">
      <c r="B79" s="358"/>
      <c r="C79" s="117" t="s">
        <v>3738</v>
      </c>
      <c r="D79" s="108" t="s">
        <v>3852</v>
      </c>
      <c r="E79" s="108" t="s">
        <v>3842</v>
      </c>
      <c r="F79" s="110">
        <v>596131250000</v>
      </c>
      <c r="G79" s="110">
        <v>0</v>
      </c>
      <c r="H79" s="110">
        <f>F79</f>
        <v>596131250000</v>
      </c>
      <c r="I79" s="344" t="s">
        <v>3853</v>
      </c>
      <c r="J79" s="345"/>
    </row>
    <row r="80" spans="2:11" ht="21">
      <c r="B80" s="358"/>
      <c r="C80" s="117" t="s">
        <v>3738</v>
      </c>
      <c r="D80" s="108" t="s">
        <v>3854</v>
      </c>
      <c r="E80" s="108" t="s">
        <v>3842</v>
      </c>
      <c r="F80" s="110">
        <v>848412500000</v>
      </c>
      <c r="G80" s="110">
        <v>0</v>
      </c>
      <c r="H80" s="110">
        <f t="shared" ref="H80:H84" si="9">F80</f>
        <v>848412500000</v>
      </c>
      <c r="I80" s="344" t="s">
        <v>3855</v>
      </c>
      <c r="J80" s="345"/>
    </row>
    <row r="81" spans="2:10" ht="21">
      <c r="B81" s="358"/>
      <c r="C81" s="102" t="s">
        <v>3738</v>
      </c>
      <c r="D81" s="103" t="s">
        <v>3856</v>
      </c>
      <c r="E81" s="103" t="s">
        <v>3842</v>
      </c>
      <c r="F81" s="105">
        <v>278443750000</v>
      </c>
      <c r="G81" s="105">
        <v>0</v>
      </c>
      <c r="H81" s="105">
        <f t="shared" si="9"/>
        <v>278443750000</v>
      </c>
      <c r="I81" s="355" t="s">
        <v>3857</v>
      </c>
      <c r="J81" s="356"/>
    </row>
    <row r="82" spans="2:10" ht="21">
      <c r="B82" s="358"/>
      <c r="C82" s="102" t="s">
        <v>3738</v>
      </c>
      <c r="D82" s="103" t="s">
        <v>3858</v>
      </c>
      <c r="E82" s="103" t="s">
        <v>3842</v>
      </c>
      <c r="F82" s="105">
        <v>282181250000</v>
      </c>
      <c r="G82" s="105">
        <v>0</v>
      </c>
      <c r="H82" s="105">
        <f t="shared" si="9"/>
        <v>282181250000</v>
      </c>
      <c r="I82" s="355" t="s">
        <v>3857</v>
      </c>
      <c r="J82" s="356"/>
    </row>
    <row r="83" spans="2:10" ht="21">
      <c r="B83" s="358"/>
      <c r="C83" s="117" t="s">
        <v>3738</v>
      </c>
      <c r="D83" s="108" t="s">
        <v>3859</v>
      </c>
      <c r="E83" s="108" t="s">
        <v>3842</v>
      </c>
      <c r="F83" s="110">
        <v>185006250000</v>
      </c>
      <c r="G83" s="110">
        <v>0</v>
      </c>
      <c r="H83" s="110">
        <f t="shared" si="9"/>
        <v>185006250000</v>
      </c>
      <c r="I83" s="344" t="s">
        <v>3860</v>
      </c>
      <c r="J83" s="345"/>
    </row>
    <row r="84" spans="2:10" ht="21">
      <c r="B84" s="358"/>
      <c r="C84" s="102" t="s">
        <v>3738</v>
      </c>
      <c r="D84" s="103" t="s">
        <v>3861</v>
      </c>
      <c r="E84" s="103" t="s">
        <v>3842</v>
      </c>
      <c r="F84" s="105">
        <v>299000000000</v>
      </c>
      <c r="G84" s="105">
        <v>0</v>
      </c>
      <c r="H84" s="105">
        <f t="shared" si="9"/>
        <v>299000000000</v>
      </c>
      <c r="I84" s="355" t="s">
        <v>3862</v>
      </c>
      <c r="J84" s="356"/>
    </row>
    <row r="85" spans="2:10" ht="21">
      <c r="B85" s="358"/>
      <c r="C85" s="117" t="s">
        <v>3738</v>
      </c>
      <c r="D85" s="108" t="s">
        <v>3863</v>
      </c>
      <c r="E85" s="108" t="s">
        <v>563</v>
      </c>
      <c r="F85" s="110">
        <v>9343750000</v>
      </c>
      <c r="G85" s="110">
        <f>F85</f>
        <v>9343750000</v>
      </c>
      <c r="H85" s="110">
        <v>0</v>
      </c>
      <c r="I85" s="344" t="s">
        <v>3747</v>
      </c>
      <c r="J85" s="345"/>
    </row>
    <row r="86" spans="2:10" ht="21">
      <c r="B86" s="358"/>
      <c r="C86" s="117" t="s">
        <v>3738</v>
      </c>
      <c r="D86" s="108" t="s">
        <v>3864</v>
      </c>
      <c r="E86" s="108" t="s">
        <v>563</v>
      </c>
      <c r="F86" s="110">
        <v>7475000000</v>
      </c>
      <c r="G86" s="110">
        <f t="shared" ref="G86:G88" si="10">F86</f>
        <v>7475000000</v>
      </c>
      <c r="H86" s="110">
        <v>0</v>
      </c>
      <c r="I86" s="344" t="s">
        <v>3747</v>
      </c>
      <c r="J86" s="345"/>
    </row>
    <row r="87" spans="2:10" ht="21">
      <c r="B87" s="358"/>
      <c r="C87" s="117" t="s">
        <v>3738</v>
      </c>
      <c r="D87" s="108" t="s">
        <v>3865</v>
      </c>
      <c r="E87" s="108" t="s">
        <v>563</v>
      </c>
      <c r="F87" s="110">
        <v>5550000000</v>
      </c>
      <c r="G87" s="110">
        <f t="shared" si="10"/>
        <v>5550000000</v>
      </c>
      <c r="H87" s="110">
        <v>0</v>
      </c>
      <c r="I87" s="344" t="s">
        <v>3747</v>
      </c>
      <c r="J87" s="345"/>
    </row>
    <row r="88" spans="2:10" ht="21">
      <c r="B88" s="358"/>
      <c r="C88" s="117" t="s">
        <v>3738</v>
      </c>
      <c r="D88" s="108" t="s">
        <v>3866</v>
      </c>
      <c r="E88" s="108" t="s">
        <v>563</v>
      </c>
      <c r="F88" s="110">
        <v>18687500000</v>
      </c>
      <c r="G88" s="110">
        <f t="shared" si="10"/>
        <v>18687500000</v>
      </c>
      <c r="H88" s="110">
        <v>0</v>
      </c>
      <c r="I88" s="344" t="s">
        <v>3747</v>
      </c>
      <c r="J88" s="345"/>
    </row>
    <row r="89" spans="2:10" ht="22.5">
      <c r="B89" s="358"/>
      <c r="C89" s="126" t="s">
        <v>3741</v>
      </c>
      <c r="D89" s="108" t="s">
        <v>3867</v>
      </c>
      <c r="E89" s="108" t="s">
        <v>598</v>
      </c>
      <c r="F89" s="110">
        <v>162581250000</v>
      </c>
      <c r="G89" s="110">
        <f>F89</f>
        <v>162581250000</v>
      </c>
      <c r="H89" s="110">
        <v>0</v>
      </c>
      <c r="I89" s="344" t="s">
        <v>3747</v>
      </c>
      <c r="J89" s="345"/>
    </row>
    <row r="90" spans="2:10" ht="22.5">
      <c r="B90" s="358"/>
      <c r="C90" s="126" t="s">
        <v>3741</v>
      </c>
      <c r="D90" s="108" t="s">
        <v>3868</v>
      </c>
      <c r="E90" s="108" t="s">
        <v>598</v>
      </c>
      <c r="F90" s="110">
        <v>208243750000</v>
      </c>
      <c r="G90" s="110">
        <f t="shared" ref="G90:G96" si="11">F90</f>
        <v>208243750000</v>
      </c>
      <c r="H90" s="110">
        <v>0</v>
      </c>
      <c r="I90" s="344" t="s">
        <v>3747</v>
      </c>
      <c r="J90" s="345"/>
    </row>
    <row r="91" spans="2:10" ht="22.5">
      <c r="B91" s="358"/>
      <c r="C91" s="126" t="s">
        <v>3741</v>
      </c>
      <c r="D91" s="108" t="s">
        <v>3869</v>
      </c>
      <c r="E91" s="108" t="s">
        <v>598</v>
      </c>
      <c r="F91" s="110">
        <v>216775000000</v>
      </c>
      <c r="G91" s="110">
        <f t="shared" si="11"/>
        <v>216775000000</v>
      </c>
      <c r="H91" s="110">
        <v>0</v>
      </c>
      <c r="I91" s="344" t="s">
        <v>3747</v>
      </c>
      <c r="J91" s="345"/>
    </row>
    <row r="92" spans="2:10" ht="22.5">
      <c r="B92" s="358"/>
      <c r="C92" s="126" t="s">
        <v>3741</v>
      </c>
      <c r="D92" s="108" t="s">
        <v>3870</v>
      </c>
      <c r="E92" s="108" t="s">
        <v>598</v>
      </c>
      <c r="F92" s="110">
        <v>604606250000</v>
      </c>
      <c r="G92" s="110">
        <f t="shared" si="11"/>
        <v>604606250000</v>
      </c>
      <c r="H92" s="110">
        <v>0</v>
      </c>
      <c r="I92" s="344" t="s">
        <v>3747</v>
      </c>
      <c r="J92" s="345"/>
    </row>
    <row r="93" spans="2:10" ht="22.5">
      <c r="B93" s="358"/>
      <c r="C93" s="126" t="s">
        <v>3741</v>
      </c>
      <c r="D93" s="108" t="s">
        <v>3871</v>
      </c>
      <c r="E93" s="108" t="s">
        <v>598</v>
      </c>
      <c r="F93" s="110">
        <v>379356250000</v>
      </c>
      <c r="G93" s="110">
        <f t="shared" si="11"/>
        <v>379356250000</v>
      </c>
      <c r="H93" s="110">
        <v>0</v>
      </c>
      <c r="I93" s="344" t="s">
        <v>3747</v>
      </c>
      <c r="J93" s="345"/>
    </row>
    <row r="94" spans="2:10" ht="22.5">
      <c r="B94" s="358"/>
      <c r="C94" s="126" t="s">
        <v>3741</v>
      </c>
      <c r="D94" s="108" t="s">
        <v>3872</v>
      </c>
      <c r="E94" s="108" t="s">
        <v>598</v>
      </c>
      <c r="F94" s="110">
        <v>788612500000</v>
      </c>
      <c r="G94" s="110">
        <f t="shared" si="11"/>
        <v>788612500000</v>
      </c>
      <c r="H94" s="110">
        <v>0</v>
      </c>
      <c r="I94" s="344" t="s">
        <v>3747</v>
      </c>
      <c r="J94" s="345"/>
    </row>
    <row r="95" spans="2:10" ht="22.5">
      <c r="B95" s="358"/>
      <c r="C95" s="126" t="s">
        <v>3741</v>
      </c>
      <c r="D95" s="108" t="s">
        <v>3873</v>
      </c>
      <c r="E95" s="108" t="s">
        <v>598</v>
      </c>
      <c r="F95" s="110">
        <v>190612500000</v>
      </c>
      <c r="G95" s="110">
        <f t="shared" si="11"/>
        <v>190612500000</v>
      </c>
      <c r="H95" s="110">
        <v>0</v>
      </c>
      <c r="I95" s="344" t="s">
        <v>3747</v>
      </c>
      <c r="J95" s="345"/>
    </row>
    <row r="96" spans="2:10" ht="22.5">
      <c r="B96" s="358"/>
      <c r="C96" s="126" t="s">
        <v>3741</v>
      </c>
      <c r="D96" s="108" t="s">
        <v>3874</v>
      </c>
      <c r="E96" s="108" t="s">
        <v>598</v>
      </c>
      <c r="F96" s="110">
        <v>29900000000</v>
      </c>
      <c r="G96" s="110">
        <f t="shared" si="11"/>
        <v>29900000000</v>
      </c>
      <c r="H96" s="110">
        <v>0</v>
      </c>
      <c r="I96" s="344" t="s">
        <v>3747</v>
      </c>
      <c r="J96" s="345"/>
    </row>
    <row r="97" spans="2:13" ht="22.5">
      <c r="B97" s="358"/>
      <c r="C97" s="126" t="s">
        <v>3741</v>
      </c>
      <c r="D97" s="108" t="s">
        <v>3875</v>
      </c>
      <c r="E97" s="108" t="s">
        <v>598</v>
      </c>
      <c r="F97" s="110">
        <v>280312500000</v>
      </c>
      <c r="G97" s="110">
        <f>F97</f>
        <v>280312500000</v>
      </c>
      <c r="H97" s="110">
        <v>0</v>
      </c>
      <c r="I97" s="344" t="s">
        <v>3747</v>
      </c>
      <c r="J97" s="345"/>
    </row>
    <row r="98" spans="2:13" ht="22.5">
      <c r="B98" s="358"/>
      <c r="C98" s="125" t="s">
        <v>3741</v>
      </c>
      <c r="D98" s="103" t="s">
        <v>3880</v>
      </c>
      <c r="E98" s="103" t="s">
        <v>598</v>
      </c>
      <c r="F98" s="105">
        <v>272837500000</v>
      </c>
      <c r="G98" s="105">
        <v>0</v>
      </c>
      <c r="H98" s="105">
        <f t="shared" ref="H98:H100" si="12">F98</f>
        <v>272837500000</v>
      </c>
      <c r="I98" s="342" t="s">
        <v>3798</v>
      </c>
      <c r="J98" s="343"/>
    </row>
    <row r="99" spans="2:13" ht="22.5">
      <c r="B99" s="358"/>
      <c r="C99" s="125" t="s">
        <v>3741</v>
      </c>
      <c r="D99" s="103" t="s">
        <v>3881</v>
      </c>
      <c r="E99" s="103" t="s">
        <v>598</v>
      </c>
      <c r="F99" s="105">
        <v>57931250000</v>
      </c>
      <c r="G99" s="105">
        <v>0</v>
      </c>
      <c r="H99" s="105">
        <f t="shared" si="12"/>
        <v>57931250000</v>
      </c>
      <c r="I99" s="342" t="s">
        <v>3798</v>
      </c>
      <c r="J99" s="343"/>
    </row>
    <row r="100" spans="2:13" ht="22.5">
      <c r="B100" s="358"/>
      <c r="C100" s="125" t="s">
        <v>3741</v>
      </c>
      <c r="D100" s="103" t="s">
        <v>3882</v>
      </c>
      <c r="E100" s="103" t="s">
        <v>598</v>
      </c>
      <c r="F100" s="105">
        <v>760581250000</v>
      </c>
      <c r="G100" s="105">
        <v>0</v>
      </c>
      <c r="H100" s="105">
        <f t="shared" si="12"/>
        <v>760581250000</v>
      </c>
      <c r="I100" s="342" t="s">
        <v>3883</v>
      </c>
      <c r="J100" s="343"/>
    </row>
    <row r="101" spans="2:13" ht="22.5">
      <c r="B101" s="358"/>
      <c r="C101" s="137" t="s">
        <v>3741</v>
      </c>
      <c r="D101" s="131" t="s">
        <v>3876</v>
      </c>
      <c r="E101" s="131" t="s">
        <v>598</v>
      </c>
      <c r="F101" s="132">
        <v>70200000000</v>
      </c>
      <c r="G101" s="132">
        <v>0</v>
      </c>
      <c r="H101" s="132">
        <f>F101</f>
        <v>70200000000</v>
      </c>
      <c r="I101" s="342" t="s">
        <v>3804</v>
      </c>
      <c r="J101" s="343"/>
      <c r="K101" s="101" t="s">
        <v>3877</v>
      </c>
      <c r="M101" s="122" t="s">
        <v>3801</v>
      </c>
    </row>
    <row r="102" spans="2:13" ht="22.5">
      <c r="B102" s="358"/>
      <c r="C102" s="137" t="s">
        <v>3741</v>
      </c>
      <c r="D102" s="131" t="s">
        <v>3878</v>
      </c>
      <c r="E102" s="131" t="s">
        <v>598</v>
      </c>
      <c r="F102" s="132">
        <v>491481250000</v>
      </c>
      <c r="G102" s="132">
        <v>0</v>
      </c>
      <c r="H102" s="132">
        <f>F102</f>
        <v>491481250000</v>
      </c>
      <c r="I102" s="342" t="s">
        <v>3879</v>
      </c>
      <c r="J102" s="343"/>
      <c r="K102" s="101" t="s">
        <v>3877</v>
      </c>
      <c r="M102" s="122" t="s">
        <v>3801</v>
      </c>
    </row>
    <row r="103" spans="2:13" ht="21">
      <c r="B103" s="358"/>
      <c r="C103" s="139" t="s">
        <v>3884</v>
      </c>
      <c r="D103" s="131" t="s">
        <v>3885</v>
      </c>
      <c r="E103" s="131" t="s">
        <v>3886</v>
      </c>
      <c r="F103" s="132">
        <v>1769844370000</v>
      </c>
      <c r="G103" s="132">
        <f>F103</f>
        <v>1769844370000</v>
      </c>
      <c r="H103" s="132">
        <v>0</v>
      </c>
      <c r="I103" s="342" t="s">
        <v>3887</v>
      </c>
      <c r="J103" s="343"/>
      <c r="L103" s="122" t="s">
        <v>3801</v>
      </c>
    </row>
    <row r="104" spans="2:13" ht="26.25">
      <c r="B104" s="359"/>
      <c r="C104" s="354" t="s">
        <v>3839</v>
      </c>
      <c r="D104" s="354"/>
      <c r="E104" s="354"/>
      <c r="F104" s="120">
        <f>SUM(F70:F103)</f>
        <v>11634050620000</v>
      </c>
      <c r="G104" s="120">
        <f>SUM(G70:G103)</f>
        <v>7491844370000</v>
      </c>
      <c r="H104" s="112">
        <f>SUM(H70:H103)</f>
        <v>4142206250000</v>
      </c>
      <c r="I104" s="106"/>
      <c r="J104" s="106"/>
      <c r="K104" s="98">
        <f>H104/65000</f>
        <v>63726250</v>
      </c>
    </row>
    <row r="105" spans="2:13" ht="25.5" customHeight="1">
      <c r="B105" s="346" t="s">
        <v>3888</v>
      </c>
      <c r="C105" s="127" t="s">
        <v>3738</v>
      </c>
      <c r="D105" s="108" t="s">
        <v>3889</v>
      </c>
      <c r="E105" s="108" t="s">
        <v>610</v>
      </c>
      <c r="F105" s="210">
        <v>130000000000</v>
      </c>
      <c r="G105" s="210">
        <f>F105</f>
        <v>130000000000</v>
      </c>
      <c r="H105" s="110">
        <v>0</v>
      </c>
      <c r="I105" s="344" t="s">
        <v>3747</v>
      </c>
      <c r="J105" s="345"/>
    </row>
    <row r="106" spans="2:13" ht="25.5" customHeight="1">
      <c r="B106" s="347"/>
      <c r="C106" s="127" t="s">
        <v>3738</v>
      </c>
      <c r="D106" s="108" t="s">
        <v>3890</v>
      </c>
      <c r="E106" s="108" t="s">
        <v>610</v>
      </c>
      <c r="F106" s="210">
        <v>107250000000</v>
      </c>
      <c r="G106" s="210">
        <f>F106</f>
        <v>107250000000</v>
      </c>
      <c r="H106" s="110">
        <v>0</v>
      </c>
      <c r="I106" s="344" t="s">
        <v>3747</v>
      </c>
      <c r="J106" s="345"/>
    </row>
    <row r="107" spans="2:13" ht="25.5" customHeight="1">
      <c r="B107" s="347"/>
      <c r="C107" s="128" t="s">
        <v>3738</v>
      </c>
      <c r="D107" s="103" t="s">
        <v>3891</v>
      </c>
      <c r="E107" s="103" t="s">
        <v>610</v>
      </c>
      <c r="F107" s="209">
        <v>65000000000</v>
      </c>
      <c r="G107" s="105">
        <v>0</v>
      </c>
      <c r="H107" s="209">
        <v>65000000000</v>
      </c>
      <c r="I107" s="342" t="s">
        <v>3798</v>
      </c>
      <c r="J107" s="343"/>
    </row>
    <row r="108" spans="2:13" ht="25.5" customHeight="1">
      <c r="B108" s="348"/>
      <c r="C108" s="339"/>
      <c r="D108" s="340"/>
      <c r="E108" s="341"/>
      <c r="F108" s="120">
        <f>SUM(F105:F107)</f>
        <v>302250000000</v>
      </c>
      <c r="G108" s="120">
        <f>SUM(G105:G107)</f>
        <v>237250000000</v>
      </c>
      <c r="H108" s="112">
        <f>SUM(H105:H107)</f>
        <v>65000000000</v>
      </c>
      <c r="I108" s="106"/>
      <c r="J108" s="106"/>
    </row>
    <row r="109" spans="2:13" ht="25.5" customHeight="1">
      <c r="B109" s="349" t="s">
        <v>3892</v>
      </c>
      <c r="C109" s="128" t="s">
        <v>3738</v>
      </c>
      <c r="D109" s="103" t="s">
        <v>3893</v>
      </c>
      <c r="E109" s="103" t="s">
        <v>617</v>
      </c>
      <c r="F109" s="209">
        <v>63831625000</v>
      </c>
      <c r="G109" s="209">
        <f>F109</f>
        <v>63831625000</v>
      </c>
      <c r="H109" s="105">
        <v>0</v>
      </c>
      <c r="I109" s="342" t="s">
        <v>3750</v>
      </c>
      <c r="J109" s="343"/>
    </row>
    <row r="110" spans="2:13" ht="25.5" customHeight="1">
      <c r="B110" s="350"/>
      <c r="C110" s="351"/>
      <c r="D110" s="352"/>
      <c r="E110" s="353"/>
      <c r="F110" s="120">
        <f>SUM(F109)</f>
        <v>63831625000</v>
      </c>
      <c r="G110" s="120">
        <f>SUM(G109)</f>
        <v>63831625000</v>
      </c>
      <c r="H110" s="112">
        <v>0</v>
      </c>
      <c r="I110" s="106"/>
      <c r="J110" s="106"/>
    </row>
    <row r="111" spans="2:13" ht="25.5" customHeight="1">
      <c r="B111" s="349" t="s">
        <v>3323</v>
      </c>
      <c r="C111" s="128" t="s">
        <v>3738</v>
      </c>
      <c r="D111" s="103" t="s">
        <v>3894</v>
      </c>
      <c r="E111" s="103" t="s">
        <v>87</v>
      </c>
      <c r="F111" s="209">
        <v>16145155000</v>
      </c>
      <c r="G111" s="209">
        <f>F111</f>
        <v>16145155000</v>
      </c>
      <c r="H111" s="105">
        <v>0</v>
      </c>
      <c r="I111" s="342" t="s">
        <v>3750</v>
      </c>
      <c r="J111" s="343"/>
    </row>
    <row r="112" spans="2:13" ht="25.5" customHeight="1">
      <c r="B112" s="350"/>
      <c r="C112" s="351"/>
      <c r="D112" s="352"/>
      <c r="E112" s="353"/>
      <c r="F112" s="120">
        <f>SUM(F111)</f>
        <v>16145155000</v>
      </c>
      <c r="G112" s="120">
        <f>SUM(G111)</f>
        <v>16145155000</v>
      </c>
      <c r="H112" s="112"/>
      <c r="I112" s="106"/>
      <c r="J112" s="106"/>
    </row>
    <row r="113" spans="2:8" ht="53.25" customHeight="1">
      <c r="B113" s="336" t="s">
        <v>3895</v>
      </c>
      <c r="C113" s="337"/>
      <c r="D113" s="337"/>
      <c r="E113" s="338"/>
      <c r="F113" s="129">
        <f>F7+F30+F36+F61+F69+F104+F108+F110+F112</f>
        <v>31419849429000</v>
      </c>
      <c r="G113" s="129">
        <f>G7+G30+G36+G61+G69+G104+G108+G110+G112</f>
        <v>26498463190000</v>
      </c>
      <c r="H113" s="129">
        <f>H61+H69+H104+H108</f>
        <v>4921386239000</v>
      </c>
    </row>
  </sheetData>
  <mergeCells count="122">
    <mergeCell ref="B1:H1"/>
    <mergeCell ref="I2:J2"/>
    <mergeCell ref="B3:B7"/>
    <mergeCell ref="I3:J3"/>
    <mergeCell ref="I4:J4"/>
    <mergeCell ref="I5:J5"/>
    <mergeCell ref="I6:J6"/>
    <mergeCell ref="C7:E7"/>
    <mergeCell ref="I23:J23"/>
    <mergeCell ref="I26:J26"/>
    <mergeCell ref="I27:J27"/>
    <mergeCell ref="I28:J28"/>
    <mergeCell ref="I17:J17"/>
    <mergeCell ref="I18:J18"/>
    <mergeCell ref="I19:J19"/>
    <mergeCell ref="I20:J20"/>
    <mergeCell ref="I21:J21"/>
    <mergeCell ref="I22:J22"/>
    <mergeCell ref="I43:J43"/>
    <mergeCell ref="I44:J44"/>
    <mergeCell ref="I45:J45"/>
    <mergeCell ref="I29:J29"/>
    <mergeCell ref="C30:E30"/>
    <mergeCell ref="B31:B36"/>
    <mergeCell ref="I31:J31"/>
    <mergeCell ref="I32:J32"/>
    <mergeCell ref="I33:J33"/>
    <mergeCell ref="I34:J34"/>
    <mergeCell ref="I35:J35"/>
    <mergeCell ref="C36:E36"/>
    <mergeCell ref="B8:B30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24:J24"/>
    <mergeCell ref="I25:J25"/>
    <mergeCell ref="I52:J52"/>
    <mergeCell ref="I53:J53"/>
    <mergeCell ref="I54:J54"/>
    <mergeCell ref="I55:J55"/>
    <mergeCell ref="I56:J56"/>
    <mergeCell ref="I57:J57"/>
    <mergeCell ref="I46:J46"/>
    <mergeCell ref="I47:J47"/>
    <mergeCell ref="I48:J48"/>
    <mergeCell ref="I49:J49"/>
    <mergeCell ref="I50:J50"/>
    <mergeCell ref="I51:J51"/>
    <mergeCell ref="B70:B104"/>
    <mergeCell ref="I70:J70"/>
    <mergeCell ref="I71:J71"/>
    <mergeCell ref="I72:J72"/>
    <mergeCell ref="I73:J73"/>
    <mergeCell ref="I74:J74"/>
    <mergeCell ref="I75:J75"/>
    <mergeCell ref="I58:J58"/>
    <mergeCell ref="I59:J59"/>
    <mergeCell ref="I60:J60"/>
    <mergeCell ref="C61:E61"/>
    <mergeCell ref="B62:B69"/>
    <mergeCell ref="I62:J62"/>
    <mergeCell ref="I63:J63"/>
    <mergeCell ref="I64:J64"/>
    <mergeCell ref="I65:J65"/>
    <mergeCell ref="I66:J66"/>
    <mergeCell ref="B37:B61"/>
    <mergeCell ref="I37:J37"/>
    <mergeCell ref="I38:J38"/>
    <mergeCell ref="I39:J39"/>
    <mergeCell ref="I40:J40"/>
    <mergeCell ref="I41:J41"/>
    <mergeCell ref="I42:J42"/>
    <mergeCell ref="I76:J76"/>
    <mergeCell ref="I77:J77"/>
    <mergeCell ref="I78:J78"/>
    <mergeCell ref="I79:J79"/>
    <mergeCell ref="I80:J80"/>
    <mergeCell ref="I81:J81"/>
    <mergeCell ref="I67:J67"/>
    <mergeCell ref="I68:J68"/>
    <mergeCell ref="C69:E69"/>
    <mergeCell ref="I88:J88"/>
    <mergeCell ref="I89:J89"/>
    <mergeCell ref="I90:J90"/>
    <mergeCell ref="I91:J91"/>
    <mergeCell ref="I92:J92"/>
    <mergeCell ref="I93:J93"/>
    <mergeCell ref="I82:J82"/>
    <mergeCell ref="I83:J83"/>
    <mergeCell ref="I84:J84"/>
    <mergeCell ref="I85:J85"/>
    <mergeCell ref="I86:J86"/>
    <mergeCell ref="I87:J87"/>
    <mergeCell ref="I98:J98"/>
    <mergeCell ref="I99:J99"/>
    <mergeCell ref="I100:J100"/>
    <mergeCell ref="I103:J103"/>
    <mergeCell ref="C104:E104"/>
    <mergeCell ref="I94:J94"/>
    <mergeCell ref="I95:J95"/>
    <mergeCell ref="I96:J96"/>
    <mergeCell ref="I97:J97"/>
    <mergeCell ref="I101:J101"/>
    <mergeCell ref="I102:J102"/>
    <mergeCell ref="B113:E113"/>
    <mergeCell ref="C108:E108"/>
    <mergeCell ref="I107:J107"/>
    <mergeCell ref="I106:J106"/>
    <mergeCell ref="I105:J105"/>
    <mergeCell ref="B105:B108"/>
    <mergeCell ref="B109:B110"/>
    <mergeCell ref="I109:J109"/>
    <mergeCell ref="C110:E110"/>
    <mergeCell ref="B111:B112"/>
    <mergeCell ref="I111:J111"/>
    <mergeCell ref="C112:E11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12F40-2289-42D4-B75B-F3DC91B32E2D}">
  <dimension ref="A1:O789"/>
  <sheetViews>
    <sheetView rightToLeft="1" workbookViewId="0">
      <selection activeCell="G1" sqref="G1:G1048576"/>
    </sheetView>
  </sheetViews>
  <sheetFormatPr defaultRowHeight="12.75"/>
  <cols>
    <col min="1" max="2" width="14.28515625" style="37" customWidth="1"/>
    <col min="3" max="3" width="21.42578125" style="37" customWidth="1"/>
    <col min="4" max="4" width="14.28515625" style="37" customWidth="1"/>
    <col min="5" max="5" width="17.140625" style="37" customWidth="1"/>
    <col min="6" max="6" width="25.7109375" style="37" customWidth="1"/>
    <col min="7" max="7" width="17.140625" style="193" customWidth="1"/>
    <col min="8" max="8" width="18" style="187" customWidth="1"/>
    <col min="9" max="10" width="14.28515625" style="37" customWidth="1"/>
    <col min="11" max="11" width="21.42578125" style="37" customWidth="1"/>
    <col min="12" max="12" width="21.42578125" style="195" customWidth="1"/>
    <col min="13" max="13" width="21.42578125" style="181" customWidth="1"/>
    <col min="14" max="15" width="14.28515625" style="37" customWidth="1"/>
    <col min="16" max="16384" width="9.140625" style="37"/>
  </cols>
  <sheetData>
    <row r="1" spans="1:15" ht="26.25" thickBot="1">
      <c r="A1" s="67" t="s">
        <v>3328</v>
      </c>
      <c r="B1" s="67" t="s">
        <v>3329</v>
      </c>
      <c r="C1" s="67" t="s">
        <v>3330</v>
      </c>
      <c r="D1" s="67" t="s">
        <v>3331</v>
      </c>
      <c r="E1" s="182" t="s">
        <v>3920</v>
      </c>
      <c r="F1" s="67" t="s">
        <v>3332</v>
      </c>
      <c r="G1" s="191" t="s">
        <v>3921</v>
      </c>
      <c r="H1" s="185" t="s">
        <v>3332</v>
      </c>
      <c r="I1" s="67" t="s">
        <v>3333</v>
      </c>
      <c r="J1" s="67" t="s">
        <v>3334</v>
      </c>
      <c r="K1" s="183" t="s">
        <v>3922</v>
      </c>
      <c r="L1" s="194" t="s">
        <v>3923</v>
      </c>
      <c r="M1" s="184" t="s">
        <v>3332</v>
      </c>
      <c r="N1" s="67" t="s">
        <v>3335</v>
      </c>
      <c r="O1" s="67" t="s">
        <v>3924</v>
      </c>
    </row>
    <row r="2" spans="1:15" ht="51.75" thickBot="1">
      <c r="A2" s="68">
        <v>14021900308</v>
      </c>
      <c r="B2" s="68">
        <v>87924</v>
      </c>
      <c r="C2" s="68" t="s">
        <v>3340</v>
      </c>
      <c r="D2" s="68" t="s">
        <v>3453</v>
      </c>
      <c r="E2" s="68">
        <v>300</v>
      </c>
      <c r="F2" s="68">
        <v>24375000000</v>
      </c>
      <c r="G2" s="192">
        <v>297.67</v>
      </c>
      <c r="H2" s="69">
        <v>24185687500</v>
      </c>
      <c r="I2" s="68" t="s">
        <v>3337</v>
      </c>
      <c r="J2" s="68" t="s">
        <v>3338</v>
      </c>
      <c r="K2" s="69">
        <v>297670</v>
      </c>
      <c r="L2" s="192">
        <v>297670</v>
      </c>
      <c r="M2" s="180">
        <v>24185687500</v>
      </c>
      <c r="N2" s="68" t="s">
        <v>3361</v>
      </c>
      <c r="O2" s="68" t="s">
        <v>3925</v>
      </c>
    </row>
    <row r="3" spans="1:15" ht="51.75" thickBot="1">
      <c r="A3" s="68">
        <v>14021900307</v>
      </c>
      <c r="B3" s="68">
        <v>87842</v>
      </c>
      <c r="C3" s="68" t="s">
        <v>3340</v>
      </c>
      <c r="D3" s="68" t="s">
        <v>3453</v>
      </c>
      <c r="E3" s="68">
        <v>125</v>
      </c>
      <c r="F3" s="68">
        <v>10156250000</v>
      </c>
      <c r="G3" s="192">
        <v>123.03</v>
      </c>
      <c r="H3" s="69">
        <v>9996187500</v>
      </c>
      <c r="I3" s="68" t="s">
        <v>3337</v>
      </c>
      <c r="J3" s="68" t="s">
        <v>3338</v>
      </c>
      <c r="K3" s="69">
        <v>123030</v>
      </c>
      <c r="L3" s="192">
        <v>123030</v>
      </c>
      <c r="M3" s="180">
        <v>9996187500</v>
      </c>
      <c r="N3" s="68" t="s">
        <v>3361</v>
      </c>
      <c r="O3" s="68" t="s">
        <v>3925</v>
      </c>
    </row>
    <row r="4" spans="1:15" ht="39" thickBot="1">
      <c r="A4" s="68">
        <v>14021900342</v>
      </c>
      <c r="B4" s="68">
        <v>87854</v>
      </c>
      <c r="C4" s="68" t="s">
        <v>3340</v>
      </c>
      <c r="D4" s="68" t="s">
        <v>3454</v>
      </c>
      <c r="E4" s="68">
        <v>150</v>
      </c>
      <c r="F4" s="68">
        <v>12187500000</v>
      </c>
      <c r="G4" s="192">
        <v>148.34</v>
      </c>
      <c r="H4" s="69">
        <v>12052625000</v>
      </c>
      <c r="I4" s="68" t="s">
        <v>3337</v>
      </c>
      <c r="J4" s="68" t="s">
        <v>3338</v>
      </c>
      <c r="K4" s="69">
        <v>148340</v>
      </c>
      <c r="L4" s="192">
        <v>148340</v>
      </c>
      <c r="M4" s="180">
        <v>12052625000</v>
      </c>
      <c r="N4" s="68" t="s">
        <v>3397</v>
      </c>
      <c r="O4" s="68" t="s">
        <v>3926</v>
      </c>
    </row>
    <row r="5" spans="1:15" ht="26.25" thickBot="1">
      <c r="A5" s="68">
        <v>14021800023</v>
      </c>
      <c r="B5" s="68">
        <v>87824</v>
      </c>
      <c r="C5" s="68" t="s">
        <v>3343</v>
      </c>
      <c r="D5" s="68" t="s">
        <v>3447</v>
      </c>
      <c r="E5" s="68">
        <v>500</v>
      </c>
      <c r="F5" s="68">
        <v>40625000000</v>
      </c>
      <c r="G5" s="192">
        <v>497.65</v>
      </c>
      <c r="H5" s="69">
        <v>40434062500</v>
      </c>
      <c r="I5" s="68" t="s">
        <v>3337</v>
      </c>
      <c r="J5" s="68" t="s">
        <v>3338</v>
      </c>
      <c r="K5" s="69">
        <v>497650</v>
      </c>
      <c r="L5" s="192">
        <v>497650</v>
      </c>
      <c r="M5" s="180">
        <v>40434062500</v>
      </c>
      <c r="N5" s="68" t="s">
        <v>3365</v>
      </c>
      <c r="O5" s="68" t="s">
        <v>3927</v>
      </c>
    </row>
    <row r="6" spans="1:15" ht="26.25" thickBot="1">
      <c r="A6" s="68">
        <v>14031900137</v>
      </c>
      <c r="B6" s="68">
        <v>93371</v>
      </c>
      <c r="C6" s="68" t="s">
        <v>3340</v>
      </c>
      <c r="D6" s="68" t="s">
        <v>3543</v>
      </c>
      <c r="E6" s="68">
        <v>200</v>
      </c>
      <c r="F6" s="68">
        <v>16250000000</v>
      </c>
      <c r="G6" s="192">
        <v>199.11</v>
      </c>
      <c r="H6" s="69">
        <v>16177687500</v>
      </c>
      <c r="I6" s="68" t="s">
        <v>3337</v>
      </c>
      <c r="J6" s="68" t="s">
        <v>3338</v>
      </c>
      <c r="K6" s="69">
        <v>199110</v>
      </c>
      <c r="L6" s="192">
        <v>199110</v>
      </c>
      <c r="M6" s="180">
        <v>16177687500</v>
      </c>
      <c r="N6" s="68" t="s">
        <v>3365</v>
      </c>
      <c r="O6" s="68" t="s">
        <v>3928</v>
      </c>
    </row>
    <row r="7" spans="1:15" ht="26.25" thickBot="1">
      <c r="A7" s="68">
        <v>14031900138</v>
      </c>
      <c r="B7" s="68">
        <v>93382</v>
      </c>
      <c r="C7" s="68" t="s">
        <v>3340</v>
      </c>
      <c r="D7" s="68" t="s">
        <v>3542</v>
      </c>
      <c r="E7" s="68">
        <v>200</v>
      </c>
      <c r="F7" s="68">
        <v>16250000000</v>
      </c>
      <c r="G7" s="192">
        <v>198.78</v>
      </c>
      <c r="H7" s="69">
        <v>16150875000</v>
      </c>
      <c r="I7" s="68" t="s">
        <v>3337</v>
      </c>
      <c r="J7" s="68" t="s">
        <v>3338</v>
      </c>
      <c r="K7" s="69">
        <v>198780</v>
      </c>
      <c r="L7" s="192">
        <v>198780</v>
      </c>
      <c r="M7" s="180">
        <v>16150875000</v>
      </c>
      <c r="N7" s="68" t="s">
        <v>3365</v>
      </c>
      <c r="O7" s="68" t="s">
        <v>3928</v>
      </c>
    </row>
    <row r="8" spans="1:15" ht="26.25" thickBot="1">
      <c r="A8" s="68">
        <v>14021900350</v>
      </c>
      <c r="B8" s="68">
        <v>85669</v>
      </c>
      <c r="C8" s="68" t="s">
        <v>3340</v>
      </c>
      <c r="D8" s="68" t="s">
        <v>3611</v>
      </c>
      <c r="E8" s="68">
        <v>250</v>
      </c>
      <c r="F8" s="68">
        <v>20312500000</v>
      </c>
      <c r="G8" s="192">
        <v>247.39</v>
      </c>
      <c r="H8" s="69">
        <v>20100437500</v>
      </c>
      <c r="I8" s="68" t="s">
        <v>3337</v>
      </c>
      <c r="J8" s="68" t="s">
        <v>3338</v>
      </c>
      <c r="K8" s="69">
        <v>247390</v>
      </c>
      <c r="L8" s="192">
        <v>247390</v>
      </c>
      <c r="M8" s="180">
        <v>20100437500</v>
      </c>
      <c r="N8" s="68" t="s">
        <v>3397</v>
      </c>
      <c r="O8" s="68" t="s">
        <v>3929</v>
      </c>
    </row>
    <row r="9" spans="1:15" ht="39" thickBot="1">
      <c r="A9" s="68">
        <v>14031900334</v>
      </c>
      <c r="B9" s="68">
        <v>100319</v>
      </c>
      <c r="C9" s="68" t="s">
        <v>3336</v>
      </c>
      <c r="D9" s="68" t="s">
        <v>3514</v>
      </c>
      <c r="E9" s="68">
        <v>300</v>
      </c>
      <c r="F9" s="68">
        <v>26250000000</v>
      </c>
      <c r="G9" s="192">
        <v>298.81</v>
      </c>
      <c r="H9" s="69">
        <v>26145875000</v>
      </c>
      <c r="I9" s="68" t="s">
        <v>3395</v>
      </c>
      <c r="J9" s="68" t="s">
        <v>3396</v>
      </c>
      <c r="K9" s="69">
        <v>298810</v>
      </c>
      <c r="L9" s="192">
        <v>298810</v>
      </c>
      <c r="M9" s="180">
        <v>26145875000</v>
      </c>
      <c r="N9" s="68" t="s">
        <v>3403</v>
      </c>
      <c r="O9" s="68" t="s">
        <v>3930</v>
      </c>
    </row>
    <row r="10" spans="1:15" ht="26.25" thickBot="1">
      <c r="A10" s="68">
        <v>14021900183</v>
      </c>
      <c r="B10" s="68">
        <v>85672</v>
      </c>
      <c r="C10" s="68" t="s">
        <v>3340</v>
      </c>
      <c r="D10" s="68" t="s">
        <v>3379</v>
      </c>
      <c r="E10" s="68">
        <v>500</v>
      </c>
      <c r="F10" s="68">
        <v>40625000000</v>
      </c>
      <c r="G10" s="192">
        <v>499.26</v>
      </c>
      <c r="H10" s="69">
        <v>40564875000</v>
      </c>
      <c r="I10" s="68" t="s">
        <v>3337</v>
      </c>
      <c r="J10" s="68" t="s">
        <v>3338</v>
      </c>
      <c r="K10" s="69">
        <v>499260</v>
      </c>
      <c r="L10" s="192">
        <v>499260</v>
      </c>
      <c r="M10" s="180">
        <v>40564875000</v>
      </c>
      <c r="N10" s="68" t="s">
        <v>3365</v>
      </c>
      <c r="O10" s="68" t="s">
        <v>3928</v>
      </c>
    </row>
    <row r="11" spans="1:15" ht="26.25" thickBot="1">
      <c r="A11" s="68">
        <v>14021900176</v>
      </c>
      <c r="B11" s="68">
        <v>85655</v>
      </c>
      <c r="C11" s="68" t="s">
        <v>3340</v>
      </c>
      <c r="D11" s="68" t="s">
        <v>739</v>
      </c>
      <c r="E11" s="68">
        <v>400</v>
      </c>
      <c r="F11" s="68">
        <v>32500000000</v>
      </c>
      <c r="G11" s="192">
        <v>399.14</v>
      </c>
      <c r="H11" s="69">
        <v>32430125000</v>
      </c>
      <c r="I11" s="68" t="s">
        <v>3337</v>
      </c>
      <c r="J11" s="68" t="s">
        <v>3338</v>
      </c>
      <c r="K11" s="69">
        <v>399140</v>
      </c>
      <c r="L11" s="192">
        <v>399140</v>
      </c>
      <c r="M11" s="180">
        <v>32430125000</v>
      </c>
      <c r="N11" s="68" t="s">
        <v>3363</v>
      </c>
      <c r="O11" s="68" t="s">
        <v>3931</v>
      </c>
    </row>
    <row r="12" spans="1:15" ht="39" thickBot="1">
      <c r="A12" s="68">
        <v>14021900216</v>
      </c>
      <c r="B12" s="68">
        <v>85662</v>
      </c>
      <c r="C12" s="68" t="s">
        <v>3340</v>
      </c>
      <c r="D12" s="68" t="s">
        <v>3561</v>
      </c>
      <c r="E12" s="68">
        <v>200</v>
      </c>
      <c r="F12" s="68">
        <v>16250000000</v>
      </c>
      <c r="G12" s="192">
        <v>199.63</v>
      </c>
      <c r="H12" s="69">
        <v>16219937500</v>
      </c>
      <c r="I12" s="68" t="s">
        <v>3337</v>
      </c>
      <c r="J12" s="68" t="s">
        <v>3338</v>
      </c>
      <c r="K12" s="69">
        <v>199630</v>
      </c>
      <c r="L12" s="192">
        <v>199630</v>
      </c>
      <c r="M12" s="180">
        <v>16219937500</v>
      </c>
      <c r="N12" s="68" t="s">
        <v>3493</v>
      </c>
      <c r="O12" s="68" t="s">
        <v>3932</v>
      </c>
    </row>
    <row r="13" spans="1:15" ht="26.25" thickBot="1">
      <c r="A13" s="68">
        <v>14031900041</v>
      </c>
      <c r="B13" s="68">
        <v>90876</v>
      </c>
      <c r="C13" s="68" t="s">
        <v>3336</v>
      </c>
      <c r="D13" s="68" t="s">
        <v>3429</v>
      </c>
      <c r="E13" s="68">
        <v>200</v>
      </c>
      <c r="F13" s="68">
        <v>16250000000</v>
      </c>
      <c r="G13" s="192">
        <v>198.04</v>
      </c>
      <c r="H13" s="69">
        <v>16090750000</v>
      </c>
      <c r="I13" s="68" t="s">
        <v>3337</v>
      </c>
      <c r="J13" s="68" t="s">
        <v>3338</v>
      </c>
      <c r="K13" s="69">
        <v>198040</v>
      </c>
      <c r="L13" s="192">
        <v>198040</v>
      </c>
      <c r="M13" s="180">
        <v>16090750000</v>
      </c>
      <c r="N13" s="68" t="s">
        <v>3390</v>
      </c>
      <c r="O13" s="68" t="s">
        <v>3933</v>
      </c>
    </row>
    <row r="14" spans="1:15" ht="26.25" thickBot="1">
      <c r="A14" s="68">
        <v>14021900239</v>
      </c>
      <c r="B14" s="68">
        <v>85666</v>
      </c>
      <c r="C14" s="68" t="s">
        <v>3340</v>
      </c>
      <c r="D14" s="68" t="s">
        <v>3609</v>
      </c>
      <c r="E14" s="68">
        <v>139</v>
      </c>
      <c r="F14" s="68">
        <v>11293750000</v>
      </c>
      <c r="G14" s="192">
        <v>138.06</v>
      </c>
      <c r="H14" s="69">
        <v>11217375000</v>
      </c>
      <c r="I14" s="68" t="s">
        <v>3337</v>
      </c>
      <c r="J14" s="68" t="s">
        <v>3338</v>
      </c>
      <c r="K14" s="69">
        <v>138060</v>
      </c>
      <c r="L14" s="192">
        <v>138060</v>
      </c>
      <c r="M14" s="180">
        <v>11217375000</v>
      </c>
      <c r="N14" s="68" t="s">
        <v>3581</v>
      </c>
      <c r="O14" s="68" t="s">
        <v>3934</v>
      </c>
    </row>
    <row r="15" spans="1:15" ht="39" thickBot="1">
      <c r="A15" s="68">
        <v>14021900173</v>
      </c>
      <c r="B15" s="68">
        <v>85640</v>
      </c>
      <c r="C15" s="68" t="s">
        <v>3340</v>
      </c>
      <c r="D15" s="68" t="s">
        <v>729</v>
      </c>
      <c r="E15" s="68">
        <v>500</v>
      </c>
      <c r="F15" s="68">
        <v>40625000000</v>
      </c>
      <c r="G15" s="192">
        <v>496.55</v>
      </c>
      <c r="H15" s="69">
        <v>40344687500</v>
      </c>
      <c r="I15" s="68" t="s">
        <v>3337</v>
      </c>
      <c r="J15" s="68" t="s">
        <v>3338</v>
      </c>
      <c r="K15" s="69">
        <v>496550</v>
      </c>
      <c r="L15" s="192">
        <v>496550</v>
      </c>
      <c r="M15" s="180">
        <v>40344687500</v>
      </c>
      <c r="N15" s="68" t="s">
        <v>3365</v>
      </c>
      <c r="O15" s="68" t="s">
        <v>3935</v>
      </c>
    </row>
    <row r="16" spans="1:15" ht="39" thickBot="1">
      <c r="A16" s="68">
        <v>14021900209</v>
      </c>
      <c r="B16" s="68">
        <v>85641</v>
      </c>
      <c r="C16" s="68" t="s">
        <v>3340</v>
      </c>
      <c r="D16" s="68" t="s">
        <v>3435</v>
      </c>
      <c r="E16" s="68">
        <v>500</v>
      </c>
      <c r="F16" s="68">
        <v>40625000000</v>
      </c>
      <c r="G16" s="192">
        <v>499.55</v>
      </c>
      <c r="H16" s="69">
        <v>40588437500</v>
      </c>
      <c r="I16" s="68" t="s">
        <v>3337</v>
      </c>
      <c r="J16" s="68" t="s">
        <v>3338</v>
      </c>
      <c r="K16" s="69">
        <v>499550</v>
      </c>
      <c r="L16" s="192">
        <v>499550</v>
      </c>
      <c r="M16" s="180">
        <v>40588437500</v>
      </c>
      <c r="N16" s="68" t="s">
        <v>3385</v>
      </c>
      <c r="O16" s="68" t="s">
        <v>3936</v>
      </c>
    </row>
    <row r="17" spans="1:15" ht="26.25" thickBot="1">
      <c r="A17" s="68">
        <v>14036100004</v>
      </c>
      <c r="B17" s="68">
        <v>89643</v>
      </c>
      <c r="C17" s="68" t="s">
        <v>3392</v>
      </c>
      <c r="D17" s="68" t="s">
        <v>3393</v>
      </c>
      <c r="E17" s="68">
        <v>361</v>
      </c>
      <c r="F17" s="68">
        <v>29331250000</v>
      </c>
      <c r="G17" s="192">
        <v>358.62</v>
      </c>
      <c r="H17" s="69">
        <v>29137875000</v>
      </c>
      <c r="I17" s="68" t="s">
        <v>3337</v>
      </c>
      <c r="J17" s="68" t="s">
        <v>3338</v>
      </c>
      <c r="K17" s="69">
        <v>358620</v>
      </c>
      <c r="L17" s="192">
        <v>358620</v>
      </c>
      <c r="M17" s="180">
        <v>29137875000</v>
      </c>
      <c r="N17" s="68" t="s">
        <v>3365</v>
      </c>
      <c r="O17" s="68" t="s">
        <v>3937</v>
      </c>
    </row>
    <row r="18" spans="1:15" ht="51.75" thickBot="1">
      <c r="A18" s="68">
        <v>14021900206</v>
      </c>
      <c r="B18" s="68">
        <v>85643</v>
      </c>
      <c r="C18" s="68" t="s">
        <v>3340</v>
      </c>
      <c r="D18" s="68" t="s">
        <v>3476</v>
      </c>
      <c r="E18" s="68">
        <v>500</v>
      </c>
      <c r="F18" s="68">
        <v>40625000000</v>
      </c>
      <c r="G18" s="192">
        <v>499.96</v>
      </c>
      <c r="H18" s="69">
        <v>40621750000</v>
      </c>
      <c r="I18" s="68" t="s">
        <v>3337</v>
      </c>
      <c r="J18" s="68" t="s">
        <v>3338</v>
      </c>
      <c r="K18" s="69">
        <v>499960</v>
      </c>
      <c r="L18" s="192">
        <v>499960</v>
      </c>
      <c r="M18" s="180">
        <v>40621750000</v>
      </c>
      <c r="N18" s="68" t="s">
        <v>3361</v>
      </c>
      <c r="O18" s="68" t="s">
        <v>3938</v>
      </c>
    </row>
    <row r="19" spans="1:15" ht="26.25" thickBot="1">
      <c r="A19" s="68">
        <v>14021900240</v>
      </c>
      <c r="B19" s="68">
        <v>85613</v>
      </c>
      <c r="C19" s="68" t="s">
        <v>3340</v>
      </c>
      <c r="D19" s="68" t="s">
        <v>3612</v>
      </c>
      <c r="E19" s="68">
        <v>40</v>
      </c>
      <c r="F19" s="68">
        <v>3250000000</v>
      </c>
      <c r="G19" s="192">
        <v>39.24</v>
      </c>
      <c r="H19" s="69">
        <v>3188250000</v>
      </c>
      <c r="I19" s="68" t="s">
        <v>3337</v>
      </c>
      <c r="J19" s="68" t="s">
        <v>3338</v>
      </c>
      <c r="K19" s="69">
        <v>39240</v>
      </c>
      <c r="L19" s="192">
        <v>39240</v>
      </c>
      <c r="M19" s="180">
        <v>3188250000</v>
      </c>
      <c r="N19" s="68" t="s">
        <v>3367</v>
      </c>
      <c r="O19" s="68" t="s">
        <v>3939</v>
      </c>
    </row>
    <row r="20" spans="1:15" ht="26.25" thickBot="1">
      <c r="A20" s="68">
        <v>14021900262</v>
      </c>
      <c r="B20" s="68">
        <v>85566</v>
      </c>
      <c r="C20" s="68" t="s">
        <v>3340</v>
      </c>
      <c r="D20" s="68" t="s">
        <v>3579</v>
      </c>
      <c r="E20" s="68">
        <v>100</v>
      </c>
      <c r="F20" s="68">
        <v>8125000000</v>
      </c>
      <c r="G20" s="192">
        <v>95.68</v>
      </c>
      <c r="H20" s="69">
        <v>7774000000</v>
      </c>
      <c r="I20" s="68" t="s">
        <v>3337</v>
      </c>
      <c r="J20" s="68" t="s">
        <v>3338</v>
      </c>
      <c r="K20" s="69">
        <v>95680</v>
      </c>
      <c r="L20" s="192">
        <v>95680</v>
      </c>
      <c r="M20" s="180">
        <v>7774000000</v>
      </c>
      <c r="N20" s="68" t="s">
        <v>3369</v>
      </c>
      <c r="O20" s="68" t="s">
        <v>3940</v>
      </c>
    </row>
    <row r="21" spans="1:15" ht="26.25" thickBot="1">
      <c r="A21" s="68">
        <v>14021900189</v>
      </c>
      <c r="B21" s="68">
        <v>85496</v>
      </c>
      <c r="C21" s="68" t="s">
        <v>3336</v>
      </c>
      <c r="D21" s="68" t="s">
        <v>1075</v>
      </c>
      <c r="E21" s="68">
        <v>125</v>
      </c>
      <c r="F21" s="68">
        <v>10156250000</v>
      </c>
      <c r="G21" s="192">
        <v>121.2</v>
      </c>
      <c r="H21" s="69">
        <v>9847500000</v>
      </c>
      <c r="I21" s="68" t="s">
        <v>3337</v>
      </c>
      <c r="J21" s="68" t="s">
        <v>3338</v>
      </c>
      <c r="K21" s="69">
        <v>121200</v>
      </c>
      <c r="L21" s="192">
        <v>121200</v>
      </c>
      <c r="M21" s="180">
        <v>9847500000</v>
      </c>
      <c r="N21" s="68" t="s">
        <v>3397</v>
      </c>
      <c r="O21" s="68" t="s">
        <v>3941</v>
      </c>
    </row>
    <row r="22" spans="1:15" ht="26.25" thickBot="1">
      <c r="A22" s="68">
        <v>14021900217</v>
      </c>
      <c r="B22" s="68">
        <v>85413</v>
      </c>
      <c r="C22" s="68" t="s">
        <v>3340</v>
      </c>
      <c r="D22" s="68" t="s">
        <v>3453</v>
      </c>
      <c r="E22" s="68">
        <v>250</v>
      </c>
      <c r="F22" s="68">
        <v>20312500000</v>
      </c>
      <c r="G22" s="192">
        <v>248.46</v>
      </c>
      <c r="H22" s="69">
        <v>20187375000</v>
      </c>
      <c r="I22" s="68" t="s">
        <v>3337</v>
      </c>
      <c r="J22" s="68" t="s">
        <v>3338</v>
      </c>
      <c r="K22" s="69">
        <v>248460</v>
      </c>
      <c r="L22" s="192">
        <v>248460</v>
      </c>
      <c r="M22" s="180">
        <v>20187375000</v>
      </c>
      <c r="N22" s="68" t="s">
        <v>3613</v>
      </c>
      <c r="O22" s="68" t="s">
        <v>3925</v>
      </c>
    </row>
    <row r="23" spans="1:15" ht="51.75" thickBot="1">
      <c r="A23" s="68">
        <v>14021900204</v>
      </c>
      <c r="B23" s="68">
        <v>85421</v>
      </c>
      <c r="C23" s="68" t="s">
        <v>3340</v>
      </c>
      <c r="D23" s="68" t="s">
        <v>3614</v>
      </c>
      <c r="E23" s="68">
        <v>180</v>
      </c>
      <c r="F23" s="68">
        <v>14625000000</v>
      </c>
      <c r="G23" s="192">
        <v>178.9</v>
      </c>
      <c r="H23" s="69">
        <v>14535625000</v>
      </c>
      <c r="I23" s="68" t="s">
        <v>3337</v>
      </c>
      <c r="J23" s="68" t="s">
        <v>3338</v>
      </c>
      <c r="K23" s="69">
        <v>178900</v>
      </c>
      <c r="L23" s="192">
        <v>178900</v>
      </c>
      <c r="M23" s="180">
        <v>14535625000</v>
      </c>
      <c r="N23" s="68" t="s">
        <v>3375</v>
      </c>
      <c r="O23" s="68" t="s">
        <v>3942</v>
      </c>
    </row>
    <row r="24" spans="1:15" ht="26.25" thickBot="1">
      <c r="A24" s="68">
        <v>14021900243</v>
      </c>
      <c r="B24" s="68">
        <v>85399</v>
      </c>
      <c r="C24" s="68" t="s">
        <v>3340</v>
      </c>
      <c r="D24" s="68" t="s">
        <v>3615</v>
      </c>
      <c r="E24" s="68">
        <v>250</v>
      </c>
      <c r="F24" s="68">
        <v>20312500000</v>
      </c>
      <c r="G24" s="192">
        <v>249.78</v>
      </c>
      <c r="H24" s="69">
        <v>20294625000</v>
      </c>
      <c r="I24" s="68" t="s">
        <v>3337</v>
      </c>
      <c r="J24" s="68" t="s">
        <v>3338</v>
      </c>
      <c r="K24" s="69">
        <v>249780</v>
      </c>
      <c r="L24" s="192">
        <v>249780</v>
      </c>
      <c r="M24" s="180">
        <v>20294625000</v>
      </c>
      <c r="N24" s="68" t="s">
        <v>3475</v>
      </c>
      <c r="O24" s="68" t="s">
        <v>3943</v>
      </c>
    </row>
    <row r="25" spans="1:15" ht="26.25" thickBot="1">
      <c r="A25" s="68">
        <v>14031900258</v>
      </c>
      <c r="B25" s="68">
        <v>95814</v>
      </c>
      <c r="C25" s="68" t="s">
        <v>3336</v>
      </c>
      <c r="D25" s="68" t="s">
        <v>3651</v>
      </c>
      <c r="E25" s="68">
        <v>30</v>
      </c>
      <c r="F25" s="68">
        <v>2437500000</v>
      </c>
      <c r="G25" s="192">
        <v>29.29</v>
      </c>
      <c r="H25" s="69">
        <v>2379812500</v>
      </c>
      <c r="I25" s="68" t="s">
        <v>3337</v>
      </c>
      <c r="J25" s="68" t="s">
        <v>3338</v>
      </c>
      <c r="K25" s="69">
        <v>29290</v>
      </c>
      <c r="L25" s="192">
        <v>29290</v>
      </c>
      <c r="M25" s="180">
        <v>2379812500</v>
      </c>
      <c r="N25" s="68" t="s">
        <v>3390</v>
      </c>
      <c r="O25" s="68" t="s">
        <v>3944</v>
      </c>
    </row>
    <row r="26" spans="1:15" ht="39" thickBot="1">
      <c r="A26" s="68">
        <v>14021900181</v>
      </c>
      <c r="B26" s="68">
        <v>85401</v>
      </c>
      <c r="C26" s="68" t="s">
        <v>3340</v>
      </c>
      <c r="D26" s="68" t="s">
        <v>3499</v>
      </c>
      <c r="E26" s="68">
        <v>200</v>
      </c>
      <c r="F26" s="68">
        <v>16250000000</v>
      </c>
      <c r="G26" s="192">
        <v>198.84</v>
      </c>
      <c r="H26" s="69">
        <v>16155750000</v>
      </c>
      <c r="I26" s="68" t="s">
        <v>3337</v>
      </c>
      <c r="J26" s="68" t="s">
        <v>3338</v>
      </c>
      <c r="K26" s="69">
        <v>198840</v>
      </c>
      <c r="L26" s="192">
        <v>198840</v>
      </c>
      <c r="M26" s="180">
        <v>16155750000</v>
      </c>
      <c r="N26" s="68" t="s">
        <v>3367</v>
      </c>
      <c r="O26" s="68" t="s">
        <v>3945</v>
      </c>
    </row>
    <row r="27" spans="1:15" ht="39" thickBot="1">
      <c r="A27" s="68">
        <v>14021900159</v>
      </c>
      <c r="B27" s="68">
        <v>85403</v>
      </c>
      <c r="C27" s="68" t="s">
        <v>3336</v>
      </c>
      <c r="D27" s="68" t="s">
        <v>3548</v>
      </c>
      <c r="E27" s="68">
        <v>200</v>
      </c>
      <c r="F27" s="68">
        <v>16250000000</v>
      </c>
      <c r="G27" s="192">
        <v>198.65</v>
      </c>
      <c r="H27" s="69">
        <v>16140312500</v>
      </c>
      <c r="I27" s="68" t="s">
        <v>3337</v>
      </c>
      <c r="J27" s="68" t="s">
        <v>3338</v>
      </c>
      <c r="K27" s="69">
        <v>198650</v>
      </c>
      <c r="L27" s="192">
        <v>198650</v>
      </c>
      <c r="M27" s="180">
        <v>16140312500</v>
      </c>
      <c r="N27" s="68" t="s">
        <v>3475</v>
      </c>
      <c r="O27" s="68" t="s">
        <v>3930</v>
      </c>
    </row>
    <row r="28" spans="1:15" ht="51.75" thickBot="1">
      <c r="A28" s="68">
        <v>14021900182</v>
      </c>
      <c r="B28" s="68">
        <v>85343</v>
      </c>
      <c r="C28" s="68" t="s">
        <v>3340</v>
      </c>
      <c r="D28" s="68" t="s">
        <v>3504</v>
      </c>
      <c r="E28" s="68">
        <v>300</v>
      </c>
      <c r="F28" s="68">
        <v>24375000000</v>
      </c>
      <c r="G28" s="192">
        <v>299.31</v>
      </c>
      <c r="H28" s="69">
        <v>24318937500</v>
      </c>
      <c r="I28" s="68" t="s">
        <v>3337</v>
      </c>
      <c r="J28" s="68" t="s">
        <v>3338</v>
      </c>
      <c r="K28" s="69">
        <v>299310</v>
      </c>
      <c r="L28" s="192">
        <v>299310</v>
      </c>
      <c r="M28" s="180">
        <v>24318937500</v>
      </c>
      <c r="N28" s="68" t="s">
        <v>3407</v>
      </c>
      <c r="O28" s="68" t="s">
        <v>3946</v>
      </c>
    </row>
    <row r="29" spans="1:15" ht="26.25" thickBot="1">
      <c r="A29" s="68">
        <v>14021900247</v>
      </c>
      <c r="B29" s="68">
        <v>85362</v>
      </c>
      <c r="C29" s="68" t="s">
        <v>3340</v>
      </c>
      <c r="D29" s="68" t="s">
        <v>3617</v>
      </c>
      <c r="E29" s="68">
        <v>200</v>
      </c>
      <c r="F29" s="68">
        <v>16250000000</v>
      </c>
      <c r="G29" s="192">
        <v>194.7</v>
      </c>
      <c r="H29" s="69">
        <v>15819375000</v>
      </c>
      <c r="I29" s="68" t="s">
        <v>3337</v>
      </c>
      <c r="J29" s="68" t="s">
        <v>3338</v>
      </c>
      <c r="K29" s="69">
        <v>194700</v>
      </c>
      <c r="L29" s="192">
        <v>194700</v>
      </c>
      <c r="M29" s="180">
        <v>15819375000</v>
      </c>
      <c r="N29" s="68" t="s">
        <v>3418</v>
      </c>
      <c r="O29" s="68" t="s">
        <v>3947</v>
      </c>
    </row>
    <row r="30" spans="1:15" ht="26.25" thickBot="1">
      <c r="A30" s="68">
        <v>14021900249</v>
      </c>
      <c r="B30" s="68">
        <v>85303</v>
      </c>
      <c r="C30" s="68" t="s">
        <v>3340</v>
      </c>
      <c r="D30" s="68" t="s">
        <v>3543</v>
      </c>
      <c r="E30" s="68">
        <v>90</v>
      </c>
      <c r="F30" s="68">
        <v>7312500000</v>
      </c>
      <c r="G30" s="192">
        <v>89.98</v>
      </c>
      <c r="H30" s="69">
        <v>7310875000</v>
      </c>
      <c r="I30" s="68" t="s">
        <v>3337</v>
      </c>
      <c r="J30" s="68" t="s">
        <v>3338</v>
      </c>
      <c r="K30" s="69">
        <v>89980</v>
      </c>
      <c r="L30" s="192">
        <v>89980</v>
      </c>
      <c r="M30" s="180">
        <v>7310875000</v>
      </c>
      <c r="N30" s="68" t="s">
        <v>3365</v>
      </c>
      <c r="O30" s="68" t="s">
        <v>3928</v>
      </c>
    </row>
    <row r="31" spans="1:15" ht="26.25" thickBot="1">
      <c r="A31" s="68">
        <v>14021900195</v>
      </c>
      <c r="B31" s="68">
        <v>85311</v>
      </c>
      <c r="C31" s="68" t="s">
        <v>3340</v>
      </c>
      <c r="D31" s="68" t="s">
        <v>3618</v>
      </c>
      <c r="E31" s="68">
        <v>400</v>
      </c>
      <c r="F31" s="68">
        <v>32500000000</v>
      </c>
      <c r="G31" s="192">
        <v>398.57</v>
      </c>
      <c r="H31" s="69">
        <v>32383812500</v>
      </c>
      <c r="I31" s="68" t="s">
        <v>3337</v>
      </c>
      <c r="J31" s="68" t="s">
        <v>3338</v>
      </c>
      <c r="K31" s="69">
        <v>398570</v>
      </c>
      <c r="L31" s="192">
        <v>398570</v>
      </c>
      <c r="M31" s="180">
        <v>32383812500</v>
      </c>
      <c r="N31" s="68" t="s">
        <v>3530</v>
      </c>
      <c r="O31" s="68" t="s">
        <v>3948</v>
      </c>
    </row>
    <row r="32" spans="1:15" ht="39" thickBot="1">
      <c r="A32" s="68">
        <v>14021900197</v>
      </c>
      <c r="B32" s="68">
        <v>85269</v>
      </c>
      <c r="C32" s="68" t="s">
        <v>3340</v>
      </c>
      <c r="D32" s="68" t="s">
        <v>3619</v>
      </c>
      <c r="E32" s="68">
        <v>350</v>
      </c>
      <c r="F32" s="68">
        <v>28437500000</v>
      </c>
      <c r="G32" s="192">
        <v>348.89</v>
      </c>
      <c r="H32" s="69">
        <v>28347312500</v>
      </c>
      <c r="I32" s="68" t="s">
        <v>3337</v>
      </c>
      <c r="J32" s="68" t="s">
        <v>3338</v>
      </c>
      <c r="K32" s="69">
        <v>348890</v>
      </c>
      <c r="L32" s="192">
        <v>348890</v>
      </c>
      <c r="M32" s="180">
        <v>28347312500</v>
      </c>
      <c r="N32" s="68" t="s">
        <v>3493</v>
      </c>
      <c r="O32" s="68" t="s">
        <v>3926</v>
      </c>
    </row>
    <row r="33" spans="1:15" ht="26.25" thickBot="1">
      <c r="A33" s="68">
        <v>14021900163</v>
      </c>
      <c r="B33" s="68">
        <v>85271</v>
      </c>
      <c r="C33" s="68" t="s">
        <v>3336</v>
      </c>
      <c r="D33" s="68" t="s">
        <v>3620</v>
      </c>
      <c r="E33" s="68">
        <v>35</v>
      </c>
      <c r="F33" s="68">
        <v>2843750000</v>
      </c>
      <c r="G33" s="192">
        <v>33.68</v>
      </c>
      <c r="H33" s="69">
        <v>2736500000</v>
      </c>
      <c r="I33" s="68" t="s">
        <v>3337</v>
      </c>
      <c r="J33" s="68" t="s">
        <v>3338</v>
      </c>
      <c r="K33" s="69">
        <v>33680</v>
      </c>
      <c r="L33" s="192">
        <v>33680</v>
      </c>
      <c r="M33" s="180">
        <v>2736500000</v>
      </c>
      <c r="N33" s="68" t="s">
        <v>3367</v>
      </c>
      <c r="O33" s="68" t="s">
        <v>3949</v>
      </c>
    </row>
    <row r="34" spans="1:15" ht="26.25" thickBot="1">
      <c r="A34" s="68">
        <v>14021900194</v>
      </c>
      <c r="B34" s="68">
        <v>85272</v>
      </c>
      <c r="C34" s="68" t="s">
        <v>3340</v>
      </c>
      <c r="D34" s="68" t="s">
        <v>3631</v>
      </c>
      <c r="E34" s="68">
        <v>300</v>
      </c>
      <c r="F34" s="68">
        <v>24375000000</v>
      </c>
      <c r="G34" s="192">
        <v>299.11</v>
      </c>
      <c r="H34" s="69">
        <v>24302687500</v>
      </c>
      <c r="I34" s="68" t="s">
        <v>3337</v>
      </c>
      <c r="J34" s="68" t="s">
        <v>3338</v>
      </c>
      <c r="K34" s="69">
        <v>299110</v>
      </c>
      <c r="L34" s="192">
        <v>299110</v>
      </c>
      <c r="M34" s="180">
        <v>24302687500</v>
      </c>
      <c r="N34" s="68" t="s">
        <v>3530</v>
      </c>
      <c r="O34" s="68" t="s">
        <v>3948</v>
      </c>
    </row>
    <row r="35" spans="1:15" ht="26.25" thickBot="1">
      <c r="A35" s="68">
        <v>14021900149</v>
      </c>
      <c r="B35" s="68">
        <v>85282</v>
      </c>
      <c r="C35" s="68" t="s">
        <v>3340</v>
      </c>
      <c r="D35" s="68" t="s">
        <v>3501</v>
      </c>
      <c r="E35" s="68">
        <v>200</v>
      </c>
      <c r="F35" s="68">
        <v>16250000000</v>
      </c>
      <c r="G35" s="192">
        <v>192.11</v>
      </c>
      <c r="H35" s="69">
        <v>15608937500</v>
      </c>
      <c r="I35" s="68" t="s">
        <v>3337</v>
      </c>
      <c r="J35" s="68" t="s">
        <v>3338</v>
      </c>
      <c r="K35" s="69">
        <v>192110</v>
      </c>
      <c r="L35" s="192">
        <v>192110</v>
      </c>
      <c r="M35" s="180">
        <v>15608937500</v>
      </c>
      <c r="N35" s="68" t="s">
        <v>3349</v>
      </c>
      <c r="O35" s="68" t="s">
        <v>3950</v>
      </c>
    </row>
    <row r="36" spans="1:15" ht="26.25" thickBot="1">
      <c r="A36" s="68">
        <v>14021900190</v>
      </c>
      <c r="B36" s="68">
        <v>85260</v>
      </c>
      <c r="C36" s="68" t="s">
        <v>3340</v>
      </c>
      <c r="D36" s="68" t="s">
        <v>3463</v>
      </c>
      <c r="E36" s="68">
        <v>458</v>
      </c>
      <c r="F36" s="68">
        <v>37212500000</v>
      </c>
      <c r="G36" s="192">
        <v>456.49</v>
      </c>
      <c r="H36" s="69">
        <v>37089812500</v>
      </c>
      <c r="I36" s="68" t="s">
        <v>3337</v>
      </c>
      <c r="J36" s="68" t="s">
        <v>3338</v>
      </c>
      <c r="K36" s="69">
        <v>456490</v>
      </c>
      <c r="L36" s="192">
        <v>456490</v>
      </c>
      <c r="M36" s="180">
        <v>37089812500</v>
      </c>
      <c r="N36" s="68" t="s">
        <v>3365</v>
      </c>
      <c r="O36" s="68" t="s">
        <v>3928</v>
      </c>
    </row>
    <row r="37" spans="1:15" ht="26.25" thickBot="1">
      <c r="A37" s="68">
        <v>14031900139</v>
      </c>
      <c r="B37" s="68">
        <v>93340</v>
      </c>
      <c r="C37" s="68" t="s">
        <v>3336</v>
      </c>
      <c r="D37" s="68" t="s">
        <v>3544</v>
      </c>
      <c r="E37" s="68">
        <v>80</v>
      </c>
      <c r="F37" s="68">
        <v>6500000000</v>
      </c>
      <c r="G37" s="192">
        <v>78.900000000000006</v>
      </c>
      <c r="H37" s="69">
        <v>6410625000</v>
      </c>
      <c r="I37" s="68" t="s">
        <v>3337</v>
      </c>
      <c r="J37" s="68" t="s">
        <v>3338</v>
      </c>
      <c r="K37" s="69">
        <v>78900</v>
      </c>
      <c r="L37" s="192">
        <v>78900</v>
      </c>
      <c r="M37" s="180">
        <v>6410625000</v>
      </c>
      <c r="N37" s="68" t="s">
        <v>3390</v>
      </c>
      <c r="O37" s="68" t="s">
        <v>3944</v>
      </c>
    </row>
    <row r="38" spans="1:15" ht="26.25" thickBot="1">
      <c r="A38" s="68">
        <v>14031900071</v>
      </c>
      <c r="B38" s="68">
        <v>91519</v>
      </c>
      <c r="C38" s="68" t="s">
        <v>3340</v>
      </c>
      <c r="D38" s="68" t="s">
        <v>3675</v>
      </c>
      <c r="E38" s="68">
        <v>100</v>
      </c>
      <c r="F38" s="68">
        <v>8125000000</v>
      </c>
      <c r="G38" s="192">
        <v>98.52</v>
      </c>
      <c r="H38" s="69">
        <v>8004750000</v>
      </c>
      <c r="I38" s="68" t="s">
        <v>3337</v>
      </c>
      <c r="J38" s="68" t="s">
        <v>3338</v>
      </c>
      <c r="K38" s="69">
        <v>98520</v>
      </c>
      <c r="L38" s="192">
        <v>98520</v>
      </c>
      <c r="M38" s="180">
        <v>8004750000</v>
      </c>
      <c r="N38" s="68" t="s">
        <v>3415</v>
      </c>
      <c r="O38" s="68" t="s">
        <v>3948</v>
      </c>
    </row>
    <row r="39" spans="1:15" ht="26.25" thickBot="1">
      <c r="A39" s="68">
        <v>14031900028</v>
      </c>
      <c r="B39" s="68">
        <v>91532</v>
      </c>
      <c r="C39" s="68" t="s">
        <v>3340</v>
      </c>
      <c r="D39" s="68" t="s">
        <v>3478</v>
      </c>
      <c r="E39" s="68">
        <v>150</v>
      </c>
      <c r="F39" s="68">
        <v>12187500000</v>
      </c>
      <c r="G39" s="192">
        <v>149.72</v>
      </c>
      <c r="H39" s="69">
        <v>12164750000</v>
      </c>
      <c r="I39" s="68" t="s">
        <v>3337</v>
      </c>
      <c r="J39" s="68" t="s">
        <v>3338</v>
      </c>
      <c r="K39" s="69">
        <v>149720</v>
      </c>
      <c r="L39" s="192">
        <v>149720</v>
      </c>
      <c r="M39" s="180">
        <v>12164750000</v>
      </c>
      <c r="N39" s="68" t="s">
        <v>3363</v>
      </c>
      <c r="O39" s="68" t="s">
        <v>3951</v>
      </c>
    </row>
    <row r="40" spans="1:15" ht="26.25" thickBot="1">
      <c r="A40" s="68">
        <v>14031900105</v>
      </c>
      <c r="B40" s="68">
        <v>91504</v>
      </c>
      <c r="C40" s="68" t="s">
        <v>3340</v>
      </c>
      <c r="D40" s="68" t="s">
        <v>1164</v>
      </c>
      <c r="E40" s="68">
        <v>100</v>
      </c>
      <c r="F40" s="68">
        <v>8125000000</v>
      </c>
      <c r="G40" s="192">
        <v>98.66</v>
      </c>
      <c r="H40" s="69">
        <v>8016125000</v>
      </c>
      <c r="I40" s="68" t="s">
        <v>3337</v>
      </c>
      <c r="J40" s="68" t="s">
        <v>3338</v>
      </c>
      <c r="K40" s="69">
        <v>98660</v>
      </c>
      <c r="L40" s="192">
        <v>98660</v>
      </c>
      <c r="M40" s="180">
        <v>8016125000</v>
      </c>
      <c r="N40" s="68" t="s">
        <v>3415</v>
      </c>
      <c r="O40" s="68" t="s">
        <v>3948</v>
      </c>
    </row>
    <row r="41" spans="1:15" ht="39" thickBot="1">
      <c r="A41" s="68">
        <v>14031900052</v>
      </c>
      <c r="B41" s="68">
        <v>91491</v>
      </c>
      <c r="C41" s="68" t="s">
        <v>3340</v>
      </c>
      <c r="D41" s="68" t="s">
        <v>3509</v>
      </c>
      <c r="E41" s="68">
        <v>150</v>
      </c>
      <c r="F41" s="68">
        <v>12187500000</v>
      </c>
      <c r="G41" s="192">
        <v>148.08000000000001</v>
      </c>
      <c r="H41" s="69">
        <v>12031500000</v>
      </c>
      <c r="I41" s="68" t="s">
        <v>3337</v>
      </c>
      <c r="J41" s="68" t="s">
        <v>3338</v>
      </c>
      <c r="K41" s="69">
        <v>148080</v>
      </c>
      <c r="L41" s="192">
        <v>148080</v>
      </c>
      <c r="M41" s="180">
        <v>12031500000</v>
      </c>
      <c r="N41" s="68" t="s">
        <v>3415</v>
      </c>
      <c r="O41" s="68" t="s">
        <v>3952</v>
      </c>
    </row>
    <row r="42" spans="1:15" ht="26.25" thickBot="1">
      <c r="A42" s="68">
        <v>14031900062</v>
      </c>
      <c r="B42" s="68">
        <v>91482</v>
      </c>
      <c r="C42" s="68" t="s">
        <v>3336</v>
      </c>
      <c r="D42" s="68" t="s">
        <v>3381</v>
      </c>
      <c r="E42" s="68">
        <v>350</v>
      </c>
      <c r="F42" s="68">
        <v>28437500000</v>
      </c>
      <c r="G42" s="192">
        <v>349.11</v>
      </c>
      <c r="H42" s="69">
        <v>28365187500</v>
      </c>
      <c r="I42" s="68" t="s">
        <v>3337</v>
      </c>
      <c r="J42" s="68" t="s">
        <v>3338</v>
      </c>
      <c r="K42" s="69">
        <v>349110</v>
      </c>
      <c r="L42" s="192">
        <v>349110</v>
      </c>
      <c r="M42" s="180">
        <v>28365187500</v>
      </c>
      <c r="N42" s="68" t="s">
        <v>3382</v>
      </c>
      <c r="O42" s="68" t="s">
        <v>3428</v>
      </c>
    </row>
    <row r="43" spans="1:15" ht="26.25" thickBot="1">
      <c r="A43" s="68">
        <v>14031900141</v>
      </c>
      <c r="B43" s="68">
        <v>91465</v>
      </c>
      <c r="C43" s="68" t="s">
        <v>3336</v>
      </c>
      <c r="D43" s="68" t="s">
        <v>1902</v>
      </c>
      <c r="E43" s="68">
        <v>79</v>
      </c>
      <c r="F43" s="68">
        <v>6418750000</v>
      </c>
      <c r="G43" s="192">
        <v>78.95</v>
      </c>
      <c r="H43" s="69">
        <v>6414687500</v>
      </c>
      <c r="I43" s="68" t="s">
        <v>3337</v>
      </c>
      <c r="J43" s="68" t="s">
        <v>3338</v>
      </c>
      <c r="K43" s="69">
        <v>78950</v>
      </c>
      <c r="L43" s="192">
        <v>78950</v>
      </c>
      <c r="M43" s="180">
        <v>6414687500</v>
      </c>
      <c r="N43" s="68" t="s">
        <v>3365</v>
      </c>
      <c r="O43" s="68" t="s">
        <v>3953</v>
      </c>
    </row>
    <row r="44" spans="1:15" ht="39" thickBot="1">
      <c r="A44" s="68">
        <v>14031900095</v>
      </c>
      <c r="B44" s="68">
        <v>91476</v>
      </c>
      <c r="C44" s="68" t="s">
        <v>3340</v>
      </c>
      <c r="D44" s="68" t="s">
        <v>709</v>
      </c>
      <c r="E44" s="68">
        <v>100</v>
      </c>
      <c r="F44" s="68">
        <v>8125000000</v>
      </c>
      <c r="G44" s="192">
        <v>98.39</v>
      </c>
      <c r="H44" s="69">
        <v>7994187500</v>
      </c>
      <c r="I44" s="68" t="s">
        <v>3337</v>
      </c>
      <c r="J44" s="68" t="s">
        <v>3338</v>
      </c>
      <c r="K44" s="69">
        <v>98390</v>
      </c>
      <c r="L44" s="192">
        <v>98390</v>
      </c>
      <c r="M44" s="180">
        <v>7994187500</v>
      </c>
      <c r="N44" s="68" t="s">
        <v>3566</v>
      </c>
      <c r="O44" s="68" t="s">
        <v>3954</v>
      </c>
    </row>
    <row r="45" spans="1:15" ht="26.25" thickBot="1">
      <c r="A45" s="68">
        <v>14031900027</v>
      </c>
      <c r="B45" s="68">
        <v>91477</v>
      </c>
      <c r="C45" s="68" t="s">
        <v>3340</v>
      </c>
      <c r="D45" s="68" t="s">
        <v>3478</v>
      </c>
      <c r="E45" s="68">
        <v>100</v>
      </c>
      <c r="F45" s="68">
        <v>8125000000</v>
      </c>
      <c r="G45" s="192">
        <v>96.22</v>
      </c>
      <c r="H45" s="69">
        <v>7817875000</v>
      </c>
      <c r="I45" s="68" t="s">
        <v>3337</v>
      </c>
      <c r="J45" s="68" t="s">
        <v>3338</v>
      </c>
      <c r="K45" s="69">
        <v>96220</v>
      </c>
      <c r="L45" s="192">
        <v>96220</v>
      </c>
      <c r="M45" s="180">
        <v>7817875000</v>
      </c>
      <c r="N45" s="68" t="s">
        <v>3363</v>
      </c>
      <c r="O45" s="68" t="s">
        <v>3951</v>
      </c>
    </row>
    <row r="46" spans="1:15" ht="39" thickBot="1">
      <c r="A46" s="68">
        <v>14031900192</v>
      </c>
      <c r="B46" s="68">
        <v>91463</v>
      </c>
      <c r="C46" s="68" t="s">
        <v>3340</v>
      </c>
      <c r="D46" s="68" t="s">
        <v>3412</v>
      </c>
      <c r="E46" s="68">
        <v>150</v>
      </c>
      <c r="F46" s="68">
        <v>12187500000</v>
      </c>
      <c r="G46" s="192">
        <v>148.85</v>
      </c>
      <c r="H46" s="69">
        <v>12094062500</v>
      </c>
      <c r="I46" s="68" t="s">
        <v>3337</v>
      </c>
      <c r="J46" s="68" t="s">
        <v>3338</v>
      </c>
      <c r="K46" s="69">
        <v>148850</v>
      </c>
      <c r="L46" s="192">
        <v>148850</v>
      </c>
      <c r="M46" s="180">
        <v>12094062500</v>
      </c>
      <c r="N46" s="68" t="s">
        <v>3403</v>
      </c>
      <c r="O46" s="68" t="s">
        <v>3955</v>
      </c>
    </row>
    <row r="47" spans="1:15" ht="39" thickBot="1">
      <c r="A47" s="68">
        <v>14031900212</v>
      </c>
      <c r="B47" s="68">
        <v>91434</v>
      </c>
      <c r="C47" s="68" t="s">
        <v>3336</v>
      </c>
      <c r="D47" s="68" t="s">
        <v>2058</v>
      </c>
      <c r="E47" s="68">
        <v>397</v>
      </c>
      <c r="F47" s="68">
        <v>32256250000</v>
      </c>
      <c r="G47" s="192">
        <v>396</v>
      </c>
      <c r="H47" s="69">
        <v>32175000000</v>
      </c>
      <c r="I47" s="68" t="s">
        <v>3337</v>
      </c>
      <c r="J47" s="68" t="s">
        <v>3338</v>
      </c>
      <c r="K47" s="69">
        <v>396000</v>
      </c>
      <c r="L47" s="192">
        <v>396000</v>
      </c>
      <c r="M47" s="180">
        <v>32175000000</v>
      </c>
      <c r="N47" s="68" t="s">
        <v>3472</v>
      </c>
      <c r="O47" s="68" t="s">
        <v>3955</v>
      </c>
    </row>
    <row r="48" spans="1:15" ht="51.75" thickBot="1">
      <c r="A48" s="68">
        <v>14031900083</v>
      </c>
      <c r="B48" s="68">
        <v>91397</v>
      </c>
      <c r="C48" s="68" t="s">
        <v>3340</v>
      </c>
      <c r="D48" s="68" t="s">
        <v>3436</v>
      </c>
      <c r="E48" s="68">
        <v>50</v>
      </c>
      <c r="F48" s="68">
        <v>4062500000</v>
      </c>
      <c r="G48" s="192">
        <v>47.5</v>
      </c>
      <c r="H48" s="69">
        <v>3859375000</v>
      </c>
      <c r="I48" s="68" t="s">
        <v>3337</v>
      </c>
      <c r="J48" s="68" t="s">
        <v>3338</v>
      </c>
      <c r="K48" s="69">
        <v>47500</v>
      </c>
      <c r="L48" s="192">
        <v>47500</v>
      </c>
      <c r="M48" s="180">
        <v>3859375000</v>
      </c>
      <c r="N48" s="68" t="s">
        <v>3382</v>
      </c>
      <c r="O48" s="68" t="s">
        <v>3942</v>
      </c>
    </row>
    <row r="49" spans="1:15" ht="39" thickBot="1">
      <c r="A49" s="68">
        <v>14031900108</v>
      </c>
      <c r="B49" s="68">
        <v>91407</v>
      </c>
      <c r="C49" s="68" t="s">
        <v>3340</v>
      </c>
      <c r="D49" s="68" t="s">
        <v>3408</v>
      </c>
      <c r="E49" s="68">
        <v>250</v>
      </c>
      <c r="F49" s="68">
        <v>20312500000</v>
      </c>
      <c r="G49" s="192">
        <v>249.82</v>
      </c>
      <c r="H49" s="69">
        <v>20297875000</v>
      </c>
      <c r="I49" s="68" t="s">
        <v>3337</v>
      </c>
      <c r="J49" s="68" t="s">
        <v>3338</v>
      </c>
      <c r="K49" s="69">
        <v>249820</v>
      </c>
      <c r="L49" s="192">
        <v>249820</v>
      </c>
      <c r="M49" s="180">
        <v>20297875000</v>
      </c>
      <c r="N49" s="68" t="s">
        <v>3409</v>
      </c>
      <c r="O49" s="68" t="s">
        <v>3955</v>
      </c>
    </row>
    <row r="50" spans="1:15" ht="39" thickBot="1">
      <c r="A50" s="68">
        <v>14031900053</v>
      </c>
      <c r="B50" s="68">
        <v>91382</v>
      </c>
      <c r="C50" s="68" t="s">
        <v>3340</v>
      </c>
      <c r="D50" s="68" t="s">
        <v>3602</v>
      </c>
      <c r="E50" s="68">
        <v>250</v>
      </c>
      <c r="F50" s="68">
        <v>20312500000</v>
      </c>
      <c r="G50" s="192">
        <v>249.66</v>
      </c>
      <c r="H50" s="69">
        <v>20284875000</v>
      </c>
      <c r="I50" s="68" t="s">
        <v>3337</v>
      </c>
      <c r="J50" s="68" t="s">
        <v>3338</v>
      </c>
      <c r="K50" s="69">
        <v>249660</v>
      </c>
      <c r="L50" s="192">
        <v>249660</v>
      </c>
      <c r="M50" s="180">
        <v>20284875000</v>
      </c>
      <c r="N50" s="68" t="s">
        <v>3415</v>
      </c>
      <c r="O50" s="68" t="s">
        <v>3956</v>
      </c>
    </row>
    <row r="51" spans="1:15" ht="26.25" thickBot="1">
      <c r="A51" s="68">
        <v>14031900189</v>
      </c>
      <c r="B51" s="68">
        <v>91343</v>
      </c>
      <c r="C51" s="68" t="s">
        <v>3340</v>
      </c>
      <c r="D51" s="68" t="s">
        <v>3676</v>
      </c>
      <c r="E51" s="68">
        <v>247</v>
      </c>
      <c r="F51" s="68">
        <v>20068750000</v>
      </c>
      <c r="G51" s="192">
        <v>246.27</v>
      </c>
      <c r="H51" s="69">
        <v>20009437500</v>
      </c>
      <c r="I51" s="68" t="s">
        <v>3337</v>
      </c>
      <c r="J51" s="68" t="s">
        <v>3338</v>
      </c>
      <c r="K51" s="69">
        <v>246270</v>
      </c>
      <c r="L51" s="192">
        <v>246270</v>
      </c>
      <c r="M51" s="180">
        <v>20009437500</v>
      </c>
      <c r="N51" s="68" t="s">
        <v>3433</v>
      </c>
      <c r="O51" s="68" t="s">
        <v>3957</v>
      </c>
    </row>
    <row r="52" spans="1:15" ht="26.25" thickBot="1">
      <c r="A52" s="68">
        <v>14031900058</v>
      </c>
      <c r="B52" s="68">
        <v>91369</v>
      </c>
      <c r="C52" s="68" t="s">
        <v>3340</v>
      </c>
      <c r="D52" s="68" t="s">
        <v>3614</v>
      </c>
      <c r="E52" s="68">
        <v>100</v>
      </c>
      <c r="F52" s="68">
        <v>8125000000</v>
      </c>
      <c r="G52" s="192">
        <v>97.03</v>
      </c>
      <c r="H52" s="69">
        <v>7883687500</v>
      </c>
      <c r="I52" s="68" t="s">
        <v>3337</v>
      </c>
      <c r="J52" s="68" t="s">
        <v>3338</v>
      </c>
      <c r="K52" s="69">
        <v>97030</v>
      </c>
      <c r="L52" s="192">
        <v>97030</v>
      </c>
      <c r="M52" s="180">
        <v>7883687500</v>
      </c>
      <c r="N52" s="68" t="s">
        <v>3589</v>
      </c>
      <c r="O52" s="68" t="s">
        <v>3958</v>
      </c>
    </row>
    <row r="53" spans="1:15" ht="51.75" thickBot="1">
      <c r="A53" s="68">
        <v>14031900055</v>
      </c>
      <c r="B53" s="68">
        <v>91335</v>
      </c>
      <c r="C53" s="68" t="s">
        <v>3340</v>
      </c>
      <c r="D53" s="68" t="s">
        <v>3567</v>
      </c>
      <c r="E53" s="68">
        <v>48</v>
      </c>
      <c r="F53" s="68">
        <v>3900000000</v>
      </c>
      <c r="G53" s="192">
        <v>47.04</v>
      </c>
      <c r="H53" s="69">
        <v>3822000000</v>
      </c>
      <c r="I53" s="68" t="s">
        <v>3337</v>
      </c>
      <c r="J53" s="68" t="s">
        <v>3338</v>
      </c>
      <c r="K53" s="69">
        <v>47040</v>
      </c>
      <c r="L53" s="192">
        <v>47040</v>
      </c>
      <c r="M53" s="180">
        <v>3822000000</v>
      </c>
      <c r="N53" s="68" t="s">
        <v>3361</v>
      </c>
      <c r="O53" s="68" t="s">
        <v>3959</v>
      </c>
    </row>
    <row r="54" spans="1:15" ht="51.75" thickBot="1">
      <c r="A54" s="68">
        <v>14031900066</v>
      </c>
      <c r="B54" s="68">
        <v>91336</v>
      </c>
      <c r="C54" s="68" t="s">
        <v>3336</v>
      </c>
      <c r="D54" s="68" t="s">
        <v>3698</v>
      </c>
      <c r="E54" s="68">
        <v>55</v>
      </c>
      <c r="F54" s="68">
        <v>4468750000</v>
      </c>
      <c r="G54" s="192">
        <v>54.22</v>
      </c>
      <c r="H54" s="69">
        <v>4405375000</v>
      </c>
      <c r="I54" s="68" t="s">
        <v>3337</v>
      </c>
      <c r="J54" s="68" t="s">
        <v>3338</v>
      </c>
      <c r="K54" s="69">
        <v>54220</v>
      </c>
      <c r="L54" s="192">
        <v>54220</v>
      </c>
      <c r="M54" s="180">
        <v>4405375000</v>
      </c>
      <c r="N54" s="68" t="s">
        <v>3361</v>
      </c>
      <c r="O54" s="68" t="s">
        <v>3959</v>
      </c>
    </row>
    <row r="55" spans="1:15" ht="39" thickBot="1">
      <c r="A55" s="68">
        <v>14031900074</v>
      </c>
      <c r="B55" s="68">
        <v>91337</v>
      </c>
      <c r="C55" s="68" t="s">
        <v>3340</v>
      </c>
      <c r="D55" s="68" t="s">
        <v>709</v>
      </c>
      <c r="E55" s="68">
        <v>135</v>
      </c>
      <c r="F55" s="68">
        <v>10968750000</v>
      </c>
      <c r="G55" s="192">
        <v>133.51</v>
      </c>
      <c r="H55" s="69">
        <v>10847687500</v>
      </c>
      <c r="I55" s="68" t="s">
        <v>3337</v>
      </c>
      <c r="J55" s="68" t="s">
        <v>3338</v>
      </c>
      <c r="K55" s="69">
        <v>133510</v>
      </c>
      <c r="L55" s="192">
        <v>133510</v>
      </c>
      <c r="M55" s="180">
        <v>10847687500</v>
      </c>
      <c r="N55" s="68" t="s">
        <v>3566</v>
      </c>
      <c r="O55" s="68" t="s">
        <v>3954</v>
      </c>
    </row>
    <row r="56" spans="1:15" ht="39" thickBot="1">
      <c r="A56" s="68">
        <v>14031900314</v>
      </c>
      <c r="B56" s="68">
        <v>99279</v>
      </c>
      <c r="C56" s="68" t="s">
        <v>3340</v>
      </c>
      <c r="D56" s="68" t="s">
        <v>2232</v>
      </c>
      <c r="E56" s="68">
        <v>259</v>
      </c>
      <c r="F56" s="68">
        <v>21043750000</v>
      </c>
      <c r="G56" s="192">
        <v>256.5</v>
      </c>
      <c r="H56" s="69">
        <v>20840625000</v>
      </c>
      <c r="I56" s="68" t="s">
        <v>3337</v>
      </c>
      <c r="J56" s="68" t="s">
        <v>3338</v>
      </c>
      <c r="K56" s="69">
        <v>256500</v>
      </c>
      <c r="L56" s="192">
        <v>256500</v>
      </c>
      <c r="M56" s="180">
        <v>20840625000</v>
      </c>
      <c r="N56" s="68" t="s">
        <v>3351</v>
      </c>
      <c r="O56" s="68" t="s">
        <v>3960</v>
      </c>
    </row>
    <row r="57" spans="1:15" ht="39" thickBot="1">
      <c r="A57" s="68">
        <v>14031000038</v>
      </c>
      <c r="B57" s="68">
        <v>99246</v>
      </c>
      <c r="C57" s="68" t="s">
        <v>3388</v>
      </c>
      <c r="D57" s="68" t="s">
        <v>3625</v>
      </c>
      <c r="E57" s="68">
        <v>207</v>
      </c>
      <c r="F57" s="68">
        <v>18112500000</v>
      </c>
      <c r="G57" s="192">
        <v>206.41</v>
      </c>
      <c r="H57" s="69">
        <v>18060875000</v>
      </c>
      <c r="I57" s="68" t="s">
        <v>3337</v>
      </c>
      <c r="J57" s="68" t="s">
        <v>3338</v>
      </c>
      <c r="K57" s="69">
        <v>206410</v>
      </c>
      <c r="L57" s="192">
        <v>206410</v>
      </c>
      <c r="M57" s="180">
        <v>18060875000</v>
      </c>
      <c r="N57" s="68" t="s">
        <v>3351</v>
      </c>
      <c r="O57" s="68" t="s">
        <v>3961</v>
      </c>
    </row>
    <row r="58" spans="1:15" ht="39" thickBot="1">
      <c r="A58" s="68">
        <v>14031000036</v>
      </c>
      <c r="B58" s="68">
        <v>99230</v>
      </c>
      <c r="C58" s="68" t="s">
        <v>3388</v>
      </c>
      <c r="D58" s="68" t="s">
        <v>3417</v>
      </c>
      <c r="E58" s="68">
        <v>445</v>
      </c>
      <c r="F58" s="68">
        <v>38937500000</v>
      </c>
      <c r="G58" s="192">
        <v>440.49</v>
      </c>
      <c r="H58" s="69">
        <v>38542875000</v>
      </c>
      <c r="I58" s="68" t="s">
        <v>3337</v>
      </c>
      <c r="J58" s="68" t="s">
        <v>3338</v>
      </c>
      <c r="K58" s="69">
        <v>440490</v>
      </c>
      <c r="L58" s="192">
        <v>440490</v>
      </c>
      <c r="M58" s="180">
        <v>38542875000</v>
      </c>
      <c r="N58" s="68" t="s">
        <v>3418</v>
      </c>
      <c r="O58" s="68" t="s">
        <v>3962</v>
      </c>
    </row>
    <row r="59" spans="1:15" ht="26.25" thickBot="1">
      <c r="A59" s="68">
        <v>14031000045</v>
      </c>
      <c r="B59" s="68">
        <v>99163</v>
      </c>
      <c r="C59" s="68" t="s">
        <v>3388</v>
      </c>
      <c r="D59" s="68" t="s">
        <v>3421</v>
      </c>
      <c r="E59" s="68">
        <v>100</v>
      </c>
      <c r="F59" s="68">
        <v>8750000000</v>
      </c>
      <c r="G59" s="192">
        <v>98.8</v>
      </c>
      <c r="H59" s="69">
        <v>8645000000</v>
      </c>
      <c r="I59" s="68" t="s">
        <v>3337</v>
      </c>
      <c r="J59" s="68" t="s">
        <v>3338</v>
      </c>
      <c r="K59" s="69">
        <v>98800</v>
      </c>
      <c r="L59" s="192">
        <v>98800</v>
      </c>
      <c r="M59" s="180">
        <v>8645000000</v>
      </c>
      <c r="N59" s="68" t="s">
        <v>3365</v>
      </c>
      <c r="O59" s="68" t="s">
        <v>3963</v>
      </c>
    </row>
    <row r="60" spans="1:15" ht="39" thickBot="1">
      <c r="A60" s="68">
        <v>14031000052</v>
      </c>
      <c r="B60" s="68">
        <v>99089</v>
      </c>
      <c r="C60" s="68" t="s">
        <v>3388</v>
      </c>
      <c r="D60" s="68" t="s">
        <v>3421</v>
      </c>
      <c r="E60" s="68">
        <v>100</v>
      </c>
      <c r="F60" s="68">
        <v>8750000000</v>
      </c>
      <c r="G60" s="192">
        <v>99.33</v>
      </c>
      <c r="H60" s="69">
        <v>8691375000</v>
      </c>
      <c r="I60" s="68" t="s">
        <v>3337</v>
      </c>
      <c r="J60" s="68" t="s">
        <v>3338</v>
      </c>
      <c r="K60" s="69">
        <v>99330</v>
      </c>
      <c r="L60" s="192">
        <v>99330</v>
      </c>
      <c r="M60" s="180">
        <v>8691375000</v>
      </c>
      <c r="N60" s="68" t="s">
        <v>3415</v>
      </c>
      <c r="O60" s="68" t="s">
        <v>3964</v>
      </c>
    </row>
    <row r="61" spans="1:15" ht="26.25" thickBot="1">
      <c r="A61" s="68">
        <v>14031000050</v>
      </c>
      <c r="B61" s="68">
        <v>99077</v>
      </c>
      <c r="C61" s="68" t="s">
        <v>3388</v>
      </c>
      <c r="D61" s="68" t="s">
        <v>3421</v>
      </c>
      <c r="E61" s="68">
        <v>35</v>
      </c>
      <c r="F61" s="68">
        <v>3062500000</v>
      </c>
      <c r="G61" s="192">
        <v>34.950000000000003</v>
      </c>
      <c r="H61" s="69">
        <v>3058125000</v>
      </c>
      <c r="I61" s="68" t="s">
        <v>3337</v>
      </c>
      <c r="J61" s="68" t="s">
        <v>3338</v>
      </c>
      <c r="K61" s="69">
        <v>34950</v>
      </c>
      <c r="L61" s="192">
        <v>34950</v>
      </c>
      <c r="M61" s="180">
        <v>3058125000</v>
      </c>
      <c r="N61" s="68" t="s">
        <v>3365</v>
      </c>
      <c r="O61" s="68" t="s">
        <v>3965</v>
      </c>
    </row>
    <row r="62" spans="1:15" ht="26.25" thickBot="1">
      <c r="A62" s="68">
        <v>14031000046</v>
      </c>
      <c r="B62" s="68">
        <v>99037</v>
      </c>
      <c r="C62" s="68" t="s">
        <v>3388</v>
      </c>
      <c r="D62" s="68" t="s">
        <v>3421</v>
      </c>
      <c r="E62" s="68">
        <v>90</v>
      </c>
      <c r="F62" s="68">
        <v>7875000000</v>
      </c>
      <c r="G62" s="192">
        <v>89.43</v>
      </c>
      <c r="H62" s="69">
        <v>7825125000</v>
      </c>
      <c r="I62" s="68" t="s">
        <v>3337</v>
      </c>
      <c r="J62" s="68" t="s">
        <v>3338</v>
      </c>
      <c r="K62" s="69">
        <v>89430</v>
      </c>
      <c r="L62" s="192">
        <v>89430</v>
      </c>
      <c r="M62" s="180">
        <v>7825125000</v>
      </c>
      <c r="N62" s="68" t="s">
        <v>3415</v>
      </c>
      <c r="O62" s="68" t="s">
        <v>3966</v>
      </c>
    </row>
    <row r="63" spans="1:15" ht="39" thickBot="1">
      <c r="A63" s="68">
        <v>14031000054</v>
      </c>
      <c r="B63" s="68">
        <v>99049</v>
      </c>
      <c r="C63" s="68" t="s">
        <v>3388</v>
      </c>
      <c r="D63" s="68" t="s">
        <v>3421</v>
      </c>
      <c r="E63" s="68">
        <v>95</v>
      </c>
      <c r="F63" s="68">
        <v>8312500000</v>
      </c>
      <c r="G63" s="192">
        <v>94.21</v>
      </c>
      <c r="H63" s="69">
        <v>8243375000</v>
      </c>
      <c r="I63" s="68" t="s">
        <v>3337</v>
      </c>
      <c r="J63" s="68" t="s">
        <v>3338</v>
      </c>
      <c r="K63" s="69">
        <v>94210</v>
      </c>
      <c r="L63" s="192">
        <v>94210</v>
      </c>
      <c r="M63" s="180">
        <v>8243375000</v>
      </c>
      <c r="N63" s="68" t="s">
        <v>3365</v>
      </c>
      <c r="O63" s="68" t="s">
        <v>3967</v>
      </c>
    </row>
    <row r="64" spans="1:15" ht="26.25" thickBot="1">
      <c r="A64" s="68">
        <v>14031000049</v>
      </c>
      <c r="B64" s="68">
        <v>99035</v>
      </c>
      <c r="C64" s="68" t="s">
        <v>3388</v>
      </c>
      <c r="D64" s="68" t="s">
        <v>3421</v>
      </c>
      <c r="E64" s="68">
        <v>100</v>
      </c>
      <c r="F64" s="68">
        <v>8750000000</v>
      </c>
      <c r="G64" s="192">
        <v>99.94</v>
      </c>
      <c r="H64" s="69">
        <v>8744750000</v>
      </c>
      <c r="I64" s="68" t="s">
        <v>3337</v>
      </c>
      <c r="J64" s="68" t="s">
        <v>3338</v>
      </c>
      <c r="K64" s="69">
        <v>99940</v>
      </c>
      <c r="L64" s="192">
        <v>99940</v>
      </c>
      <c r="M64" s="180">
        <v>8744750000</v>
      </c>
      <c r="N64" s="68" t="s">
        <v>3365</v>
      </c>
      <c r="O64" s="68" t="s">
        <v>3965</v>
      </c>
    </row>
    <row r="65" spans="1:15" ht="39" thickBot="1">
      <c r="A65" s="68">
        <v>14031000053</v>
      </c>
      <c r="B65" s="68">
        <v>98917</v>
      </c>
      <c r="C65" s="68" t="s">
        <v>3388</v>
      </c>
      <c r="D65" s="68" t="s">
        <v>3421</v>
      </c>
      <c r="E65" s="68">
        <v>70</v>
      </c>
      <c r="F65" s="68">
        <v>6125000000</v>
      </c>
      <c r="G65" s="192">
        <v>69.569999999999993</v>
      </c>
      <c r="H65" s="69">
        <v>6087375000</v>
      </c>
      <c r="I65" s="68" t="s">
        <v>3337</v>
      </c>
      <c r="J65" s="68" t="s">
        <v>3338</v>
      </c>
      <c r="K65" s="69">
        <v>69570</v>
      </c>
      <c r="L65" s="192">
        <v>69570</v>
      </c>
      <c r="M65" s="180">
        <v>6087375000</v>
      </c>
      <c r="N65" s="68" t="s">
        <v>3458</v>
      </c>
      <c r="O65" s="68" t="s">
        <v>3964</v>
      </c>
    </row>
    <row r="66" spans="1:15" ht="26.25" thickBot="1">
      <c r="A66" s="68">
        <v>14031000066</v>
      </c>
      <c r="B66" s="68">
        <v>98883</v>
      </c>
      <c r="C66" s="68" t="s">
        <v>3388</v>
      </c>
      <c r="D66" s="68" t="s">
        <v>3699</v>
      </c>
      <c r="E66" s="68">
        <v>85</v>
      </c>
      <c r="F66" s="68">
        <v>7437500000</v>
      </c>
      <c r="G66" s="192">
        <v>81.99</v>
      </c>
      <c r="H66" s="69">
        <v>7174125000</v>
      </c>
      <c r="I66" s="68" t="s">
        <v>3337</v>
      </c>
      <c r="J66" s="68" t="s">
        <v>3338</v>
      </c>
      <c r="K66" s="69">
        <v>81990</v>
      </c>
      <c r="L66" s="192">
        <v>81990</v>
      </c>
      <c r="M66" s="180">
        <v>7174125000</v>
      </c>
      <c r="N66" s="68" t="s">
        <v>3526</v>
      </c>
      <c r="O66" s="68" t="s">
        <v>3968</v>
      </c>
    </row>
    <row r="67" spans="1:15" ht="26.25" thickBot="1">
      <c r="A67" s="68">
        <v>14031900310</v>
      </c>
      <c r="B67" s="68">
        <v>98825</v>
      </c>
      <c r="C67" s="68" t="s">
        <v>3340</v>
      </c>
      <c r="D67" s="68" t="s">
        <v>3700</v>
      </c>
      <c r="E67" s="68">
        <v>130</v>
      </c>
      <c r="F67" s="68">
        <v>10562500000</v>
      </c>
      <c r="G67" s="192">
        <v>129.34</v>
      </c>
      <c r="H67" s="69">
        <v>10508875000</v>
      </c>
      <c r="I67" s="68" t="s">
        <v>3337</v>
      </c>
      <c r="J67" s="68" t="s">
        <v>3338</v>
      </c>
      <c r="K67" s="69">
        <v>129340</v>
      </c>
      <c r="L67" s="192">
        <v>129340</v>
      </c>
      <c r="M67" s="180">
        <v>10508875000</v>
      </c>
      <c r="N67" s="68" t="s">
        <v>3390</v>
      </c>
      <c r="O67" s="68" t="s">
        <v>3933</v>
      </c>
    </row>
    <row r="68" spans="1:15" ht="26.25" thickBot="1">
      <c r="A68" s="68">
        <v>14031900207</v>
      </c>
      <c r="B68" s="68">
        <v>95185</v>
      </c>
      <c r="C68" s="68" t="s">
        <v>3336</v>
      </c>
      <c r="D68" s="68" t="s">
        <v>3677</v>
      </c>
      <c r="E68" s="68">
        <v>190</v>
      </c>
      <c r="F68" s="68">
        <v>15437500000</v>
      </c>
      <c r="G68" s="192">
        <v>189.65</v>
      </c>
      <c r="H68" s="69">
        <v>15409062500</v>
      </c>
      <c r="I68" s="68" t="s">
        <v>3337</v>
      </c>
      <c r="J68" s="68" t="s">
        <v>3338</v>
      </c>
      <c r="K68" s="69">
        <v>189650</v>
      </c>
      <c r="L68" s="192">
        <v>189650</v>
      </c>
      <c r="M68" s="180">
        <v>15409062500</v>
      </c>
      <c r="N68" s="68" t="s">
        <v>3390</v>
      </c>
      <c r="O68" s="68" t="s">
        <v>3944</v>
      </c>
    </row>
    <row r="69" spans="1:15" ht="26.25" thickBot="1">
      <c r="A69" s="68">
        <v>14031900200</v>
      </c>
      <c r="B69" s="68">
        <v>95256</v>
      </c>
      <c r="C69" s="68" t="s">
        <v>3336</v>
      </c>
      <c r="D69" s="68" t="s">
        <v>3364</v>
      </c>
      <c r="E69" s="68">
        <v>400</v>
      </c>
      <c r="F69" s="68">
        <v>32500000000</v>
      </c>
      <c r="G69" s="192">
        <v>399.01</v>
      </c>
      <c r="H69" s="69">
        <v>32419562500</v>
      </c>
      <c r="I69" s="68" t="s">
        <v>3337</v>
      </c>
      <c r="J69" s="68" t="s">
        <v>3338</v>
      </c>
      <c r="K69" s="69">
        <v>399010</v>
      </c>
      <c r="L69" s="192">
        <v>399010</v>
      </c>
      <c r="M69" s="180">
        <v>32419562500</v>
      </c>
      <c r="N69" s="68" t="s">
        <v>3365</v>
      </c>
      <c r="O69" s="68" t="s">
        <v>3959</v>
      </c>
    </row>
    <row r="70" spans="1:15" ht="26.25" thickBot="1">
      <c r="A70" s="68">
        <v>14031800019</v>
      </c>
      <c r="B70" s="68">
        <v>95176</v>
      </c>
      <c r="C70" s="68" t="s">
        <v>3343</v>
      </c>
      <c r="D70" s="68" t="s">
        <v>3457</v>
      </c>
      <c r="E70" s="68">
        <v>500</v>
      </c>
      <c r="F70" s="68">
        <v>40625000000</v>
      </c>
      <c r="G70" s="192">
        <v>499.57</v>
      </c>
      <c r="H70" s="69">
        <v>40590062500</v>
      </c>
      <c r="I70" s="68" t="s">
        <v>3337</v>
      </c>
      <c r="J70" s="68" t="s">
        <v>3338</v>
      </c>
      <c r="K70" s="69">
        <v>499570</v>
      </c>
      <c r="L70" s="192">
        <v>499570</v>
      </c>
      <c r="M70" s="180">
        <v>40590062500</v>
      </c>
      <c r="N70" s="68" t="s">
        <v>3458</v>
      </c>
      <c r="O70" s="68" t="s">
        <v>3969</v>
      </c>
    </row>
    <row r="71" spans="1:15" ht="26.25" thickBot="1">
      <c r="A71" s="68">
        <v>14031900248</v>
      </c>
      <c r="B71" s="68">
        <v>95148</v>
      </c>
      <c r="C71" s="68" t="s">
        <v>3336</v>
      </c>
      <c r="D71" s="68" t="s">
        <v>3477</v>
      </c>
      <c r="E71" s="68">
        <v>65</v>
      </c>
      <c r="F71" s="68">
        <v>5281250000</v>
      </c>
      <c r="G71" s="192">
        <v>64.430000000000007</v>
      </c>
      <c r="H71" s="69">
        <v>5234937500</v>
      </c>
      <c r="I71" s="68" t="s">
        <v>3337</v>
      </c>
      <c r="J71" s="68" t="s">
        <v>3338</v>
      </c>
      <c r="K71" s="69">
        <v>64430.000000000007</v>
      </c>
      <c r="L71" s="192">
        <v>64430.000000000007</v>
      </c>
      <c r="M71" s="180">
        <v>5234937500</v>
      </c>
      <c r="N71" s="68" t="s">
        <v>3431</v>
      </c>
      <c r="O71" s="68" t="s">
        <v>3970</v>
      </c>
    </row>
    <row r="72" spans="1:15" ht="26.25" thickBot="1">
      <c r="A72" s="68">
        <v>14031900188</v>
      </c>
      <c r="B72" s="68">
        <v>95166</v>
      </c>
      <c r="C72" s="68" t="s">
        <v>3340</v>
      </c>
      <c r="D72" s="68" t="s">
        <v>3381</v>
      </c>
      <c r="E72" s="68">
        <v>84</v>
      </c>
      <c r="F72" s="68">
        <v>6825000000</v>
      </c>
      <c r="G72" s="192">
        <v>83.55</v>
      </c>
      <c r="H72" s="69">
        <v>6788437500</v>
      </c>
      <c r="I72" s="68" t="s">
        <v>3337</v>
      </c>
      <c r="J72" s="68" t="s">
        <v>3338</v>
      </c>
      <c r="K72" s="69">
        <v>83550</v>
      </c>
      <c r="L72" s="192">
        <v>83550</v>
      </c>
      <c r="M72" s="180">
        <v>6788437500</v>
      </c>
      <c r="N72" s="68" t="s">
        <v>3382</v>
      </c>
      <c r="O72" s="68" t="s">
        <v>3428</v>
      </c>
    </row>
    <row r="73" spans="1:15" ht="39" thickBot="1">
      <c r="A73" s="68">
        <v>14031900246</v>
      </c>
      <c r="B73" s="68">
        <v>95136</v>
      </c>
      <c r="C73" s="68" t="s">
        <v>3336</v>
      </c>
      <c r="D73" s="68" t="s">
        <v>3678</v>
      </c>
      <c r="E73" s="68">
        <v>500</v>
      </c>
      <c r="F73" s="68">
        <v>40625000000</v>
      </c>
      <c r="G73" s="192">
        <v>498.29</v>
      </c>
      <c r="H73" s="69">
        <v>40486062500</v>
      </c>
      <c r="I73" s="68" t="s">
        <v>3337</v>
      </c>
      <c r="J73" s="68" t="s">
        <v>3338</v>
      </c>
      <c r="K73" s="69">
        <v>498290</v>
      </c>
      <c r="L73" s="192">
        <v>498290</v>
      </c>
      <c r="M73" s="180">
        <v>40486062500</v>
      </c>
      <c r="N73" s="68" t="s">
        <v>3369</v>
      </c>
      <c r="O73" s="68" t="s">
        <v>3971</v>
      </c>
    </row>
    <row r="74" spans="1:15" ht="26.25" thickBot="1">
      <c r="A74" s="68">
        <v>14031900252</v>
      </c>
      <c r="B74" s="68">
        <v>95138</v>
      </c>
      <c r="C74" s="68" t="s">
        <v>3336</v>
      </c>
      <c r="D74" s="68" t="s">
        <v>3539</v>
      </c>
      <c r="E74" s="68">
        <v>94</v>
      </c>
      <c r="F74" s="68">
        <v>7637500000</v>
      </c>
      <c r="G74" s="192">
        <v>93.33</v>
      </c>
      <c r="H74" s="69">
        <v>7583062500</v>
      </c>
      <c r="I74" s="68" t="s">
        <v>3337</v>
      </c>
      <c r="J74" s="68" t="s">
        <v>3338</v>
      </c>
      <c r="K74" s="69">
        <v>93330</v>
      </c>
      <c r="L74" s="192">
        <v>93330</v>
      </c>
      <c r="M74" s="180">
        <v>7583062500</v>
      </c>
      <c r="N74" s="68" t="s">
        <v>3431</v>
      </c>
      <c r="O74" s="68" t="s">
        <v>3972</v>
      </c>
    </row>
    <row r="75" spans="1:15" ht="26.25" thickBot="1">
      <c r="A75" s="68">
        <v>14031900241</v>
      </c>
      <c r="B75" s="68">
        <v>95119</v>
      </c>
      <c r="C75" s="68" t="s">
        <v>3336</v>
      </c>
      <c r="D75" s="68" t="s">
        <v>3360</v>
      </c>
      <c r="E75" s="68">
        <v>80</v>
      </c>
      <c r="F75" s="68">
        <v>6500000000</v>
      </c>
      <c r="G75" s="192">
        <v>79.790000000000006</v>
      </c>
      <c r="H75" s="69">
        <v>6482937500</v>
      </c>
      <c r="I75" s="68" t="s">
        <v>3337</v>
      </c>
      <c r="J75" s="68" t="s">
        <v>3338</v>
      </c>
      <c r="K75" s="69">
        <v>79790</v>
      </c>
      <c r="L75" s="192">
        <v>79790</v>
      </c>
      <c r="M75" s="180">
        <v>6482937500</v>
      </c>
      <c r="N75" s="68" t="s">
        <v>3341</v>
      </c>
      <c r="O75" s="68" t="s">
        <v>3973</v>
      </c>
    </row>
    <row r="76" spans="1:15" ht="26.25" thickBot="1">
      <c r="A76" s="68">
        <v>14031900217</v>
      </c>
      <c r="B76" s="68">
        <v>95126</v>
      </c>
      <c r="C76" s="68" t="s">
        <v>3336</v>
      </c>
      <c r="D76" s="68" t="s">
        <v>1732</v>
      </c>
      <c r="E76" s="68">
        <v>35</v>
      </c>
      <c r="F76" s="68">
        <v>2843750000</v>
      </c>
      <c r="G76" s="192">
        <v>34.89</v>
      </c>
      <c r="H76" s="69">
        <v>2834812500</v>
      </c>
      <c r="I76" s="68" t="s">
        <v>3337</v>
      </c>
      <c r="J76" s="68" t="s">
        <v>3338</v>
      </c>
      <c r="K76" s="69">
        <v>34890</v>
      </c>
      <c r="L76" s="192">
        <v>34890</v>
      </c>
      <c r="M76" s="180">
        <v>2834812500</v>
      </c>
      <c r="N76" s="68" t="s">
        <v>3341</v>
      </c>
      <c r="O76" s="68" t="s">
        <v>3974</v>
      </c>
    </row>
    <row r="77" spans="1:15" ht="26.25" thickBot="1">
      <c r="A77" s="68">
        <v>14031900216</v>
      </c>
      <c r="B77" s="68">
        <v>95104</v>
      </c>
      <c r="C77" s="68" t="s">
        <v>3340</v>
      </c>
      <c r="D77" s="68" t="s">
        <v>3679</v>
      </c>
      <c r="E77" s="68">
        <v>65</v>
      </c>
      <c r="F77" s="68">
        <v>5281250000</v>
      </c>
      <c r="G77" s="192">
        <v>63.76</v>
      </c>
      <c r="H77" s="69">
        <v>5180500000</v>
      </c>
      <c r="I77" s="68" t="s">
        <v>3337</v>
      </c>
      <c r="J77" s="68" t="s">
        <v>3338</v>
      </c>
      <c r="K77" s="69">
        <v>63760</v>
      </c>
      <c r="L77" s="192">
        <v>63760</v>
      </c>
      <c r="M77" s="180">
        <v>5180500000</v>
      </c>
      <c r="N77" s="68" t="s">
        <v>3339</v>
      </c>
      <c r="O77" s="68" t="s">
        <v>3975</v>
      </c>
    </row>
    <row r="78" spans="1:15" ht="39" thickBot="1">
      <c r="A78" s="68">
        <v>14031800012</v>
      </c>
      <c r="B78" s="68">
        <v>95105</v>
      </c>
      <c r="C78" s="68" t="s">
        <v>3343</v>
      </c>
      <c r="D78" s="68" t="s">
        <v>3447</v>
      </c>
      <c r="E78" s="68">
        <v>500</v>
      </c>
      <c r="F78" s="68">
        <v>40625000000</v>
      </c>
      <c r="G78" s="192">
        <v>497.9</v>
      </c>
      <c r="H78" s="69">
        <v>40454375000</v>
      </c>
      <c r="I78" s="68" t="s">
        <v>3337</v>
      </c>
      <c r="J78" s="68" t="s">
        <v>3338</v>
      </c>
      <c r="K78" s="69">
        <v>497900</v>
      </c>
      <c r="L78" s="192">
        <v>497900</v>
      </c>
      <c r="M78" s="180">
        <v>40454375000</v>
      </c>
      <c r="N78" s="68" t="s">
        <v>3512</v>
      </c>
      <c r="O78" s="68" t="s">
        <v>3976</v>
      </c>
    </row>
    <row r="79" spans="1:15" ht="39" thickBot="1">
      <c r="A79" s="68">
        <v>14031000037</v>
      </c>
      <c r="B79" s="68">
        <v>95063</v>
      </c>
      <c r="C79" s="68" t="s">
        <v>3388</v>
      </c>
      <c r="D79" s="68" t="s">
        <v>3625</v>
      </c>
      <c r="E79" s="68">
        <v>279</v>
      </c>
      <c r="F79" s="68">
        <v>24412500000</v>
      </c>
      <c r="G79" s="192">
        <v>272.32</v>
      </c>
      <c r="H79" s="69">
        <v>23828000000</v>
      </c>
      <c r="I79" s="68" t="s">
        <v>3337</v>
      </c>
      <c r="J79" s="68" t="s">
        <v>3338</v>
      </c>
      <c r="K79" s="69">
        <v>272320</v>
      </c>
      <c r="L79" s="192">
        <v>272320</v>
      </c>
      <c r="M79" s="180">
        <v>23828000000</v>
      </c>
      <c r="N79" s="68" t="s">
        <v>3681</v>
      </c>
      <c r="O79" s="68" t="s">
        <v>3977</v>
      </c>
    </row>
    <row r="80" spans="1:15" ht="39" thickBot="1">
      <c r="A80" s="68">
        <v>14031000035</v>
      </c>
      <c r="B80" s="68">
        <v>95064</v>
      </c>
      <c r="C80" s="68" t="s">
        <v>3388</v>
      </c>
      <c r="D80" s="68" t="s">
        <v>3625</v>
      </c>
      <c r="E80" s="68">
        <v>200</v>
      </c>
      <c r="F80" s="68">
        <v>16250000000</v>
      </c>
      <c r="G80" s="192">
        <v>199.29</v>
      </c>
      <c r="H80" s="69">
        <v>16192312500</v>
      </c>
      <c r="I80" s="68" t="s">
        <v>3337</v>
      </c>
      <c r="J80" s="68" t="s">
        <v>3338</v>
      </c>
      <c r="K80" s="69">
        <v>199290</v>
      </c>
      <c r="L80" s="192">
        <v>199290</v>
      </c>
      <c r="M80" s="180">
        <v>16192312500</v>
      </c>
      <c r="N80" s="68" t="s">
        <v>3351</v>
      </c>
      <c r="O80" s="68" t="s">
        <v>3961</v>
      </c>
    </row>
    <row r="81" spans="1:15" ht="51.75" thickBot="1">
      <c r="A81" s="68">
        <v>14031000026</v>
      </c>
      <c r="B81" s="68">
        <v>95043</v>
      </c>
      <c r="C81" s="68" t="s">
        <v>3388</v>
      </c>
      <c r="D81" s="68" t="s">
        <v>3393</v>
      </c>
      <c r="E81" s="68">
        <v>100</v>
      </c>
      <c r="F81" s="68">
        <v>8125000000</v>
      </c>
      <c r="G81" s="192">
        <v>98.85</v>
      </c>
      <c r="H81" s="69">
        <v>8031562500</v>
      </c>
      <c r="I81" s="68" t="s">
        <v>3337</v>
      </c>
      <c r="J81" s="68" t="s">
        <v>3338</v>
      </c>
      <c r="K81" s="69">
        <v>98850</v>
      </c>
      <c r="L81" s="192">
        <v>98850</v>
      </c>
      <c r="M81" s="180">
        <v>8031562500</v>
      </c>
      <c r="N81" s="68" t="s">
        <v>3365</v>
      </c>
      <c r="O81" s="68" t="s">
        <v>3978</v>
      </c>
    </row>
    <row r="82" spans="1:15" ht="51.75" thickBot="1">
      <c r="A82" s="68">
        <v>14031000042</v>
      </c>
      <c r="B82" s="68">
        <v>95057</v>
      </c>
      <c r="C82" s="68" t="s">
        <v>3388</v>
      </c>
      <c r="D82" s="68" t="s">
        <v>3393</v>
      </c>
      <c r="E82" s="68">
        <v>100</v>
      </c>
      <c r="F82" s="68">
        <v>8750000000</v>
      </c>
      <c r="G82" s="192">
        <v>99.53</v>
      </c>
      <c r="H82" s="69">
        <v>8708875000</v>
      </c>
      <c r="I82" s="68" t="s">
        <v>3337</v>
      </c>
      <c r="J82" s="68" t="s">
        <v>3338</v>
      </c>
      <c r="K82" s="69">
        <v>99530</v>
      </c>
      <c r="L82" s="192">
        <v>99530</v>
      </c>
      <c r="M82" s="180">
        <v>8708875000</v>
      </c>
      <c r="N82" s="68" t="s">
        <v>3365</v>
      </c>
      <c r="O82" s="68" t="s">
        <v>3978</v>
      </c>
    </row>
    <row r="83" spans="1:15" ht="26.25" thickBot="1">
      <c r="A83" s="68">
        <v>14031000021</v>
      </c>
      <c r="B83" s="68">
        <v>95058</v>
      </c>
      <c r="C83" s="68" t="s">
        <v>3388</v>
      </c>
      <c r="D83" s="68" t="s">
        <v>3393</v>
      </c>
      <c r="E83" s="68">
        <v>150</v>
      </c>
      <c r="F83" s="68">
        <v>12187500000</v>
      </c>
      <c r="G83" s="192">
        <v>149.58000000000001</v>
      </c>
      <c r="H83" s="69">
        <v>12153375000</v>
      </c>
      <c r="I83" s="68" t="s">
        <v>3337</v>
      </c>
      <c r="J83" s="68" t="s">
        <v>3338</v>
      </c>
      <c r="K83" s="69">
        <v>149580</v>
      </c>
      <c r="L83" s="192">
        <v>149580</v>
      </c>
      <c r="M83" s="180">
        <v>12153375000</v>
      </c>
      <c r="N83" s="68" t="s">
        <v>3680</v>
      </c>
      <c r="O83" s="68" t="s">
        <v>3979</v>
      </c>
    </row>
    <row r="84" spans="1:15" ht="26.25" thickBot="1">
      <c r="A84" s="68">
        <v>14031000023</v>
      </c>
      <c r="B84" s="68">
        <v>95062</v>
      </c>
      <c r="C84" s="68" t="s">
        <v>3388</v>
      </c>
      <c r="D84" s="68" t="s">
        <v>3393</v>
      </c>
      <c r="E84" s="68">
        <v>100</v>
      </c>
      <c r="F84" s="68">
        <v>8125000000</v>
      </c>
      <c r="G84" s="192">
        <v>99</v>
      </c>
      <c r="H84" s="69">
        <v>8043750000</v>
      </c>
      <c r="I84" s="68" t="s">
        <v>3337</v>
      </c>
      <c r="J84" s="68" t="s">
        <v>3338</v>
      </c>
      <c r="K84" s="69">
        <v>99000</v>
      </c>
      <c r="L84" s="192">
        <v>99000</v>
      </c>
      <c r="M84" s="180">
        <v>8043750000</v>
      </c>
      <c r="N84" s="68" t="s">
        <v>3566</v>
      </c>
      <c r="O84" s="68" t="s">
        <v>3980</v>
      </c>
    </row>
    <row r="85" spans="1:15" ht="26.25" thickBot="1">
      <c r="A85" s="68">
        <v>14031000024</v>
      </c>
      <c r="B85" s="68">
        <v>95033</v>
      </c>
      <c r="C85" s="68" t="s">
        <v>3388</v>
      </c>
      <c r="D85" s="68" t="s">
        <v>3393</v>
      </c>
      <c r="E85" s="68">
        <v>150</v>
      </c>
      <c r="F85" s="68">
        <v>12187500000</v>
      </c>
      <c r="G85" s="192">
        <v>149.57</v>
      </c>
      <c r="H85" s="69">
        <v>12152562500</v>
      </c>
      <c r="I85" s="68" t="s">
        <v>3337</v>
      </c>
      <c r="J85" s="68" t="s">
        <v>3338</v>
      </c>
      <c r="K85" s="69">
        <v>149570</v>
      </c>
      <c r="L85" s="192">
        <v>149570</v>
      </c>
      <c r="M85" s="180">
        <v>12152562500</v>
      </c>
      <c r="N85" s="68" t="s">
        <v>3363</v>
      </c>
      <c r="O85" s="68" t="s">
        <v>3981</v>
      </c>
    </row>
    <row r="86" spans="1:15" ht="51.75" thickBot="1">
      <c r="A86" s="68">
        <v>14031000027</v>
      </c>
      <c r="B86" s="68">
        <v>95035</v>
      </c>
      <c r="C86" s="68" t="s">
        <v>3388</v>
      </c>
      <c r="D86" s="68" t="s">
        <v>3393</v>
      </c>
      <c r="E86" s="68">
        <v>100</v>
      </c>
      <c r="F86" s="68">
        <v>8125000000</v>
      </c>
      <c r="G86" s="192">
        <v>99.14</v>
      </c>
      <c r="H86" s="69">
        <v>8055125000</v>
      </c>
      <c r="I86" s="68" t="s">
        <v>3337</v>
      </c>
      <c r="J86" s="68" t="s">
        <v>3338</v>
      </c>
      <c r="K86" s="69">
        <v>99140</v>
      </c>
      <c r="L86" s="192">
        <v>99140</v>
      </c>
      <c r="M86" s="180">
        <v>8055125000</v>
      </c>
      <c r="N86" s="68" t="s">
        <v>3566</v>
      </c>
      <c r="O86" s="68" t="s">
        <v>3978</v>
      </c>
    </row>
    <row r="87" spans="1:15" ht="26.25" thickBot="1">
      <c r="A87" s="68">
        <v>14031900208</v>
      </c>
      <c r="B87" s="68">
        <v>95041</v>
      </c>
      <c r="C87" s="68" t="s">
        <v>3336</v>
      </c>
      <c r="D87" s="68" t="s">
        <v>3682</v>
      </c>
      <c r="E87" s="68">
        <v>100</v>
      </c>
      <c r="F87" s="68">
        <v>8125000000</v>
      </c>
      <c r="G87" s="192">
        <v>99.04</v>
      </c>
      <c r="H87" s="69">
        <v>8047000000</v>
      </c>
      <c r="I87" s="68" t="s">
        <v>3337</v>
      </c>
      <c r="J87" s="68" t="s">
        <v>3338</v>
      </c>
      <c r="K87" s="69">
        <v>99040</v>
      </c>
      <c r="L87" s="192">
        <v>99040</v>
      </c>
      <c r="M87" s="180">
        <v>8047000000</v>
      </c>
      <c r="N87" s="68" t="s">
        <v>3367</v>
      </c>
      <c r="O87" s="68" t="s">
        <v>3974</v>
      </c>
    </row>
    <row r="88" spans="1:15" ht="51.75" thickBot="1">
      <c r="A88" s="68">
        <v>14031000022</v>
      </c>
      <c r="B88" s="68">
        <v>95025</v>
      </c>
      <c r="C88" s="68" t="s">
        <v>3388</v>
      </c>
      <c r="D88" s="68" t="s">
        <v>3393</v>
      </c>
      <c r="E88" s="68">
        <v>100</v>
      </c>
      <c r="F88" s="68">
        <v>8125000000</v>
      </c>
      <c r="G88" s="192">
        <v>99.99</v>
      </c>
      <c r="H88" s="69">
        <v>8124187500</v>
      </c>
      <c r="I88" s="68" t="s">
        <v>3337</v>
      </c>
      <c r="J88" s="68" t="s">
        <v>3338</v>
      </c>
      <c r="K88" s="69">
        <v>99990</v>
      </c>
      <c r="L88" s="192">
        <v>99990</v>
      </c>
      <c r="M88" s="180">
        <v>8124187500</v>
      </c>
      <c r="N88" s="68" t="s">
        <v>3365</v>
      </c>
      <c r="O88" s="68" t="s">
        <v>3978</v>
      </c>
    </row>
    <row r="89" spans="1:15" ht="26.25" thickBot="1">
      <c r="A89" s="68">
        <v>14031000040</v>
      </c>
      <c r="B89" s="68">
        <v>94963</v>
      </c>
      <c r="C89" s="68" t="s">
        <v>3388</v>
      </c>
      <c r="D89" s="68" t="s">
        <v>3393</v>
      </c>
      <c r="E89" s="68">
        <v>150</v>
      </c>
      <c r="F89" s="68">
        <v>13125000000</v>
      </c>
      <c r="G89" s="192">
        <v>148.97999999999999</v>
      </c>
      <c r="H89" s="69">
        <v>13035750000</v>
      </c>
      <c r="I89" s="68" t="s">
        <v>3337</v>
      </c>
      <c r="J89" s="68" t="s">
        <v>3338</v>
      </c>
      <c r="K89" s="69">
        <v>148980</v>
      </c>
      <c r="L89" s="192">
        <v>148980</v>
      </c>
      <c r="M89" s="180">
        <v>13035750000</v>
      </c>
      <c r="N89" s="68" t="s">
        <v>3415</v>
      </c>
      <c r="O89" s="68" t="s">
        <v>3982</v>
      </c>
    </row>
    <row r="90" spans="1:15" ht="51.75" thickBot="1">
      <c r="A90" s="68">
        <v>14031000039</v>
      </c>
      <c r="B90" s="68">
        <v>95014</v>
      </c>
      <c r="C90" s="68" t="s">
        <v>3388</v>
      </c>
      <c r="D90" s="68" t="s">
        <v>3393</v>
      </c>
      <c r="E90" s="68">
        <v>100</v>
      </c>
      <c r="F90" s="68">
        <v>8125000000</v>
      </c>
      <c r="G90" s="192">
        <v>98.97</v>
      </c>
      <c r="H90" s="69">
        <v>8041312500</v>
      </c>
      <c r="I90" s="68" t="s">
        <v>3337</v>
      </c>
      <c r="J90" s="68" t="s">
        <v>3338</v>
      </c>
      <c r="K90" s="69">
        <v>98970</v>
      </c>
      <c r="L90" s="192">
        <v>98970</v>
      </c>
      <c r="M90" s="180">
        <v>8041312500</v>
      </c>
      <c r="N90" s="68" t="s">
        <v>3361</v>
      </c>
      <c r="O90" s="68" t="s">
        <v>3959</v>
      </c>
    </row>
    <row r="91" spans="1:15" ht="26.25" thickBot="1">
      <c r="A91" s="68">
        <v>14031900185</v>
      </c>
      <c r="B91" s="68">
        <v>94960</v>
      </c>
      <c r="C91" s="68" t="s">
        <v>3340</v>
      </c>
      <c r="D91" s="68" t="s">
        <v>3478</v>
      </c>
      <c r="E91" s="68">
        <v>200</v>
      </c>
      <c r="F91" s="68">
        <v>16250000000</v>
      </c>
      <c r="G91" s="192">
        <v>198.53</v>
      </c>
      <c r="H91" s="69">
        <v>16130562500</v>
      </c>
      <c r="I91" s="68" t="s">
        <v>3337</v>
      </c>
      <c r="J91" s="68" t="s">
        <v>3338</v>
      </c>
      <c r="K91" s="69">
        <v>198530</v>
      </c>
      <c r="L91" s="192">
        <v>198530</v>
      </c>
      <c r="M91" s="180">
        <v>16130562500</v>
      </c>
      <c r="N91" s="68" t="s">
        <v>3363</v>
      </c>
      <c r="O91" s="68" t="s">
        <v>3951</v>
      </c>
    </row>
    <row r="92" spans="1:15" ht="26.25" thickBot="1">
      <c r="A92" s="68">
        <v>14031900204</v>
      </c>
      <c r="B92" s="68">
        <v>94824</v>
      </c>
      <c r="C92" s="68" t="s">
        <v>3340</v>
      </c>
      <c r="D92" s="68" t="s">
        <v>3427</v>
      </c>
      <c r="E92" s="68">
        <v>120</v>
      </c>
      <c r="F92" s="68">
        <v>9750000000</v>
      </c>
      <c r="G92" s="192">
        <v>119.92</v>
      </c>
      <c r="H92" s="69">
        <v>9743500000</v>
      </c>
      <c r="I92" s="68" t="s">
        <v>3337</v>
      </c>
      <c r="J92" s="68" t="s">
        <v>3338</v>
      </c>
      <c r="K92" s="69">
        <v>119920</v>
      </c>
      <c r="L92" s="192">
        <v>119920</v>
      </c>
      <c r="M92" s="180">
        <v>9743500000</v>
      </c>
      <c r="N92" s="68" t="s">
        <v>3367</v>
      </c>
      <c r="O92" s="68" t="s">
        <v>3974</v>
      </c>
    </row>
    <row r="93" spans="1:15" ht="26.25" thickBot="1">
      <c r="A93" s="68">
        <v>14031800038</v>
      </c>
      <c r="B93" s="68">
        <v>94804</v>
      </c>
      <c r="C93" s="68" t="s">
        <v>3343</v>
      </c>
      <c r="D93" s="68" t="s">
        <v>3497</v>
      </c>
      <c r="E93" s="68">
        <v>500</v>
      </c>
      <c r="F93" s="68">
        <v>40625000000</v>
      </c>
      <c r="G93" s="192">
        <v>500</v>
      </c>
      <c r="H93" s="69">
        <v>40625000000</v>
      </c>
      <c r="I93" s="68" t="s">
        <v>3337</v>
      </c>
      <c r="J93" s="68" t="s">
        <v>3338</v>
      </c>
      <c r="K93" s="69">
        <v>500000</v>
      </c>
      <c r="L93" s="192">
        <v>500000</v>
      </c>
      <c r="M93" s="180">
        <v>40625000000</v>
      </c>
      <c r="N93" s="68" t="s">
        <v>3365</v>
      </c>
      <c r="O93" s="68" t="s">
        <v>3983</v>
      </c>
    </row>
    <row r="94" spans="1:15" ht="51.75" thickBot="1">
      <c r="A94" s="68">
        <v>14031900269</v>
      </c>
      <c r="B94" s="68">
        <v>94795</v>
      </c>
      <c r="C94" s="68" t="s">
        <v>3336</v>
      </c>
      <c r="D94" s="68" t="s">
        <v>1394</v>
      </c>
      <c r="E94" s="68">
        <v>450</v>
      </c>
      <c r="F94" s="68">
        <v>36562500000</v>
      </c>
      <c r="G94" s="192">
        <v>449.26</v>
      </c>
      <c r="H94" s="69">
        <v>36502375000</v>
      </c>
      <c r="I94" s="68" t="s">
        <v>3337</v>
      </c>
      <c r="J94" s="68" t="s">
        <v>3338</v>
      </c>
      <c r="K94" s="69">
        <v>449260</v>
      </c>
      <c r="L94" s="192">
        <v>449260</v>
      </c>
      <c r="M94" s="180">
        <v>36502375000</v>
      </c>
      <c r="N94" s="68" t="s">
        <v>3361</v>
      </c>
      <c r="O94" s="68" t="s">
        <v>3959</v>
      </c>
    </row>
    <row r="95" spans="1:15" ht="39" thickBot="1">
      <c r="A95" s="68">
        <v>14031000001</v>
      </c>
      <c r="B95" s="68">
        <v>94757</v>
      </c>
      <c r="C95" s="68" t="s">
        <v>3388</v>
      </c>
      <c r="D95" s="68" t="s">
        <v>3417</v>
      </c>
      <c r="E95" s="68">
        <v>408</v>
      </c>
      <c r="F95" s="68">
        <v>33150000000</v>
      </c>
      <c r="G95" s="192">
        <v>407.34</v>
      </c>
      <c r="H95" s="69">
        <v>33096375000</v>
      </c>
      <c r="I95" s="68" t="s">
        <v>3337</v>
      </c>
      <c r="J95" s="68" t="s">
        <v>3338</v>
      </c>
      <c r="K95" s="69">
        <v>407340</v>
      </c>
      <c r="L95" s="192">
        <v>407340</v>
      </c>
      <c r="M95" s="180">
        <v>33096375000</v>
      </c>
      <c r="N95" s="68" t="s">
        <v>3418</v>
      </c>
      <c r="O95" s="68" t="s">
        <v>3962</v>
      </c>
    </row>
    <row r="96" spans="1:15" ht="26.25" thickBot="1">
      <c r="A96" s="68">
        <v>14031000020</v>
      </c>
      <c r="B96" s="68">
        <v>94764</v>
      </c>
      <c r="C96" s="68" t="s">
        <v>3388</v>
      </c>
      <c r="D96" s="68" t="s">
        <v>3417</v>
      </c>
      <c r="E96" s="68">
        <v>500</v>
      </c>
      <c r="F96" s="68">
        <v>40625000000</v>
      </c>
      <c r="G96" s="192">
        <v>498.71</v>
      </c>
      <c r="H96" s="69">
        <v>40520187500</v>
      </c>
      <c r="I96" s="68" t="s">
        <v>3395</v>
      </c>
      <c r="J96" s="68" t="s">
        <v>3396</v>
      </c>
      <c r="K96" s="69">
        <v>498710</v>
      </c>
      <c r="L96" s="192">
        <v>498710</v>
      </c>
      <c r="M96" s="180">
        <v>40520187500</v>
      </c>
      <c r="N96" s="68" t="s">
        <v>3397</v>
      </c>
      <c r="O96" s="68" t="s">
        <v>3941</v>
      </c>
    </row>
    <row r="97" spans="1:15" ht="26.25" thickBot="1">
      <c r="A97" s="68">
        <v>14031800037</v>
      </c>
      <c r="B97" s="68">
        <v>94749</v>
      </c>
      <c r="C97" s="68" t="s">
        <v>3343</v>
      </c>
      <c r="D97" s="68" t="s">
        <v>3497</v>
      </c>
      <c r="E97" s="68">
        <v>500</v>
      </c>
      <c r="F97" s="68">
        <v>40625000000</v>
      </c>
      <c r="G97" s="192">
        <v>498.74</v>
      </c>
      <c r="H97" s="69">
        <v>40522625000</v>
      </c>
      <c r="I97" s="68" t="s">
        <v>3337</v>
      </c>
      <c r="J97" s="68" t="s">
        <v>3338</v>
      </c>
      <c r="K97" s="69">
        <v>498740</v>
      </c>
      <c r="L97" s="192">
        <v>498740</v>
      </c>
      <c r="M97" s="180">
        <v>40522625000</v>
      </c>
      <c r="N97" s="68" t="s">
        <v>3365</v>
      </c>
      <c r="O97" s="68" t="s">
        <v>3983</v>
      </c>
    </row>
    <row r="98" spans="1:15" ht="39" thickBot="1">
      <c r="A98" s="68">
        <v>14031000010</v>
      </c>
      <c r="B98" s="68">
        <v>94721</v>
      </c>
      <c r="C98" s="68" t="s">
        <v>3388</v>
      </c>
      <c r="D98" s="68" t="s">
        <v>3389</v>
      </c>
      <c r="E98" s="68">
        <v>48</v>
      </c>
      <c r="F98" s="68">
        <v>3900000000</v>
      </c>
      <c r="G98" s="192">
        <v>46.95</v>
      </c>
      <c r="H98" s="69">
        <v>3814687500</v>
      </c>
      <c r="I98" s="68" t="s">
        <v>3337</v>
      </c>
      <c r="J98" s="68" t="s">
        <v>3338</v>
      </c>
      <c r="K98" s="69">
        <v>46950</v>
      </c>
      <c r="L98" s="192">
        <v>46950</v>
      </c>
      <c r="M98" s="180">
        <v>3814687500</v>
      </c>
      <c r="N98" s="68" t="s">
        <v>3390</v>
      </c>
      <c r="O98" s="68" t="s">
        <v>3984</v>
      </c>
    </row>
    <row r="99" spans="1:15" ht="39" thickBot="1">
      <c r="A99" s="68">
        <v>14031000018</v>
      </c>
      <c r="B99" s="68">
        <v>94681</v>
      </c>
      <c r="C99" s="68" t="s">
        <v>3388</v>
      </c>
      <c r="D99" s="68" t="s">
        <v>3389</v>
      </c>
      <c r="E99" s="68">
        <v>80</v>
      </c>
      <c r="F99" s="68">
        <v>6500000000</v>
      </c>
      <c r="G99" s="192">
        <v>74.63</v>
      </c>
      <c r="H99" s="69">
        <v>6063687500</v>
      </c>
      <c r="I99" s="68" t="s">
        <v>3337</v>
      </c>
      <c r="J99" s="68" t="s">
        <v>3338</v>
      </c>
      <c r="K99" s="69">
        <v>74630</v>
      </c>
      <c r="L99" s="192">
        <v>74630</v>
      </c>
      <c r="M99" s="180">
        <v>6063687500</v>
      </c>
      <c r="N99" s="68" t="s">
        <v>3409</v>
      </c>
      <c r="O99" s="68" t="s">
        <v>3944</v>
      </c>
    </row>
    <row r="100" spans="1:15" ht="26.25" thickBot="1">
      <c r="A100" s="68">
        <v>14021800027</v>
      </c>
      <c r="B100" s="68">
        <v>87825</v>
      </c>
      <c r="C100" s="68" t="s">
        <v>3343</v>
      </c>
      <c r="D100" s="68" t="s">
        <v>223</v>
      </c>
      <c r="E100" s="68">
        <v>400</v>
      </c>
      <c r="F100" s="68">
        <v>32500000000</v>
      </c>
      <c r="G100" s="192">
        <v>398.02</v>
      </c>
      <c r="H100" s="69">
        <v>32339125000</v>
      </c>
      <c r="I100" s="68" t="s">
        <v>3337</v>
      </c>
      <c r="J100" s="68" t="s">
        <v>3338</v>
      </c>
      <c r="K100" s="69">
        <v>398020</v>
      </c>
      <c r="L100" s="192">
        <v>398020</v>
      </c>
      <c r="M100" s="180">
        <v>32339125000</v>
      </c>
      <c r="N100" s="68" t="s">
        <v>3442</v>
      </c>
      <c r="O100" s="68" t="s">
        <v>3985</v>
      </c>
    </row>
    <row r="101" spans="1:15" ht="51.75" thickBot="1">
      <c r="A101" s="68">
        <v>14021800059</v>
      </c>
      <c r="B101" s="68">
        <v>87744</v>
      </c>
      <c r="C101" s="68" t="s">
        <v>3343</v>
      </c>
      <c r="D101" s="68" t="s">
        <v>3455</v>
      </c>
      <c r="E101" s="68">
        <v>500</v>
      </c>
      <c r="F101" s="68">
        <v>40625000000</v>
      </c>
      <c r="G101" s="192">
        <v>495.86</v>
      </c>
      <c r="H101" s="69">
        <v>40288625000</v>
      </c>
      <c r="I101" s="68" t="s">
        <v>3337</v>
      </c>
      <c r="J101" s="68" t="s">
        <v>3338</v>
      </c>
      <c r="K101" s="69">
        <v>495860</v>
      </c>
      <c r="L101" s="192">
        <v>495860</v>
      </c>
      <c r="M101" s="180">
        <v>40288625000</v>
      </c>
      <c r="N101" s="68" t="s">
        <v>3407</v>
      </c>
      <c r="O101" s="68" t="s">
        <v>3986</v>
      </c>
    </row>
    <row r="102" spans="1:15" ht="26.25" thickBot="1">
      <c r="A102" s="68">
        <v>14021800034</v>
      </c>
      <c r="B102" s="68">
        <v>87708</v>
      </c>
      <c r="C102" s="68" t="s">
        <v>3343</v>
      </c>
      <c r="D102" s="68" t="s">
        <v>3456</v>
      </c>
      <c r="E102" s="68">
        <v>300</v>
      </c>
      <c r="F102" s="68">
        <v>24375000000</v>
      </c>
      <c r="G102" s="192">
        <v>297.10000000000002</v>
      </c>
      <c r="H102" s="69">
        <v>24139375000</v>
      </c>
      <c r="I102" s="68" t="s">
        <v>3337</v>
      </c>
      <c r="J102" s="68" t="s">
        <v>3338</v>
      </c>
      <c r="K102" s="69">
        <v>297100</v>
      </c>
      <c r="L102" s="192">
        <v>297100</v>
      </c>
      <c r="M102" s="180">
        <v>24139375000</v>
      </c>
      <c r="N102" s="68" t="s">
        <v>3442</v>
      </c>
      <c r="O102" s="68" t="s">
        <v>3987</v>
      </c>
    </row>
    <row r="103" spans="1:15" ht="26.25" thickBot="1">
      <c r="A103" s="68">
        <v>14001101156</v>
      </c>
      <c r="B103" s="68">
        <v>87714</v>
      </c>
      <c r="C103" s="68" t="s">
        <v>3343</v>
      </c>
      <c r="D103" s="68" t="s">
        <v>3293</v>
      </c>
      <c r="E103" s="68">
        <v>257</v>
      </c>
      <c r="F103" s="68">
        <v>20881250000</v>
      </c>
      <c r="G103" s="192">
        <v>256.95999999999998</v>
      </c>
      <c r="H103" s="69">
        <v>20878000000</v>
      </c>
      <c r="I103" s="68" t="s">
        <v>3337</v>
      </c>
      <c r="J103" s="68" t="s">
        <v>3338</v>
      </c>
      <c r="K103" s="69">
        <v>256959.99999999997</v>
      </c>
      <c r="L103" s="192">
        <v>256959.99999999997</v>
      </c>
      <c r="M103" s="180">
        <v>20878000000</v>
      </c>
      <c r="N103" s="68" t="s">
        <v>3442</v>
      </c>
      <c r="O103" s="68" t="s">
        <v>3988</v>
      </c>
    </row>
    <row r="104" spans="1:15" ht="26.25" thickBot="1">
      <c r="A104" s="68">
        <v>14021800032</v>
      </c>
      <c r="B104" s="68">
        <v>87704</v>
      </c>
      <c r="C104" s="68" t="s">
        <v>3343</v>
      </c>
      <c r="D104" s="68" t="s">
        <v>3457</v>
      </c>
      <c r="E104" s="68">
        <v>500</v>
      </c>
      <c r="F104" s="68">
        <v>40625000000</v>
      </c>
      <c r="G104" s="192">
        <v>498.82</v>
      </c>
      <c r="H104" s="69">
        <v>40529125000</v>
      </c>
      <c r="I104" s="68" t="s">
        <v>3337</v>
      </c>
      <c r="J104" s="68" t="s">
        <v>3338</v>
      </c>
      <c r="K104" s="69">
        <v>498820</v>
      </c>
      <c r="L104" s="192">
        <v>498820</v>
      </c>
      <c r="M104" s="180">
        <v>40529125000</v>
      </c>
      <c r="N104" s="68" t="s">
        <v>3458</v>
      </c>
      <c r="O104" s="68" t="s">
        <v>3989</v>
      </c>
    </row>
    <row r="105" spans="1:15" ht="26.25" thickBot="1">
      <c r="A105" s="68">
        <v>14021900293</v>
      </c>
      <c r="B105" s="68">
        <v>87669</v>
      </c>
      <c r="C105" s="68" t="s">
        <v>3336</v>
      </c>
      <c r="D105" s="68" t="s">
        <v>3460</v>
      </c>
      <c r="E105" s="68">
        <v>125</v>
      </c>
      <c r="F105" s="68">
        <v>10156250000</v>
      </c>
      <c r="G105" s="192">
        <v>123.55</v>
      </c>
      <c r="H105" s="69">
        <v>10038437500</v>
      </c>
      <c r="I105" s="68" t="s">
        <v>3337</v>
      </c>
      <c r="J105" s="68" t="s">
        <v>3338</v>
      </c>
      <c r="K105" s="69">
        <v>123550</v>
      </c>
      <c r="L105" s="192">
        <v>123550</v>
      </c>
      <c r="M105" s="180">
        <v>10038437500</v>
      </c>
      <c r="N105" s="68" t="s">
        <v>3365</v>
      </c>
      <c r="O105" s="68" t="s">
        <v>3990</v>
      </c>
    </row>
    <row r="106" spans="1:15" ht="26.25" thickBot="1">
      <c r="A106" s="68">
        <v>14031900094</v>
      </c>
      <c r="B106" s="68">
        <v>87674</v>
      </c>
      <c r="C106" s="68" t="s">
        <v>3336</v>
      </c>
      <c r="D106" s="68" t="s">
        <v>3461</v>
      </c>
      <c r="E106" s="68">
        <v>110</v>
      </c>
      <c r="F106" s="68">
        <v>8937500000</v>
      </c>
      <c r="G106" s="192">
        <v>109.61</v>
      </c>
      <c r="H106" s="69">
        <v>8905812500</v>
      </c>
      <c r="I106" s="68" t="s">
        <v>3337</v>
      </c>
      <c r="J106" s="68" t="s">
        <v>3338</v>
      </c>
      <c r="K106" s="69">
        <v>109610</v>
      </c>
      <c r="L106" s="192">
        <v>109610</v>
      </c>
      <c r="M106" s="180">
        <v>8905812500</v>
      </c>
      <c r="N106" s="68" t="s">
        <v>3363</v>
      </c>
      <c r="O106" s="68" t="s">
        <v>3951</v>
      </c>
    </row>
    <row r="107" spans="1:15" ht="26.25" thickBot="1">
      <c r="A107" s="68">
        <v>14021900326</v>
      </c>
      <c r="B107" s="68">
        <v>87688</v>
      </c>
      <c r="C107" s="68" t="s">
        <v>3340</v>
      </c>
      <c r="D107" s="68" t="s">
        <v>3459</v>
      </c>
      <c r="E107" s="68">
        <v>100</v>
      </c>
      <c r="F107" s="68">
        <v>8125000000</v>
      </c>
      <c r="G107" s="192">
        <v>98.97</v>
      </c>
      <c r="H107" s="69">
        <v>8041312500</v>
      </c>
      <c r="I107" s="68" t="s">
        <v>3337</v>
      </c>
      <c r="J107" s="68" t="s">
        <v>3338</v>
      </c>
      <c r="K107" s="69">
        <v>98970</v>
      </c>
      <c r="L107" s="192">
        <v>98970</v>
      </c>
      <c r="M107" s="180">
        <v>8041312500</v>
      </c>
      <c r="N107" s="68" t="s">
        <v>3458</v>
      </c>
      <c r="O107" s="68" t="s">
        <v>3991</v>
      </c>
    </row>
    <row r="108" spans="1:15" ht="26.25" thickBot="1">
      <c r="A108" s="68">
        <v>14031800003</v>
      </c>
      <c r="B108" s="68">
        <v>87619</v>
      </c>
      <c r="C108" s="68" t="s">
        <v>3343</v>
      </c>
      <c r="D108" s="68" t="s">
        <v>3462</v>
      </c>
      <c r="E108" s="68">
        <v>250</v>
      </c>
      <c r="F108" s="68">
        <v>20312500000</v>
      </c>
      <c r="G108" s="192">
        <v>248.82</v>
      </c>
      <c r="H108" s="69">
        <v>20216625000</v>
      </c>
      <c r="I108" s="68" t="s">
        <v>3337</v>
      </c>
      <c r="J108" s="68" t="s">
        <v>3338</v>
      </c>
      <c r="K108" s="69">
        <v>248820</v>
      </c>
      <c r="L108" s="192">
        <v>248820</v>
      </c>
      <c r="M108" s="180">
        <v>20216625000</v>
      </c>
      <c r="N108" s="68" t="s">
        <v>3385</v>
      </c>
      <c r="O108" s="68" t="s">
        <v>3992</v>
      </c>
    </row>
    <row r="109" spans="1:15" ht="26.25" thickBot="1">
      <c r="A109" s="68">
        <v>14021900364</v>
      </c>
      <c r="B109" s="68">
        <v>87572</v>
      </c>
      <c r="C109" s="68" t="s">
        <v>3336</v>
      </c>
      <c r="D109" s="68" t="s">
        <v>1042</v>
      </c>
      <c r="E109" s="68">
        <v>200</v>
      </c>
      <c r="F109" s="68">
        <v>16250000000</v>
      </c>
      <c r="G109" s="192">
        <v>198.93</v>
      </c>
      <c r="H109" s="69">
        <v>16163062500</v>
      </c>
      <c r="I109" s="68" t="s">
        <v>3337</v>
      </c>
      <c r="J109" s="68" t="s">
        <v>3338</v>
      </c>
      <c r="K109" s="69">
        <v>198930</v>
      </c>
      <c r="L109" s="192">
        <v>198930</v>
      </c>
      <c r="M109" s="180">
        <v>16163062500</v>
      </c>
      <c r="N109" s="68" t="s">
        <v>3339</v>
      </c>
      <c r="O109" s="68" t="s">
        <v>3993</v>
      </c>
    </row>
    <row r="110" spans="1:15" ht="26.25" thickBot="1">
      <c r="A110" s="68">
        <v>14021900273</v>
      </c>
      <c r="B110" s="68">
        <v>87559</v>
      </c>
      <c r="C110" s="68" t="s">
        <v>3340</v>
      </c>
      <c r="D110" s="68" t="s">
        <v>993</v>
      </c>
      <c r="E110" s="68">
        <v>130</v>
      </c>
      <c r="F110" s="68">
        <v>10562500000</v>
      </c>
      <c r="G110" s="192">
        <v>128.52000000000001</v>
      </c>
      <c r="H110" s="69">
        <v>10442250000</v>
      </c>
      <c r="I110" s="68" t="s">
        <v>3337</v>
      </c>
      <c r="J110" s="68" t="s">
        <v>3338</v>
      </c>
      <c r="K110" s="69">
        <v>128520.00000000001</v>
      </c>
      <c r="L110" s="192">
        <v>128520.00000000001</v>
      </c>
      <c r="M110" s="180">
        <v>10442250000</v>
      </c>
      <c r="N110" s="68" t="s">
        <v>3341</v>
      </c>
      <c r="O110" s="68" t="s">
        <v>3994</v>
      </c>
    </row>
    <row r="111" spans="1:15" ht="26.25" thickBot="1">
      <c r="A111" s="68">
        <v>14021900282</v>
      </c>
      <c r="B111" s="68">
        <v>87546</v>
      </c>
      <c r="C111" s="68" t="s">
        <v>3340</v>
      </c>
      <c r="D111" s="68" t="s">
        <v>3342</v>
      </c>
      <c r="E111" s="68">
        <v>150</v>
      </c>
      <c r="F111" s="68">
        <v>12187500000</v>
      </c>
      <c r="G111" s="192">
        <v>149.9</v>
      </c>
      <c r="H111" s="69">
        <v>12179375000</v>
      </c>
      <c r="I111" s="68" t="s">
        <v>3337</v>
      </c>
      <c r="J111" s="68" t="s">
        <v>3338</v>
      </c>
      <c r="K111" s="69">
        <v>149900</v>
      </c>
      <c r="L111" s="192">
        <v>149900</v>
      </c>
      <c r="M111" s="180">
        <v>12179375000</v>
      </c>
      <c r="N111" s="68" t="s">
        <v>3341</v>
      </c>
      <c r="O111" s="68" t="s">
        <v>3995</v>
      </c>
    </row>
    <row r="112" spans="1:15" ht="26.25" thickBot="1">
      <c r="A112" s="68">
        <v>14021800031</v>
      </c>
      <c r="B112" s="68">
        <v>87464</v>
      </c>
      <c r="C112" s="68" t="s">
        <v>3343</v>
      </c>
      <c r="D112" s="68" t="s">
        <v>3344</v>
      </c>
      <c r="E112" s="68">
        <v>430</v>
      </c>
      <c r="F112" s="68">
        <v>34937500000</v>
      </c>
      <c r="G112" s="192">
        <v>424.23</v>
      </c>
      <c r="H112" s="69">
        <v>34468687500</v>
      </c>
      <c r="I112" s="68" t="s">
        <v>3337</v>
      </c>
      <c r="J112" s="68" t="s">
        <v>3338</v>
      </c>
      <c r="K112" s="69">
        <v>424230</v>
      </c>
      <c r="L112" s="192">
        <v>424230</v>
      </c>
      <c r="M112" s="180">
        <v>34468687500</v>
      </c>
      <c r="N112" s="68" t="s">
        <v>3345</v>
      </c>
      <c r="O112" s="68" t="s">
        <v>3996</v>
      </c>
    </row>
    <row r="113" spans="1:15" ht="26.25" thickBot="1">
      <c r="A113" s="68">
        <v>14021800019</v>
      </c>
      <c r="B113" s="68">
        <v>87419</v>
      </c>
      <c r="C113" s="68" t="s">
        <v>3343</v>
      </c>
      <c r="D113" s="68" t="s">
        <v>3346</v>
      </c>
      <c r="E113" s="68">
        <v>250</v>
      </c>
      <c r="F113" s="68">
        <v>20312500000</v>
      </c>
      <c r="G113" s="192">
        <v>249.76</v>
      </c>
      <c r="H113" s="69">
        <v>20293000000</v>
      </c>
      <c r="I113" s="68" t="s">
        <v>3337</v>
      </c>
      <c r="J113" s="68" t="s">
        <v>3338</v>
      </c>
      <c r="K113" s="69">
        <v>249760</v>
      </c>
      <c r="L113" s="192">
        <v>249760</v>
      </c>
      <c r="M113" s="180">
        <v>20293000000</v>
      </c>
      <c r="N113" s="68" t="s">
        <v>3347</v>
      </c>
      <c r="O113" s="68" t="s">
        <v>3997</v>
      </c>
    </row>
    <row r="114" spans="1:15" ht="39" thickBot="1">
      <c r="A114" s="68">
        <v>14021800028</v>
      </c>
      <c r="B114" s="68">
        <v>87443</v>
      </c>
      <c r="C114" s="68" t="s">
        <v>3343</v>
      </c>
      <c r="D114" s="68" t="s">
        <v>3348</v>
      </c>
      <c r="E114" s="68">
        <v>500</v>
      </c>
      <c r="F114" s="68">
        <v>40625000000</v>
      </c>
      <c r="G114" s="192">
        <v>499.1</v>
      </c>
      <c r="H114" s="69">
        <v>40551875000</v>
      </c>
      <c r="I114" s="68" t="s">
        <v>3337</v>
      </c>
      <c r="J114" s="68" t="s">
        <v>3338</v>
      </c>
      <c r="K114" s="69">
        <v>499100</v>
      </c>
      <c r="L114" s="192">
        <v>499100</v>
      </c>
      <c r="M114" s="180">
        <v>40551875000</v>
      </c>
      <c r="N114" s="68" t="s">
        <v>3349</v>
      </c>
      <c r="O114" s="68" t="s">
        <v>3998</v>
      </c>
    </row>
    <row r="115" spans="1:15" ht="39" thickBot="1">
      <c r="A115" s="68">
        <v>14021800024</v>
      </c>
      <c r="B115" s="68">
        <v>87447</v>
      </c>
      <c r="C115" s="68" t="s">
        <v>3343</v>
      </c>
      <c r="D115" s="68" t="s">
        <v>3350</v>
      </c>
      <c r="E115" s="68">
        <v>500</v>
      </c>
      <c r="F115" s="68">
        <v>40625000000</v>
      </c>
      <c r="G115" s="192">
        <v>499.83</v>
      </c>
      <c r="H115" s="69">
        <v>40611187500</v>
      </c>
      <c r="I115" s="68" t="s">
        <v>3337</v>
      </c>
      <c r="J115" s="68" t="s">
        <v>3338</v>
      </c>
      <c r="K115" s="69">
        <v>499830</v>
      </c>
      <c r="L115" s="192">
        <v>499830</v>
      </c>
      <c r="M115" s="180">
        <v>40611187500</v>
      </c>
      <c r="N115" s="68" t="s">
        <v>3351</v>
      </c>
      <c r="O115" s="68" t="s">
        <v>3350</v>
      </c>
    </row>
    <row r="116" spans="1:15" ht="26.25" thickBot="1">
      <c r="A116" s="68">
        <v>14021900263</v>
      </c>
      <c r="B116" s="68">
        <v>87366</v>
      </c>
      <c r="C116" s="68" t="s">
        <v>3340</v>
      </c>
      <c r="D116" s="68" t="s">
        <v>3356</v>
      </c>
      <c r="E116" s="68">
        <v>500</v>
      </c>
      <c r="F116" s="68">
        <v>40625000000</v>
      </c>
      <c r="G116" s="192">
        <v>499.62</v>
      </c>
      <c r="H116" s="69">
        <v>40594125000</v>
      </c>
      <c r="I116" s="68" t="s">
        <v>3337</v>
      </c>
      <c r="J116" s="68" t="s">
        <v>3338</v>
      </c>
      <c r="K116" s="69">
        <v>499620</v>
      </c>
      <c r="L116" s="192">
        <v>499620</v>
      </c>
      <c r="M116" s="180">
        <v>40594125000</v>
      </c>
      <c r="N116" s="68" t="s">
        <v>3357</v>
      </c>
      <c r="O116" s="68" t="s">
        <v>3999</v>
      </c>
    </row>
    <row r="117" spans="1:15" ht="26.25" thickBot="1">
      <c r="A117" s="68">
        <v>14021800061</v>
      </c>
      <c r="B117" s="68">
        <v>87368</v>
      </c>
      <c r="C117" s="68" t="s">
        <v>3343</v>
      </c>
      <c r="D117" s="68" t="s">
        <v>3358</v>
      </c>
      <c r="E117" s="68">
        <v>500</v>
      </c>
      <c r="F117" s="68">
        <v>40625000000</v>
      </c>
      <c r="G117" s="192">
        <v>499.62</v>
      </c>
      <c r="H117" s="69">
        <v>40594125000</v>
      </c>
      <c r="I117" s="68" t="s">
        <v>3337</v>
      </c>
      <c r="J117" s="68" t="s">
        <v>3338</v>
      </c>
      <c r="K117" s="69">
        <v>499620</v>
      </c>
      <c r="L117" s="192">
        <v>499620</v>
      </c>
      <c r="M117" s="180">
        <v>40594125000</v>
      </c>
      <c r="N117" s="68" t="s">
        <v>3359</v>
      </c>
      <c r="O117" s="68" t="s">
        <v>3358</v>
      </c>
    </row>
    <row r="118" spans="1:15" ht="26.25" thickBot="1">
      <c r="A118" s="68">
        <v>14031800013</v>
      </c>
      <c r="B118" s="68">
        <v>87369</v>
      </c>
      <c r="C118" s="68" t="s">
        <v>3343</v>
      </c>
      <c r="D118" s="68" t="s">
        <v>3352</v>
      </c>
      <c r="E118" s="68">
        <v>250</v>
      </c>
      <c r="F118" s="68">
        <v>20312500000</v>
      </c>
      <c r="G118" s="192">
        <v>247.23</v>
      </c>
      <c r="H118" s="69">
        <v>20087437500</v>
      </c>
      <c r="I118" s="68" t="s">
        <v>3337</v>
      </c>
      <c r="J118" s="68" t="s">
        <v>3338</v>
      </c>
      <c r="K118" s="69">
        <v>247230</v>
      </c>
      <c r="L118" s="192">
        <v>247230</v>
      </c>
      <c r="M118" s="180">
        <v>20087437500</v>
      </c>
      <c r="N118" s="68" t="s">
        <v>3353</v>
      </c>
      <c r="O118" s="68" t="s">
        <v>4000</v>
      </c>
    </row>
    <row r="119" spans="1:15" ht="26.25" thickBot="1">
      <c r="A119" s="68">
        <v>14021900327</v>
      </c>
      <c r="B119" s="68">
        <v>87276</v>
      </c>
      <c r="C119" s="68" t="s">
        <v>3340</v>
      </c>
      <c r="D119" s="68" t="s">
        <v>3511</v>
      </c>
      <c r="E119" s="68">
        <v>50</v>
      </c>
      <c r="F119" s="68">
        <v>4062500000</v>
      </c>
      <c r="G119" s="192">
        <v>49.49</v>
      </c>
      <c r="H119" s="69">
        <v>4021062500</v>
      </c>
      <c r="I119" s="68" t="s">
        <v>3337</v>
      </c>
      <c r="J119" s="68" t="s">
        <v>3338</v>
      </c>
      <c r="K119" s="69">
        <v>49490</v>
      </c>
      <c r="L119" s="192">
        <v>49490</v>
      </c>
      <c r="M119" s="180">
        <v>4021062500</v>
      </c>
      <c r="N119" s="68" t="s">
        <v>3341</v>
      </c>
      <c r="O119" s="68" t="s">
        <v>4001</v>
      </c>
    </row>
    <row r="120" spans="1:15" ht="26.25" thickBot="1">
      <c r="A120" s="68">
        <v>14031900047</v>
      </c>
      <c r="B120" s="68">
        <v>87271</v>
      </c>
      <c r="C120" s="68" t="s">
        <v>3336</v>
      </c>
      <c r="D120" s="68" t="s">
        <v>3360</v>
      </c>
      <c r="E120" s="68">
        <v>150</v>
      </c>
      <c r="F120" s="68">
        <v>12187500000</v>
      </c>
      <c r="G120" s="192">
        <v>147.74</v>
      </c>
      <c r="H120" s="69">
        <v>12003875000</v>
      </c>
      <c r="I120" s="68" t="s">
        <v>3337</v>
      </c>
      <c r="J120" s="68" t="s">
        <v>3338</v>
      </c>
      <c r="K120" s="69">
        <v>147740</v>
      </c>
      <c r="L120" s="192">
        <v>147740</v>
      </c>
      <c r="M120" s="180">
        <v>12003875000</v>
      </c>
      <c r="N120" s="68" t="s">
        <v>3341</v>
      </c>
      <c r="O120" s="68" t="s">
        <v>4002</v>
      </c>
    </row>
    <row r="121" spans="1:15" ht="26.25" thickBot="1">
      <c r="A121" s="68">
        <v>14021900286</v>
      </c>
      <c r="B121" s="68">
        <v>87217</v>
      </c>
      <c r="C121" s="68" t="s">
        <v>3336</v>
      </c>
      <c r="D121" s="68" t="s">
        <v>3364</v>
      </c>
      <c r="E121" s="68">
        <v>225</v>
      </c>
      <c r="F121" s="68">
        <v>18281250000</v>
      </c>
      <c r="G121" s="192">
        <v>223.07</v>
      </c>
      <c r="H121" s="69">
        <v>18124437500</v>
      </c>
      <c r="I121" s="68" t="s">
        <v>3337</v>
      </c>
      <c r="J121" s="68" t="s">
        <v>3338</v>
      </c>
      <c r="K121" s="69">
        <v>223070</v>
      </c>
      <c r="L121" s="192">
        <v>223070</v>
      </c>
      <c r="M121" s="180">
        <v>18124437500</v>
      </c>
      <c r="N121" s="68" t="s">
        <v>3365</v>
      </c>
      <c r="O121" s="68" t="s">
        <v>3990</v>
      </c>
    </row>
    <row r="122" spans="1:15" ht="51.75" thickBot="1">
      <c r="A122" s="68">
        <v>14021900303</v>
      </c>
      <c r="B122" s="68">
        <v>87228</v>
      </c>
      <c r="C122" s="68" t="s">
        <v>3340</v>
      </c>
      <c r="D122" s="68" t="s">
        <v>1394</v>
      </c>
      <c r="E122" s="68">
        <v>300</v>
      </c>
      <c r="F122" s="68">
        <v>24375000000</v>
      </c>
      <c r="G122" s="192">
        <v>299.99</v>
      </c>
      <c r="H122" s="69">
        <v>24374187500</v>
      </c>
      <c r="I122" s="68" t="s">
        <v>3337</v>
      </c>
      <c r="J122" s="68" t="s">
        <v>3338</v>
      </c>
      <c r="K122" s="69">
        <v>299990</v>
      </c>
      <c r="L122" s="192">
        <v>299990</v>
      </c>
      <c r="M122" s="180">
        <v>24374187500</v>
      </c>
      <c r="N122" s="68" t="s">
        <v>3361</v>
      </c>
      <c r="O122" s="68" t="s">
        <v>3959</v>
      </c>
    </row>
    <row r="123" spans="1:15" ht="39" thickBot="1">
      <c r="A123" s="68">
        <v>14021800035</v>
      </c>
      <c r="B123" s="68">
        <v>94670</v>
      </c>
      <c r="C123" s="68" t="s">
        <v>3343</v>
      </c>
      <c r="D123" s="68" t="s">
        <v>3406</v>
      </c>
      <c r="E123" s="68">
        <v>500</v>
      </c>
      <c r="F123" s="68">
        <v>40625000000</v>
      </c>
      <c r="G123" s="192">
        <v>499.15</v>
      </c>
      <c r="H123" s="69">
        <v>40555937500</v>
      </c>
      <c r="I123" s="68" t="s">
        <v>3337</v>
      </c>
      <c r="J123" s="68" t="s">
        <v>3338</v>
      </c>
      <c r="K123" s="69">
        <v>499150</v>
      </c>
      <c r="L123" s="192">
        <v>499150</v>
      </c>
      <c r="M123" s="180">
        <v>40555937500</v>
      </c>
      <c r="N123" s="68" t="s">
        <v>3407</v>
      </c>
      <c r="O123" s="68" t="s">
        <v>4003</v>
      </c>
    </row>
    <row r="124" spans="1:15" ht="39" thickBot="1">
      <c r="A124" s="68">
        <v>14021800046</v>
      </c>
      <c r="B124" s="68">
        <v>94673</v>
      </c>
      <c r="C124" s="68" t="s">
        <v>3343</v>
      </c>
      <c r="D124" s="68" t="s">
        <v>3406</v>
      </c>
      <c r="E124" s="68">
        <v>500</v>
      </c>
      <c r="F124" s="68">
        <v>40625000000</v>
      </c>
      <c r="G124" s="192">
        <v>499.97</v>
      </c>
      <c r="H124" s="69">
        <v>40622562500</v>
      </c>
      <c r="I124" s="68" t="s">
        <v>3337</v>
      </c>
      <c r="J124" s="68" t="s">
        <v>3338</v>
      </c>
      <c r="K124" s="69">
        <v>499970</v>
      </c>
      <c r="L124" s="192">
        <v>499970</v>
      </c>
      <c r="M124" s="180">
        <v>40622562500</v>
      </c>
      <c r="N124" s="68" t="s">
        <v>3407</v>
      </c>
      <c r="O124" s="68" t="s">
        <v>4003</v>
      </c>
    </row>
    <row r="125" spans="1:15" ht="26.25" thickBot="1">
      <c r="A125" s="68">
        <v>14021800041</v>
      </c>
      <c r="B125" s="68">
        <v>94644</v>
      </c>
      <c r="C125" s="68" t="s">
        <v>3343</v>
      </c>
      <c r="D125" s="68" t="s">
        <v>3354</v>
      </c>
      <c r="E125" s="68">
        <v>500</v>
      </c>
      <c r="F125" s="68">
        <v>40625000000</v>
      </c>
      <c r="G125" s="192">
        <v>495.96</v>
      </c>
      <c r="H125" s="69">
        <v>40296750000</v>
      </c>
      <c r="I125" s="68" t="s">
        <v>3337</v>
      </c>
      <c r="J125" s="68" t="s">
        <v>3338</v>
      </c>
      <c r="K125" s="69">
        <v>495960</v>
      </c>
      <c r="L125" s="192">
        <v>495960</v>
      </c>
      <c r="M125" s="180">
        <v>40296750000</v>
      </c>
      <c r="N125" s="68" t="s">
        <v>3355</v>
      </c>
      <c r="O125" s="68" t="s">
        <v>4004</v>
      </c>
    </row>
    <row r="126" spans="1:15" ht="26.25" thickBot="1">
      <c r="A126" s="68">
        <v>14031900270</v>
      </c>
      <c r="B126" s="68">
        <v>94585</v>
      </c>
      <c r="C126" s="68" t="s">
        <v>3340</v>
      </c>
      <c r="D126" s="68" t="s">
        <v>3709</v>
      </c>
      <c r="E126" s="68">
        <v>150</v>
      </c>
      <c r="F126" s="68">
        <v>12187500000</v>
      </c>
      <c r="G126" s="192">
        <v>149.69999999999999</v>
      </c>
      <c r="H126" s="69">
        <v>12163125000</v>
      </c>
      <c r="I126" s="68" t="s">
        <v>3395</v>
      </c>
      <c r="J126" s="68" t="s">
        <v>3396</v>
      </c>
      <c r="K126" s="69">
        <v>149700</v>
      </c>
      <c r="L126" s="192">
        <v>149700</v>
      </c>
      <c r="M126" s="180">
        <v>12163125000</v>
      </c>
      <c r="N126" s="68" t="s">
        <v>3526</v>
      </c>
      <c r="O126" s="68" t="s">
        <v>4005</v>
      </c>
    </row>
    <row r="127" spans="1:15" ht="39" thickBot="1">
      <c r="A127" s="68">
        <v>14031800022</v>
      </c>
      <c r="B127" s="68">
        <v>94591</v>
      </c>
      <c r="C127" s="68" t="s">
        <v>3343</v>
      </c>
      <c r="D127" s="68" t="s">
        <v>674</v>
      </c>
      <c r="E127" s="68">
        <v>500</v>
      </c>
      <c r="F127" s="68">
        <v>40625000000</v>
      </c>
      <c r="G127" s="192">
        <v>498.75</v>
      </c>
      <c r="H127" s="69">
        <v>40523437500</v>
      </c>
      <c r="I127" s="68" t="s">
        <v>3337</v>
      </c>
      <c r="J127" s="68" t="s">
        <v>3338</v>
      </c>
      <c r="K127" s="69">
        <v>498750</v>
      </c>
      <c r="L127" s="192">
        <v>498750</v>
      </c>
      <c r="M127" s="180">
        <v>40523437500</v>
      </c>
      <c r="N127" s="68" t="s">
        <v>3351</v>
      </c>
      <c r="O127" s="68" t="s">
        <v>4006</v>
      </c>
    </row>
    <row r="128" spans="1:15" ht="26.25" thickBot="1">
      <c r="A128" s="68">
        <v>14031800020</v>
      </c>
      <c r="B128" s="68">
        <v>94598</v>
      </c>
      <c r="C128" s="68" t="s">
        <v>3343</v>
      </c>
      <c r="D128" s="68" t="s">
        <v>3710</v>
      </c>
      <c r="E128" s="68">
        <v>200</v>
      </c>
      <c r="F128" s="68">
        <v>16250000000</v>
      </c>
      <c r="G128" s="192">
        <v>199.96</v>
      </c>
      <c r="H128" s="69">
        <v>16246750000</v>
      </c>
      <c r="I128" s="68" t="s">
        <v>3337</v>
      </c>
      <c r="J128" s="68" t="s">
        <v>3338</v>
      </c>
      <c r="K128" s="69">
        <v>199960</v>
      </c>
      <c r="L128" s="192">
        <v>199960</v>
      </c>
      <c r="M128" s="180">
        <v>16246750000</v>
      </c>
      <c r="N128" s="68" t="s">
        <v>3708</v>
      </c>
      <c r="O128" s="68" t="s">
        <v>4007</v>
      </c>
    </row>
    <row r="129" spans="1:15" ht="39" thickBot="1">
      <c r="A129" s="68">
        <v>14031000017</v>
      </c>
      <c r="B129" s="68">
        <v>94572</v>
      </c>
      <c r="C129" s="68" t="s">
        <v>3388</v>
      </c>
      <c r="D129" s="68" t="s">
        <v>3389</v>
      </c>
      <c r="E129" s="68">
        <v>46</v>
      </c>
      <c r="F129" s="68">
        <v>3737500000</v>
      </c>
      <c r="G129" s="192">
        <v>45.4</v>
      </c>
      <c r="H129" s="69">
        <v>3688750000</v>
      </c>
      <c r="I129" s="68" t="s">
        <v>3337</v>
      </c>
      <c r="J129" s="68" t="s">
        <v>3338</v>
      </c>
      <c r="K129" s="69">
        <v>45400</v>
      </c>
      <c r="L129" s="192">
        <v>45400</v>
      </c>
      <c r="M129" s="180">
        <v>3688750000</v>
      </c>
      <c r="N129" s="68" t="s">
        <v>3339</v>
      </c>
      <c r="O129" s="68" t="s">
        <v>4008</v>
      </c>
    </row>
    <row r="130" spans="1:15" ht="39" thickBot="1">
      <c r="A130" s="68">
        <v>14021900275</v>
      </c>
      <c r="B130" s="68">
        <v>87182</v>
      </c>
      <c r="C130" s="68" t="s">
        <v>3340</v>
      </c>
      <c r="D130" s="68" t="s">
        <v>3362</v>
      </c>
      <c r="E130" s="68">
        <v>200</v>
      </c>
      <c r="F130" s="68">
        <v>16250000000</v>
      </c>
      <c r="G130" s="192">
        <v>197.64</v>
      </c>
      <c r="H130" s="69">
        <v>16058250000</v>
      </c>
      <c r="I130" s="68" t="s">
        <v>3337</v>
      </c>
      <c r="J130" s="68" t="s">
        <v>3338</v>
      </c>
      <c r="K130" s="69">
        <v>197640</v>
      </c>
      <c r="L130" s="192">
        <v>197640</v>
      </c>
      <c r="M130" s="180">
        <v>16058250000</v>
      </c>
      <c r="N130" s="68" t="s">
        <v>3363</v>
      </c>
      <c r="O130" s="68" t="s">
        <v>4009</v>
      </c>
    </row>
    <row r="131" spans="1:15" ht="26.25" thickBot="1">
      <c r="A131" s="68">
        <v>14021900316</v>
      </c>
      <c r="B131" s="68">
        <v>87136</v>
      </c>
      <c r="C131" s="68" t="s">
        <v>3336</v>
      </c>
      <c r="D131" s="68" t="s">
        <v>3366</v>
      </c>
      <c r="E131" s="68">
        <v>90</v>
      </c>
      <c r="F131" s="68">
        <v>7312500000</v>
      </c>
      <c r="G131" s="192">
        <v>88.55</v>
      </c>
      <c r="H131" s="69">
        <v>7194687500</v>
      </c>
      <c r="I131" s="68" t="s">
        <v>3337</v>
      </c>
      <c r="J131" s="68" t="s">
        <v>3338</v>
      </c>
      <c r="K131" s="69">
        <v>88550</v>
      </c>
      <c r="L131" s="192">
        <v>88550</v>
      </c>
      <c r="M131" s="180">
        <v>7194687500</v>
      </c>
      <c r="N131" s="68" t="s">
        <v>3367</v>
      </c>
      <c r="O131" s="68" t="s">
        <v>3974</v>
      </c>
    </row>
    <row r="132" spans="1:15" ht="39" thickBot="1">
      <c r="A132" s="68">
        <v>14031900002</v>
      </c>
      <c r="B132" s="68">
        <v>85234</v>
      </c>
      <c r="C132" s="68" t="s">
        <v>3340</v>
      </c>
      <c r="D132" s="68" t="s">
        <v>3632</v>
      </c>
      <c r="E132" s="68">
        <v>150</v>
      </c>
      <c r="F132" s="68">
        <v>12187500000</v>
      </c>
      <c r="G132" s="192">
        <v>149.55000000000001</v>
      </c>
      <c r="H132" s="69">
        <v>12150937500</v>
      </c>
      <c r="I132" s="68" t="s">
        <v>3337</v>
      </c>
      <c r="J132" s="68" t="s">
        <v>3338</v>
      </c>
      <c r="K132" s="69">
        <v>149550</v>
      </c>
      <c r="L132" s="192">
        <v>149550</v>
      </c>
      <c r="M132" s="180">
        <v>12150937500</v>
      </c>
      <c r="N132" s="68" t="s">
        <v>3341</v>
      </c>
      <c r="O132" s="68" t="s">
        <v>4010</v>
      </c>
    </row>
    <row r="133" spans="1:15" ht="39" thickBot="1">
      <c r="A133" s="68">
        <v>14021900150</v>
      </c>
      <c r="B133" s="68">
        <v>85239</v>
      </c>
      <c r="C133" s="68" t="s">
        <v>3340</v>
      </c>
      <c r="D133" s="68" t="s">
        <v>3548</v>
      </c>
      <c r="E133" s="68">
        <v>500</v>
      </c>
      <c r="F133" s="68">
        <v>40625000000</v>
      </c>
      <c r="G133" s="192">
        <v>497.98</v>
      </c>
      <c r="H133" s="69">
        <v>40460875000</v>
      </c>
      <c r="I133" s="68" t="s">
        <v>3337</v>
      </c>
      <c r="J133" s="68" t="s">
        <v>3338</v>
      </c>
      <c r="K133" s="69">
        <v>497980</v>
      </c>
      <c r="L133" s="192">
        <v>497980</v>
      </c>
      <c r="M133" s="180">
        <v>40460875000</v>
      </c>
      <c r="N133" s="68" t="s">
        <v>3475</v>
      </c>
      <c r="O133" s="68" t="s">
        <v>4010</v>
      </c>
    </row>
    <row r="134" spans="1:15" ht="51.75" thickBot="1">
      <c r="A134" s="68">
        <v>14021900186</v>
      </c>
      <c r="B134" s="68">
        <v>85242</v>
      </c>
      <c r="C134" s="68" t="s">
        <v>3340</v>
      </c>
      <c r="D134" s="68" t="s">
        <v>3508</v>
      </c>
      <c r="E134" s="68">
        <v>125</v>
      </c>
      <c r="F134" s="68">
        <v>10156250000</v>
      </c>
      <c r="G134" s="192">
        <v>122.97</v>
      </c>
      <c r="H134" s="69">
        <v>9991312500</v>
      </c>
      <c r="I134" s="68" t="s">
        <v>3337</v>
      </c>
      <c r="J134" s="68" t="s">
        <v>3338</v>
      </c>
      <c r="K134" s="69">
        <v>122970</v>
      </c>
      <c r="L134" s="192">
        <v>122970</v>
      </c>
      <c r="M134" s="180">
        <v>9991312500</v>
      </c>
      <c r="N134" s="68" t="s">
        <v>3361</v>
      </c>
      <c r="O134" s="68" t="s">
        <v>4011</v>
      </c>
    </row>
    <row r="135" spans="1:15" ht="39" thickBot="1">
      <c r="A135" s="68">
        <v>14031900339</v>
      </c>
      <c r="B135" s="68">
        <v>100325</v>
      </c>
      <c r="C135" s="68" t="s">
        <v>3336</v>
      </c>
      <c r="D135" s="68" t="s">
        <v>3514</v>
      </c>
      <c r="E135" s="68">
        <v>300</v>
      </c>
      <c r="F135" s="68">
        <v>26250000000</v>
      </c>
      <c r="G135" s="192">
        <v>290.83</v>
      </c>
      <c r="H135" s="69">
        <v>25447625000</v>
      </c>
      <c r="I135" s="68" t="s">
        <v>3395</v>
      </c>
      <c r="J135" s="68" t="s">
        <v>3396</v>
      </c>
      <c r="K135" s="69">
        <v>290830</v>
      </c>
      <c r="L135" s="192">
        <v>290830</v>
      </c>
      <c r="M135" s="180">
        <v>25447625000</v>
      </c>
      <c r="N135" s="68" t="s">
        <v>3403</v>
      </c>
      <c r="O135" s="68" t="s">
        <v>3930</v>
      </c>
    </row>
    <row r="136" spans="1:15" ht="51.75" thickBot="1">
      <c r="A136" s="68">
        <v>14021900166</v>
      </c>
      <c r="B136" s="68">
        <v>85243</v>
      </c>
      <c r="C136" s="68" t="s">
        <v>3340</v>
      </c>
      <c r="D136" s="68" t="s">
        <v>3562</v>
      </c>
      <c r="E136" s="68">
        <v>300</v>
      </c>
      <c r="F136" s="68">
        <v>24375000000</v>
      </c>
      <c r="G136" s="192">
        <v>299.77</v>
      </c>
      <c r="H136" s="69">
        <v>24356312500</v>
      </c>
      <c r="I136" s="68" t="s">
        <v>3337</v>
      </c>
      <c r="J136" s="68" t="s">
        <v>3338</v>
      </c>
      <c r="K136" s="69">
        <v>299770</v>
      </c>
      <c r="L136" s="192">
        <v>299770</v>
      </c>
      <c r="M136" s="180">
        <v>24356312500</v>
      </c>
      <c r="N136" s="68" t="s">
        <v>3361</v>
      </c>
      <c r="O136" s="68" t="s">
        <v>4012</v>
      </c>
    </row>
    <row r="137" spans="1:15" ht="26.25" thickBot="1">
      <c r="A137" s="68">
        <v>14021900141</v>
      </c>
      <c r="B137" s="68">
        <v>85244</v>
      </c>
      <c r="C137" s="68" t="s">
        <v>3340</v>
      </c>
      <c r="D137" s="68" t="s">
        <v>3568</v>
      </c>
      <c r="E137" s="68">
        <v>220</v>
      </c>
      <c r="F137" s="68">
        <v>17875000000</v>
      </c>
      <c r="G137" s="192">
        <v>216.86</v>
      </c>
      <c r="H137" s="69">
        <v>17619875000</v>
      </c>
      <c r="I137" s="68" t="s">
        <v>3337</v>
      </c>
      <c r="J137" s="68" t="s">
        <v>3338</v>
      </c>
      <c r="K137" s="69">
        <v>216860</v>
      </c>
      <c r="L137" s="192">
        <v>216860</v>
      </c>
      <c r="M137" s="180">
        <v>17619875000</v>
      </c>
      <c r="N137" s="68" t="s">
        <v>3371</v>
      </c>
      <c r="O137" s="68" t="s">
        <v>4013</v>
      </c>
    </row>
    <row r="138" spans="1:15" ht="26.25" thickBot="1">
      <c r="A138" s="68">
        <v>14021900152</v>
      </c>
      <c r="B138" s="68">
        <v>85213</v>
      </c>
      <c r="C138" s="68" t="s">
        <v>3340</v>
      </c>
      <c r="D138" s="68" t="s">
        <v>896</v>
      </c>
      <c r="E138" s="68">
        <v>60</v>
      </c>
      <c r="F138" s="68">
        <v>4875000000</v>
      </c>
      <c r="G138" s="192">
        <v>59.63</v>
      </c>
      <c r="H138" s="69">
        <v>4844937500</v>
      </c>
      <c r="I138" s="68" t="s">
        <v>3337</v>
      </c>
      <c r="J138" s="68" t="s">
        <v>3338</v>
      </c>
      <c r="K138" s="69">
        <v>59630</v>
      </c>
      <c r="L138" s="192">
        <v>59630</v>
      </c>
      <c r="M138" s="180">
        <v>4844937500</v>
      </c>
      <c r="N138" s="68" t="s">
        <v>3367</v>
      </c>
      <c r="O138" s="68" t="s">
        <v>4014</v>
      </c>
    </row>
    <row r="139" spans="1:15" ht="39" thickBot="1">
      <c r="A139" s="68">
        <v>14031900292</v>
      </c>
      <c r="B139" s="68">
        <v>90607</v>
      </c>
      <c r="C139" s="68" t="s">
        <v>3336</v>
      </c>
      <c r="D139" s="68" t="s">
        <v>2961</v>
      </c>
      <c r="E139" s="68">
        <v>375</v>
      </c>
      <c r="F139" s="68">
        <v>30468750000</v>
      </c>
      <c r="G139" s="192">
        <v>374.98</v>
      </c>
      <c r="H139" s="69">
        <v>30467125000</v>
      </c>
      <c r="I139" s="68" t="s">
        <v>3337</v>
      </c>
      <c r="J139" s="68" t="s">
        <v>3338</v>
      </c>
      <c r="K139" s="69">
        <v>374980</v>
      </c>
      <c r="L139" s="192">
        <v>374980</v>
      </c>
      <c r="M139" s="180">
        <v>30467125000</v>
      </c>
      <c r="N139" s="68" t="s">
        <v>3409</v>
      </c>
      <c r="O139" s="68" t="s">
        <v>3955</v>
      </c>
    </row>
    <row r="140" spans="1:15" ht="26.25" thickBot="1">
      <c r="A140" s="68">
        <v>14021900155</v>
      </c>
      <c r="B140" s="68">
        <v>85192</v>
      </c>
      <c r="C140" s="68" t="s">
        <v>3340</v>
      </c>
      <c r="D140" s="68" t="s">
        <v>3634</v>
      </c>
      <c r="E140" s="68">
        <v>100</v>
      </c>
      <c r="F140" s="68">
        <v>8125000000</v>
      </c>
      <c r="G140" s="192">
        <v>99.22</v>
      </c>
      <c r="H140" s="69">
        <v>8061625000</v>
      </c>
      <c r="I140" s="68" t="s">
        <v>3337</v>
      </c>
      <c r="J140" s="68" t="s">
        <v>3338</v>
      </c>
      <c r="K140" s="69">
        <v>99220</v>
      </c>
      <c r="L140" s="192">
        <v>99220</v>
      </c>
      <c r="M140" s="180">
        <v>8061625000</v>
      </c>
      <c r="N140" s="68" t="s">
        <v>3367</v>
      </c>
      <c r="O140" s="68" t="s">
        <v>3974</v>
      </c>
    </row>
    <row r="141" spans="1:15" ht="26.25" thickBot="1">
      <c r="A141" s="68">
        <v>14021900168</v>
      </c>
      <c r="B141" s="68">
        <v>85157</v>
      </c>
      <c r="C141" s="68" t="s">
        <v>3340</v>
      </c>
      <c r="D141" s="68" t="s">
        <v>1042</v>
      </c>
      <c r="E141" s="68">
        <v>80</v>
      </c>
      <c r="F141" s="68">
        <v>6500000000</v>
      </c>
      <c r="G141" s="192">
        <v>79.52</v>
      </c>
      <c r="H141" s="69">
        <v>6461000000</v>
      </c>
      <c r="I141" s="68" t="s">
        <v>3337</v>
      </c>
      <c r="J141" s="68" t="s">
        <v>3338</v>
      </c>
      <c r="K141" s="69">
        <v>79520</v>
      </c>
      <c r="L141" s="192">
        <v>79520</v>
      </c>
      <c r="M141" s="180">
        <v>6461000000</v>
      </c>
      <c r="N141" s="68" t="s">
        <v>3390</v>
      </c>
      <c r="O141" s="68" t="s">
        <v>4015</v>
      </c>
    </row>
    <row r="142" spans="1:15" ht="26.25" thickBot="1">
      <c r="A142" s="68">
        <v>14021900156</v>
      </c>
      <c r="B142" s="68">
        <v>85135</v>
      </c>
      <c r="C142" s="68" t="s">
        <v>3340</v>
      </c>
      <c r="D142" s="68" t="s">
        <v>3293</v>
      </c>
      <c r="E142" s="68">
        <v>500</v>
      </c>
      <c r="F142" s="68">
        <v>40625000000</v>
      </c>
      <c r="G142" s="192">
        <v>499.83</v>
      </c>
      <c r="H142" s="69">
        <v>40611187500</v>
      </c>
      <c r="I142" s="68" t="s">
        <v>3337</v>
      </c>
      <c r="J142" s="68" t="s">
        <v>3338</v>
      </c>
      <c r="K142" s="69">
        <v>499830</v>
      </c>
      <c r="L142" s="192">
        <v>499830</v>
      </c>
      <c r="M142" s="180">
        <v>40611187500</v>
      </c>
      <c r="N142" s="68" t="s">
        <v>3635</v>
      </c>
      <c r="O142" s="68" t="s">
        <v>3988</v>
      </c>
    </row>
    <row r="143" spans="1:15" ht="26.25" thickBot="1">
      <c r="A143" s="68">
        <v>14036100005</v>
      </c>
      <c r="B143" s="68">
        <v>89483</v>
      </c>
      <c r="C143" s="68" t="s">
        <v>3392</v>
      </c>
      <c r="D143" s="68" t="s">
        <v>3393</v>
      </c>
      <c r="E143" s="68">
        <v>18.353999999999999</v>
      </c>
      <c r="F143" s="68">
        <v>1491262500</v>
      </c>
      <c r="G143" s="192">
        <v>15.01</v>
      </c>
      <c r="H143" s="69">
        <v>1219562500</v>
      </c>
      <c r="I143" s="68" t="s">
        <v>3337</v>
      </c>
      <c r="J143" s="68" t="s">
        <v>3338</v>
      </c>
      <c r="K143" s="69">
        <v>15010</v>
      </c>
      <c r="L143" s="192">
        <v>15010</v>
      </c>
      <c r="M143" s="180">
        <v>1219562500</v>
      </c>
      <c r="N143" s="68" t="s">
        <v>3365</v>
      </c>
      <c r="O143" s="68" t="s">
        <v>3982</v>
      </c>
    </row>
    <row r="144" spans="1:15" ht="39" thickBot="1">
      <c r="A144" s="68">
        <v>14021900145</v>
      </c>
      <c r="B144" s="68">
        <v>85106</v>
      </c>
      <c r="C144" s="68" t="s">
        <v>3340</v>
      </c>
      <c r="D144" s="68" t="s">
        <v>3636</v>
      </c>
      <c r="E144" s="68">
        <v>300</v>
      </c>
      <c r="F144" s="68">
        <v>24375000000</v>
      </c>
      <c r="G144" s="192">
        <v>299.47000000000003</v>
      </c>
      <c r="H144" s="69">
        <v>24331937500</v>
      </c>
      <c r="I144" s="68" t="s">
        <v>3337</v>
      </c>
      <c r="J144" s="68" t="s">
        <v>3338</v>
      </c>
      <c r="K144" s="69">
        <v>299470</v>
      </c>
      <c r="L144" s="192">
        <v>299470</v>
      </c>
      <c r="M144" s="180">
        <v>24331937500</v>
      </c>
      <c r="N144" s="68" t="s">
        <v>3351</v>
      </c>
      <c r="O144" s="68" t="s">
        <v>4016</v>
      </c>
    </row>
    <row r="145" spans="1:15" ht="26.25" thickBot="1">
      <c r="A145" s="68">
        <v>14021900115</v>
      </c>
      <c r="B145" s="68">
        <v>85048</v>
      </c>
      <c r="C145" s="68" t="s">
        <v>3340</v>
      </c>
      <c r="D145" s="68" t="s">
        <v>3568</v>
      </c>
      <c r="E145" s="68">
        <v>300</v>
      </c>
      <c r="F145" s="68">
        <v>24375000000</v>
      </c>
      <c r="G145" s="192">
        <v>300</v>
      </c>
      <c r="H145" s="69">
        <v>24375000000</v>
      </c>
      <c r="I145" s="68" t="s">
        <v>3337</v>
      </c>
      <c r="J145" s="68" t="s">
        <v>3338</v>
      </c>
      <c r="K145" s="69">
        <v>300000</v>
      </c>
      <c r="L145" s="192">
        <v>300000</v>
      </c>
      <c r="M145" s="180">
        <v>24375000000</v>
      </c>
      <c r="N145" s="68" t="s">
        <v>3371</v>
      </c>
      <c r="O145" s="68" t="s">
        <v>4013</v>
      </c>
    </row>
    <row r="146" spans="1:15" ht="51.75" thickBot="1">
      <c r="A146" s="68">
        <v>14021900160</v>
      </c>
      <c r="B146" s="68">
        <v>85049</v>
      </c>
      <c r="C146" s="68" t="s">
        <v>3340</v>
      </c>
      <c r="D146" s="68" t="s">
        <v>3411</v>
      </c>
      <c r="E146" s="68">
        <v>400</v>
      </c>
      <c r="F146" s="68">
        <v>32500000000</v>
      </c>
      <c r="G146" s="192">
        <v>399.5</v>
      </c>
      <c r="H146" s="69">
        <v>32459375000</v>
      </c>
      <c r="I146" s="68" t="s">
        <v>3337</v>
      </c>
      <c r="J146" s="68" t="s">
        <v>3338</v>
      </c>
      <c r="K146" s="69">
        <v>399500</v>
      </c>
      <c r="L146" s="192">
        <v>399500</v>
      </c>
      <c r="M146" s="180">
        <v>32459375000</v>
      </c>
      <c r="N146" s="68" t="s">
        <v>3361</v>
      </c>
      <c r="O146" s="68" t="s">
        <v>4017</v>
      </c>
    </row>
    <row r="147" spans="1:15" ht="39" thickBot="1">
      <c r="A147" s="68">
        <v>14031900237</v>
      </c>
      <c r="B147" s="68">
        <v>95714</v>
      </c>
      <c r="C147" s="68" t="s">
        <v>3336</v>
      </c>
      <c r="D147" s="68" t="s">
        <v>3548</v>
      </c>
      <c r="E147" s="68">
        <v>450</v>
      </c>
      <c r="F147" s="68">
        <v>36562500000</v>
      </c>
      <c r="G147" s="192">
        <v>449.86</v>
      </c>
      <c r="H147" s="69">
        <v>36551125000</v>
      </c>
      <c r="I147" s="68" t="s">
        <v>3337</v>
      </c>
      <c r="J147" s="68" t="s">
        <v>3338</v>
      </c>
      <c r="K147" s="69">
        <v>449860</v>
      </c>
      <c r="L147" s="192">
        <v>449860</v>
      </c>
      <c r="M147" s="180">
        <v>36551125000</v>
      </c>
      <c r="N147" s="68" t="s">
        <v>3403</v>
      </c>
      <c r="O147" s="68" t="s">
        <v>3930</v>
      </c>
    </row>
    <row r="148" spans="1:15" ht="51.75" thickBot="1">
      <c r="A148" s="68">
        <v>14021900127</v>
      </c>
      <c r="B148" s="68">
        <v>85050</v>
      </c>
      <c r="C148" s="68" t="s">
        <v>3340</v>
      </c>
      <c r="D148" s="68" t="s">
        <v>3450</v>
      </c>
      <c r="E148" s="68">
        <v>300</v>
      </c>
      <c r="F148" s="68">
        <v>24375000000</v>
      </c>
      <c r="G148" s="192">
        <v>298.54000000000002</v>
      </c>
      <c r="H148" s="69">
        <v>24256375000</v>
      </c>
      <c r="I148" s="68" t="s">
        <v>3337</v>
      </c>
      <c r="J148" s="68" t="s">
        <v>3338</v>
      </c>
      <c r="K148" s="69">
        <v>298540</v>
      </c>
      <c r="L148" s="192">
        <v>298540</v>
      </c>
      <c r="M148" s="180">
        <v>24256375000</v>
      </c>
      <c r="N148" s="68" t="s">
        <v>3576</v>
      </c>
      <c r="O148" s="68" t="s">
        <v>3986</v>
      </c>
    </row>
    <row r="149" spans="1:15" ht="51.75" thickBot="1">
      <c r="A149" s="68">
        <v>14021900129</v>
      </c>
      <c r="B149" s="68">
        <v>85057</v>
      </c>
      <c r="C149" s="68" t="s">
        <v>3340</v>
      </c>
      <c r="D149" s="68" t="s">
        <v>3504</v>
      </c>
      <c r="E149" s="68">
        <v>300</v>
      </c>
      <c r="F149" s="68">
        <v>24375000000</v>
      </c>
      <c r="G149" s="192">
        <v>299.26</v>
      </c>
      <c r="H149" s="69">
        <v>24314875000</v>
      </c>
      <c r="I149" s="68" t="s">
        <v>3337</v>
      </c>
      <c r="J149" s="68" t="s">
        <v>3338</v>
      </c>
      <c r="K149" s="69">
        <v>299260</v>
      </c>
      <c r="L149" s="192">
        <v>299260</v>
      </c>
      <c r="M149" s="180">
        <v>24314875000</v>
      </c>
      <c r="N149" s="68" t="s">
        <v>3576</v>
      </c>
      <c r="O149" s="68" t="s">
        <v>3946</v>
      </c>
    </row>
    <row r="150" spans="1:15" ht="39" thickBot="1">
      <c r="A150" s="68">
        <v>14021900164</v>
      </c>
      <c r="B150" s="68">
        <v>85043</v>
      </c>
      <c r="C150" s="68" t="s">
        <v>3340</v>
      </c>
      <c r="D150" s="68" t="s">
        <v>3376</v>
      </c>
      <c r="E150" s="68">
        <v>194</v>
      </c>
      <c r="F150" s="68">
        <v>15762500000</v>
      </c>
      <c r="G150" s="192">
        <v>192.26</v>
      </c>
      <c r="H150" s="69">
        <v>15621125000</v>
      </c>
      <c r="I150" s="68" t="s">
        <v>3337</v>
      </c>
      <c r="J150" s="68" t="s">
        <v>3338</v>
      </c>
      <c r="K150" s="69">
        <v>192260</v>
      </c>
      <c r="L150" s="192">
        <v>192260</v>
      </c>
      <c r="M150" s="180">
        <v>15621125000</v>
      </c>
      <c r="N150" s="68" t="s">
        <v>3365</v>
      </c>
      <c r="O150" s="68" t="s">
        <v>4018</v>
      </c>
    </row>
    <row r="151" spans="1:15" ht="39" thickBot="1">
      <c r="A151" s="68">
        <v>14021900120</v>
      </c>
      <c r="B151" s="68">
        <v>85010</v>
      </c>
      <c r="C151" s="68" t="s">
        <v>3340</v>
      </c>
      <c r="D151" s="68" t="s">
        <v>3637</v>
      </c>
      <c r="E151" s="68">
        <v>200</v>
      </c>
      <c r="F151" s="68">
        <v>16250000000</v>
      </c>
      <c r="G151" s="192">
        <v>199.29</v>
      </c>
      <c r="H151" s="69">
        <v>16192312500</v>
      </c>
      <c r="I151" s="68" t="s">
        <v>3337</v>
      </c>
      <c r="J151" s="68" t="s">
        <v>3338</v>
      </c>
      <c r="K151" s="69">
        <v>199290</v>
      </c>
      <c r="L151" s="192">
        <v>199290</v>
      </c>
      <c r="M151" s="180">
        <v>16192312500</v>
      </c>
      <c r="N151" s="68" t="s">
        <v>3375</v>
      </c>
      <c r="O151" s="68" t="s">
        <v>4019</v>
      </c>
    </row>
    <row r="152" spans="1:15" ht="26.25" thickBot="1">
      <c r="A152" s="68">
        <v>14021900144</v>
      </c>
      <c r="B152" s="68">
        <v>85005</v>
      </c>
      <c r="C152" s="68" t="s">
        <v>3340</v>
      </c>
      <c r="D152" s="68" t="s">
        <v>3638</v>
      </c>
      <c r="E152" s="68">
        <v>90</v>
      </c>
      <c r="F152" s="68">
        <v>7312500000</v>
      </c>
      <c r="G152" s="192">
        <v>89.12</v>
      </c>
      <c r="H152" s="69">
        <v>7241000000</v>
      </c>
      <c r="I152" s="68" t="s">
        <v>3337</v>
      </c>
      <c r="J152" s="68" t="s">
        <v>3338</v>
      </c>
      <c r="K152" s="69">
        <v>89120</v>
      </c>
      <c r="L152" s="192">
        <v>89120</v>
      </c>
      <c r="M152" s="180">
        <v>7241000000</v>
      </c>
      <c r="N152" s="68" t="s">
        <v>3357</v>
      </c>
      <c r="O152" s="68" t="s">
        <v>4001</v>
      </c>
    </row>
    <row r="153" spans="1:15" ht="39" thickBot="1">
      <c r="A153" s="68">
        <v>14021900178</v>
      </c>
      <c r="B153" s="68">
        <v>84988</v>
      </c>
      <c r="C153" s="68" t="s">
        <v>3340</v>
      </c>
      <c r="D153" s="68" t="s">
        <v>1053</v>
      </c>
      <c r="E153" s="68">
        <v>300</v>
      </c>
      <c r="F153" s="68">
        <v>24375000000</v>
      </c>
      <c r="G153" s="192">
        <v>290.76</v>
      </c>
      <c r="H153" s="69">
        <v>23624250000</v>
      </c>
      <c r="I153" s="68" t="s">
        <v>3337</v>
      </c>
      <c r="J153" s="68" t="s">
        <v>3338</v>
      </c>
      <c r="K153" s="69">
        <v>290760</v>
      </c>
      <c r="L153" s="192">
        <v>290760</v>
      </c>
      <c r="M153" s="180">
        <v>23624250000</v>
      </c>
      <c r="N153" s="68" t="s">
        <v>3475</v>
      </c>
      <c r="O153" s="68" t="s">
        <v>4020</v>
      </c>
    </row>
    <row r="154" spans="1:15" ht="39" thickBot="1">
      <c r="A154" s="68">
        <v>14021900124</v>
      </c>
      <c r="B154" s="68">
        <v>84991</v>
      </c>
      <c r="C154" s="68" t="s">
        <v>3340</v>
      </c>
      <c r="D154" s="68" t="s">
        <v>3491</v>
      </c>
      <c r="E154" s="68">
        <v>500</v>
      </c>
      <c r="F154" s="68">
        <v>40625000000</v>
      </c>
      <c r="G154" s="192">
        <v>499.06</v>
      </c>
      <c r="H154" s="69">
        <v>40548625000</v>
      </c>
      <c r="I154" s="68" t="s">
        <v>3337</v>
      </c>
      <c r="J154" s="68" t="s">
        <v>3338</v>
      </c>
      <c r="K154" s="69">
        <v>499060</v>
      </c>
      <c r="L154" s="192">
        <v>499060</v>
      </c>
      <c r="M154" s="180">
        <v>40548625000</v>
      </c>
      <c r="N154" s="68" t="s">
        <v>3351</v>
      </c>
      <c r="O154" s="68" t="s">
        <v>4021</v>
      </c>
    </row>
    <row r="155" spans="1:15" ht="39" thickBot="1">
      <c r="A155" s="68">
        <v>14021900125</v>
      </c>
      <c r="B155" s="68">
        <v>84967</v>
      </c>
      <c r="C155" s="68" t="s">
        <v>3340</v>
      </c>
      <c r="D155" s="68" t="s">
        <v>3639</v>
      </c>
      <c r="E155" s="68">
        <v>500</v>
      </c>
      <c r="F155" s="68">
        <v>40625000000</v>
      </c>
      <c r="G155" s="192">
        <v>499.69</v>
      </c>
      <c r="H155" s="69">
        <v>40599812500</v>
      </c>
      <c r="I155" s="68" t="s">
        <v>3337</v>
      </c>
      <c r="J155" s="68" t="s">
        <v>3338</v>
      </c>
      <c r="K155" s="69">
        <v>499690</v>
      </c>
      <c r="L155" s="192">
        <v>499690</v>
      </c>
      <c r="M155" s="180">
        <v>40599812500</v>
      </c>
      <c r="N155" s="68" t="s">
        <v>3351</v>
      </c>
      <c r="O155" s="68" t="s">
        <v>3977</v>
      </c>
    </row>
    <row r="156" spans="1:15" ht="39" thickBot="1">
      <c r="A156" s="68">
        <v>14021900116</v>
      </c>
      <c r="B156" s="68">
        <v>84968</v>
      </c>
      <c r="C156" s="68" t="s">
        <v>3340</v>
      </c>
      <c r="D156" s="68" t="s">
        <v>3430</v>
      </c>
      <c r="E156" s="68">
        <v>500</v>
      </c>
      <c r="F156" s="68">
        <v>40625000000</v>
      </c>
      <c r="G156" s="192">
        <v>499.99</v>
      </c>
      <c r="H156" s="69">
        <v>40624187500</v>
      </c>
      <c r="I156" s="68" t="s">
        <v>3337</v>
      </c>
      <c r="J156" s="68" t="s">
        <v>3338</v>
      </c>
      <c r="K156" s="69">
        <v>499990</v>
      </c>
      <c r="L156" s="192">
        <v>499990</v>
      </c>
      <c r="M156" s="180">
        <v>40624187500</v>
      </c>
      <c r="N156" s="68" t="s">
        <v>3640</v>
      </c>
      <c r="O156" s="68" t="s">
        <v>4022</v>
      </c>
    </row>
    <row r="157" spans="1:15" ht="39" thickBot="1">
      <c r="A157" s="68">
        <v>14021900147</v>
      </c>
      <c r="B157" s="68">
        <v>84951</v>
      </c>
      <c r="C157" s="68" t="s">
        <v>3340</v>
      </c>
      <c r="D157" s="68" t="s">
        <v>993</v>
      </c>
      <c r="E157" s="68">
        <v>500</v>
      </c>
      <c r="F157" s="68">
        <v>40625000000</v>
      </c>
      <c r="G157" s="192">
        <v>499.31</v>
      </c>
      <c r="H157" s="69">
        <v>40568937500</v>
      </c>
      <c r="I157" s="68" t="s">
        <v>3337</v>
      </c>
      <c r="J157" s="68" t="s">
        <v>3338</v>
      </c>
      <c r="K157" s="69">
        <v>499310</v>
      </c>
      <c r="L157" s="192">
        <v>499310</v>
      </c>
      <c r="M157" s="180">
        <v>40568937500</v>
      </c>
      <c r="N157" s="68" t="s">
        <v>3357</v>
      </c>
      <c r="O157" s="68" t="s">
        <v>4023</v>
      </c>
    </row>
    <row r="158" spans="1:15" ht="26.25" thickBot="1">
      <c r="A158" s="68">
        <v>14021900113</v>
      </c>
      <c r="B158" s="68">
        <v>84952</v>
      </c>
      <c r="C158" s="68" t="s">
        <v>3340</v>
      </c>
      <c r="D158" s="68" t="s">
        <v>3661</v>
      </c>
      <c r="E158" s="68">
        <v>250</v>
      </c>
      <c r="F158" s="68">
        <v>20312500000</v>
      </c>
      <c r="G158" s="192">
        <v>248.37</v>
      </c>
      <c r="H158" s="69">
        <v>20180062500</v>
      </c>
      <c r="I158" s="68" t="s">
        <v>3337</v>
      </c>
      <c r="J158" s="68" t="s">
        <v>3338</v>
      </c>
      <c r="K158" s="69">
        <v>248370</v>
      </c>
      <c r="L158" s="192">
        <v>248370</v>
      </c>
      <c r="M158" s="180">
        <v>20180062500</v>
      </c>
      <c r="N158" s="68" t="s">
        <v>3486</v>
      </c>
      <c r="O158" s="68" t="s">
        <v>4024</v>
      </c>
    </row>
    <row r="159" spans="1:15" ht="26.25" thickBot="1">
      <c r="A159" s="68">
        <v>14021900132</v>
      </c>
      <c r="B159" s="68">
        <v>84903</v>
      </c>
      <c r="C159" s="68" t="s">
        <v>3340</v>
      </c>
      <c r="D159" s="68" t="s">
        <v>970</v>
      </c>
      <c r="E159" s="68">
        <v>110</v>
      </c>
      <c r="F159" s="68">
        <v>8937500000</v>
      </c>
      <c r="G159" s="192">
        <v>109.27</v>
      </c>
      <c r="H159" s="69">
        <v>8878187500</v>
      </c>
      <c r="I159" s="68" t="s">
        <v>3337</v>
      </c>
      <c r="J159" s="68" t="s">
        <v>3338</v>
      </c>
      <c r="K159" s="69">
        <v>109270</v>
      </c>
      <c r="L159" s="192">
        <v>109270</v>
      </c>
      <c r="M159" s="180">
        <v>8878187500</v>
      </c>
      <c r="N159" s="68" t="s">
        <v>3367</v>
      </c>
      <c r="O159" s="68" t="s">
        <v>4025</v>
      </c>
    </row>
    <row r="160" spans="1:15" ht="26.25" thickBot="1">
      <c r="A160" s="68">
        <v>14031900042</v>
      </c>
      <c r="B160" s="68">
        <v>91306</v>
      </c>
      <c r="C160" s="68" t="s">
        <v>3340</v>
      </c>
      <c r="D160" s="68" t="s">
        <v>3429</v>
      </c>
      <c r="E160" s="68">
        <v>340</v>
      </c>
      <c r="F160" s="68">
        <v>27625000000</v>
      </c>
      <c r="G160" s="192">
        <v>338.52</v>
      </c>
      <c r="H160" s="69">
        <v>27504750000</v>
      </c>
      <c r="I160" s="68" t="s">
        <v>3337</v>
      </c>
      <c r="J160" s="68" t="s">
        <v>3338</v>
      </c>
      <c r="K160" s="69">
        <v>338520</v>
      </c>
      <c r="L160" s="192">
        <v>338520</v>
      </c>
      <c r="M160" s="180">
        <v>27504750000</v>
      </c>
      <c r="N160" s="68" t="s">
        <v>3390</v>
      </c>
      <c r="O160" s="68" t="s">
        <v>3933</v>
      </c>
    </row>
    <row r="161" spans="1:15" ht="39" thickBot="1">
      <c r="A161" s="68">
        <v>14031900030</v>
      </c>
      <c r="B161" s="68">
        <v>91256</v>
      </c>
      <c r="C161" s="68" t="s">
        <v>3340</v>
      </c>
      <c r="D161" s="68" t="s">
        <v>3488</v>
      </c>
      <c r="E161" s="68">
        <v>150</v>
      </c>
      <c r="F161" s="68">
        <v>12187500000</v>
      </c>
      <c r="G161" s="192">
        <v>149.41999999999999</v>
      </c>
      <c r="H161" s="69">
        <v>12140375000</v>
      </c>
      <c r="I161" s="68" t="s">
        <v>3337</v>
      </c>
      <c r="J161" s="68" t="s">
        <v>3338</v>
      </c>
      <c r="K161" s="69">
        <v>149420</v>
      </c>
      <c r="L161" s="192">
        <v>149420</v>
      </c>
      <c r="M161" s="180">
        <v>12140375000</v>
      </c>
      <c r="N161" s="68" t="s">
        <v>3444</v>
      </c>
      <c r="O161" s="68" t="s">
        <v>4026</v>
      </c>
    </row>
    <row r="162" spans="1:15" ht="26.25" thickBot="1">
      <c r="A162" s="68">
        <v>14031900104</v>
      </c>
      <c r="B162" s="68">
        <v>91245</v>
      </c>
      <c r="C162" s="68" t="s">
        <v>3340</v>
      </c>
      <c r="D162" s="68" t="s">
        <v>3702</v>
      </c>
      <c r="E162" s="68">
        <v>105</v>
      </c>
      <c r="F162" s="68">
        <v>8531250000</v>
      </c>
      <c r="G162" s="192">
        <v>101.28</v>
      </c>
      <c r="H162" s="69">
        <v>8229000000</v>
      </c>
      <c r="I162" s="68" t="s">
        <v>3337</v>
      </c>
      <c r="J162" s="68" t="s">
        <v>3338</v>
      </c>
      <c r="K162" s="69">
        <v>101280</v>
      </c>
      <c r="L162" s="192">
        <v>101280</v>
      </c>
      <c r="M162" s="180">
        <v>8229000000</v>
      </c>
      <c r="N162" s="68" t="s">
        <v>3349</v>
      </c>
      <c r="O162" s="68" t="s">
        <v>4027</v>
      </c>
    </row>
    <row r="163" spans="1:15" ht="26.25" thickBot="1">
      <c r="A163" s="68">
        <v>14031900313</v>
      </c>
      <c r="B163" s="68">
        <v>98793</v>
      </c>
      <c r="C163" s="68" t="s">
        <v>3336</v>
      </c>
      <c r="D163" s="68" t="s">
        <v>1651</v>
      </c>
      <c r="E163" s="68">
        <v>100</v>
      </c>
      <c r="F163" s="68">
        <v>8125000000</v>
      </c>
      <c r="G163" s="192">
        <v>99.38</v>
      </c>
      <c r="H163" s="69">
        <v>8074625000</v>
      </c>
      <c r="I163" s="68" t="s">
        <v>3337</v>
      </c>
      <c r="J163" s="68" t="s">
        <v>3338</v>
      </c>
      <c r="K163" s="69">
        <v>99380</v>
      </c>
      <c r="L163" s="192">
        <v>99380</v>
      </c>
      <c r="M163" s="180">
        <v>8074625000</v>
      </c>
      <c r="N163" s="68" t="s">
        <v>3367</v>
      </c>
      <c r="O163" s="68" t="s">
        <v>3974</v>
      </c>
    </row>
    <row r="164" spans="1:15" ht="39" thickBot="1">
      <c r="A164" s="68">
        <v>14031900045</v>
      </c>
      <c r="B164" s="68">
        <v>91236</v>
      </c>
      <c r="C164" s="68" t="s">
        <v>3340</v>
      </c>
      <c r="D164" s="68" t="s">
        <v>3508</v>
      </c>
      <c r="E164" s="68">
        <v>34</v>
      </c>
      <c r="F164" s="68">
        <v>2762500000</v>
      </c>
      <c r="G164" s="192">
        <v>31.81</v>
      </c>
      <c r="H164" s="69">
        <v>2584562500</v>
      </c>
      <c r="I164" s="68" t="s">
        <v>3337</v>
      </c>
      <c r="J164" s="68" t="s">
        <v>3338</v>
      </c>
      <c r="K164" s="69">
        <v>31810</v>
      </c>
      <c r="L164" s="192">
        <v>31810</v>
      </c>
      <c r="M164" s="180">
        <v>2584562500</v>
      </c>
      <c r="N164" s="68" t="s">
        <v>3566</v>
      </c>
      <c r="O164" s="68" t="s">
        <v>3954</v>
      </c>
    </row>
    <row r="165" spans="1:15" ht="26.25" thickBot="1">
      <c r="A165" s="68">
        <v>14031900086</v>
      </c>
      <c r="B165" s="68">
        <v>91204</v>
      </c>
      <c r="C165" s="68" t="s">
        <v>3340</v>
      </c>
      <c r="D165" s="68" t="s">
        <v>3703</v>
      </c>
      <c r="E165" s="68">
        <v>160</v>
      </c>
      <c r="F165" s="68">
        <v>13000000000</v>
      </c>
      <c r="G165" s="192">
        <v>158.83000000000001</v>
      </c>
      <c r="H165" s="69">
        <v>12904937500</v>
      </c>
      <c r="I165" s="68" t="s">
        <v>3337</v>
      </c>
      <c r="J165" s="68" t="s">
        <v>3338</v>
      </c>
      <c r="K165" s="69">
        <v>158830</v>
      </c>
      <c r="L165" s="192">
        <v>158830</v>
      </c>
      <c r="M165" s="180">
        <v>12904937500</v>
      </c>
      <c r="N165" s="68" t="s">
        <v>3341</v>
      </c>
      <c r="O165" s="68" t="s">
        <v>3982</v>
      </c>
    </row>
    <row r="166" spans="1:15" ht="26.25" thickBot="1">
      <c r="A166" s="68">
        <v>14031900038</v>
      </c>
      <c r="B166" s="68">
        <v>91147</v>
      </c>
      <c r="C166" s="68" t="s">
        <v>3340</v>
      </c>
      <c r="D166" s="68" t="s">
        <v>3379</v>
      </c>
      <c r="E166" s="68">
        <v>200</v>
      </c>
      <c r="F166" s="68">
        <v>16250000000</v>
      </c>
      <c r="G166" s="192">
        <v>199.39</v>
      </c>
      <c r="H166" s="69">
        <v>16200437500</v>
      </c>
      <c r="I166" s="68" t="s">
        <v>3337</v>
      </c>
      <c r="J166" s="68" t="s">
        <v>3338</v>
      </c>
      <c r="K166" s="69">
        <v>199390</v>
      </c>
      <c r="L166" s="192">
        <v>199390</v>
      </c>
      <c r="M166" s="180">
        <v>16200437500</v>
      </c>
      <c r="N166" s="68" t="s">
        <v>3365</v>
      </c>
      <c r="O166" s="68" t="s">
        <v>3928</v>
      </c>
    </row>
    <row r="167" spans="1:15" ht="26.25" thickBot="1">
      <c r="A167" s="68">
        <v>14031900061</v>
      </c>
      <c r="B167" s="68">
        <v>91139</v>
      </c>
      <c r="C167" s="68" t="s">
        <v>3340</v>
      </c>
      <c r="D167" s="68" t="s">
        <v>3381</v>
      </c>
      <c r="E167" s="68">
        <v>100</v>
      </c>
      <c r="F167" s="68">
        <v>8125000000</v>
      </c>
      <c r="G167" s="192">
        <v>95.95</v>
      </c>
      <c r="H167" s="69">
        <v>7795937500</v>
      </c>
      <c r="I167" s="68" t="s">
        <v>3337</v>
      </c>
      <c r="J167" s="68" t="s">
        <v>3338</v>
      </c>
      <c r="K167" s="69">
        <v>95950</v>
      </c>
      <c r="L167" s="192">
        <v>95950</v>
      </c>
      <c r="M167" s="180">
        <v>7795937500</v>
      </c>
      <c r="N167" s="68" t="s">
        <v>3382</v>
      </c>
      <c r="O167" s="68" t="s">
        <v>3428</v>
      </c>
    </row>
    <row r="168" spans="1:15" ht="26.25" thickBot="1">
      <c r="A168" s="68">
        <v>14031900032</v>
      </c>
      <c r="B168" s="68">
        <v>91108</v>
      </c>
      <c r="C168" s="68" t="s">
        <v>3340</v>
      </c>
      <c r="D168" s="68" t="s">
        <v>3704</v>
      </c>
      <c r="E168" s="68">
        <v>200</v>
      </c>
      <c r="F168" s="68">
        <v>16250000000</v>
      </c>
      <c r="G168" s="192">
        <v>198.9</v>
      </c>
      <c r="H168" s="69">
        <v>16160625000</v>
      </c>
      <c r="I168" s="68" t="s">
        <v>3337</v>
      </c>
      <c r="J168" s="68" t="s">
        <v>3338</v>
      </c>
      <c r="K168" s="69">
        <v>198900</v>
      </c>
      <c r="L168" s="192">
        <v>198900</v>
      </c>
      <c r="M168" s="180">
        <v>16160625000</v>
      </c>
      <c r="N168" s="68" t="s">
        <v>3418</v>
      </c>
      <c r="O168" s="68" t="s">
        <v>3982</v>
      </c>
    </row>
    <row r="169" spans="1:15" ht="26.25" thickBot="1">
      <c r="A169" s="68">
        <v>14031900026</v>
      </c>
      <c r="B169" s="68">
        <v>91082</v>
      </c>
      <c r="C169" s="68" t="s">
        <v>3340</v>
      </c>
      <c r="D169" s="68" t="s">
        <v>993</v>
      </c>
      <c r="E169" s="68">
        <v>50</v>
      </c>
      <c r="F169" s="68">
        <v>4062500000</v>
      </c>
      <c r="G169" s="192">
        <v>49.85</v>
      </c>
      <c r="H169" s="69">
        <v>4050312500</v>
      </c>
      <c r="I169" s="68" t="s">
        <v>3337</v>
      </c>
      <c r="J169" s="68" t="s">
        <v>3338</v>
      </c>
      <c r="K169" s="69">
        <v>49850</v>
      </c>
      <c r="L169" s="192">
        <v>49850</v>
      </c>
      <c r="M169" s="180">
        <v>4050312500</v>
      </c>
      <c r="N169" s="68" t="s">
        <v>3341</v>
      </c>
      <c r="O169" s="68" t="s">
        <v>4002</v>
      </c>
    </row>
    <row r="170" spans="1:15" ht="26.25" thickBot="1">
      <c r="A170" s="68">
        <v>14031900125</v>
      </c>
      <c r="B170" s="68">
        <v>91075</v>
      </c>
      <c r="C170" s="68" t="s">
        <v>3340</v>
      </c>
      <c r="D170" s="68" t="s">
        <v>3404</v>
      </c>
      <c r="E170" s="68">
        <v>500</v>
      </c>
      <c r="F170" s="68">
        <v>40625000000</v>
      </c>
      <c r="G170" s="192">
        <v>499.01</v>
      </c>
      <c r="H170" s="69">
        <v>40544562500</v>
      </c>
      <c r="I170" s="68" t="s">
        <v>3395</v>
      </c>
      <c r="J170" s="68" t="s">
        <v>3396</v>
      </c>
      <c r="K170" s="69">
        <v>499010</v>
      </c>
      <c r="L170" s="192">
        <v>499010</v>
      </c>
      <c r="M170" s="180">
        <v>40544562500</v>
      </c>
      <c r="N170" s="68" t="s">
        <v>3397</v>
      </c>
      <c r="O170" s="68" t="s">
        <v>4028</v>
      </c>
    </row>
    <row r="171" spans="1:15" ht="26.25" thickBot="1">
      <c r="A171" s="68">
        <v>14031900024</v>
      </c>
      <c r="B171" s="68">
        <v>91077</v>
      </c>
      <c r="C171" s="68" t="s">
        <v>3336</v>
      </c>
      <c r="D171" s="68" t="s">
        <v>3377</v>
      </c>
      <c r="E171" s="68">
        <v>170</v>
      </c>
      <c r="F171" s="68">
        <v>13812500000</v>
      </c>
      <c r="G171" s="192">
        <v>169.21</v>
      </c>
      <c r="H171" s="69">
        <v>13748312500</v>
      </c>
      <c r="I171" s="68" t="s">
        <v>3337</v>
      </c>
      <c r="J171" s="68" t="s">
        <v>3338</v>
      </c>
      <c r="K171" s="69">
        <v>169210</v>
      </c>
      <c r="L171" s="192">
        <v>169210</v>
      </c>
      <c r="M171" s="180">
        <v>13748312500</v>
      </c>
      <c r="N171" s="68" t="s">
        <v>3367</v>
      </c>
      <c r="O171" s="68" t="s">
        <v>4002</v>
      </c>
    </row>
    <row r="172" spans="1:15" ht="39" thickBot="1">
      <c r="A172" s="68">
        <v>14031900051</v>
      </c>
      <c r="B172" s="68">
        <v>91012</v>
      </c>
      <c r="C172" s="68" t="s">
        <v>3340</v>
      </c>
      <c r="D172" s="68" t="s">
        <v>3413</v>
      </c>
      <c r="E172" s="68">
        <v>200</v>
      </c>
      <c r="F172" s="68">
        <v>16250000000</v>
      </c>
      <c r="G172" s="192">
        <v>198.28</v>
      </c>
      <c r="H172" s="69">
        <v>16110250000</v>
      </c>
      <c r="I172" s="68" t="s">
        <v>3337</v>
      </c>
      <c r="J172" s="68" t="s">
        <v>3338</v>
      </c>
      <c r="K172" s="69">
        <v>198280</v>
      </c>
      <c r="L172" s="192">
        <v>198280</v>
      </c>
      <c r="M172" s="180">
        <v>16110250000</v>
      </c>
      <c r="N172" s="68" t="s">
        <v>3339</v>
      </c>
      <c r="O172" s="68" t="s">
        <v>4029</v>
      </c>
    </row>
    <row r="173" spans="1:15" ht="51.75" thickBot="1">
      <c r="A173" s="68">
        <v>14031900033</v>
      </c>
      <c r="B173" s="68">
        <v>91022</v>
      </c>
      <c r="C173" s="68" t="s">
        <v>3340</v>
      </c>
      <c r="D173" s="68" t="s">
        <v>3362</v>
      </c>
      <c r="E173" s="68">
        <v>200</v>
      </c>
      <c r="F173" s="68">
        <v>16250000000</v>
      </c>
      <c r="G173" s="192">
        <v>199</v>
      </c>
      <c r="H173" s="69">
        <v>16168750000</v>
      </c>
      <c r="I173" s="68" t="s">
        <v>3337</v>
      </c>
      <c r="J173" s="68" t="s">
        <v>3338</v>
      </c>
      <c r="K173" s="69">
        <v>199000</v>
      </c>
      <c r="L173" s="192">
        <v>199000</v>
      </c>
      <c r="M173" s="180">
        <v>16168750000</v>
      </c>
      <c r="N173" s="68" t="s">
        <v>3363</v>
      </c>
      <c r="O173" s="68" t="s">
        <v>4030</v>
      </c>
    </row>
    <row r="174" spans="1:15" ht="39" thickBot="1">
      <c r="A174" s="68">
        <v>14031900084</v>
      </c>
      <c r="B174" s="68">
        <v>91029</v>
      </c>
      <c r="C174" s="68" t="s">
        <v>3340</v>
      </c>
      <c r="D174" s="68" t="s">
        <v>3546</v>
      </c>
      <c r="E174" s="68">
        <v>100</v>
      </c>
      <c r="F174" s="68">
        <v>8125000000</v>
      </c>
      <c r="G174" s="192">
        <v>99.55</v>
      </c>
      <c r="H174" s="69">
        <v>8088437500</v>
      </c>
      <c r="I174" s="68" t="s">
        <v>3337</v>
      </c>
      <c r="J174" s="68" t="s">
        <v>3338</v>
      </c>
      <c r="K174" s="69">
        <v>99550</v>
      </c>
      <c r="L174" s="192">
        <v>99550</v>
      </c>
      <c r="M174" s="180">
        <v>8088437500</v>
      </c>
      <c r="N174" s="68" t="s">
        <v>3415</v>
      </c>
      <c r="O174" s="68" t="s">
        <v>4031</v>
      </c>
    </row>
    <row r="175" spans="1:15" ht="26.25" thickBot="1">
      <c r="A175" s="68">
        <v>14031900025</v>
      </c>
      <c r="B175" s="68">
        <v>90962</v>
      </c>
      <c r="C175" s="68" t="s">
        <v>3340</v>
      </c>
      <c r="D175" s="68" t="s">
        <v>835</v>
      </c>
      <c r="E175" s="68">
        <v>200</v>
      </c>
      <c r="F175" s="68">
        <v>16250000000</v>
      </c>
      <c r="G175" s="192">
        <v>198.74</v>
      </c>
      <c r="H175" s="69">
        <v>16147625000</v>
      </c>
      <c r="I175" s="68" t="s">
        <v>3337</v>
      </c>
      <c r="J175" s="68" t="s">
        <v>3338</v>
      </c>
      <c r="K175" s="69">
        <v>198740</v>
      </c>
      <c r="L175" s="192">
        <v>198740</v>
      </c>
      <c r="M175" s="180">
        <v>16147625000</v>
      </c>
      <c r="N175" s="68" t="s">
        <v>3415</v>
      </c>
      <c r="O175" s="68" t="s">
        <v>3966</v>
      </c>
    </row>
    <row r="176" spans="1:15" ht="39" thickBot="1">
      <c r="A176" s="68">
        <v>14031900075</v>
      </c>
      <c r="B176" s="68">
        <v>90951</v>
      </c>
      <c r="C176" s="68" t="s">
        <v>3336</v>
      </c>
      <c r="D176" s="68" t="s">
        <v>3414</v>
      </c>
      <c r="E176" s="68">
        <v>200</v>
      </c>
      <c r="F176" s="68">
        <v>16250000000</v>
      </c>
      <c r="G176" s="192">
        <v>191.44</v>
      </c>
      <c r="H176" s="69">
        <v>15554500000</v>
      </c>
      <c r="I176" s="68" t="s">
        <v>3337</v>
      </c>
      <c r="J176" s="68" t="s">
        <v>3338</v>
      </c>
      <c r="K176" s="69">
        <v>191440</v>
      </c>
      <c r="L176" s="192">
        <v>191440</v>
      </c>
      <c r="M176" s="180">
        <v>15554500000</v>
      </c>
      <c r="N176" s="68" t="s">
        <v>3397</v>
      </c>
      <c r="O176" s="68" t="s">
        <v>4032</v>
      </c>
    </row>
    <row r="177" spans="1:15" ht="26.25" thickBot="1">
      <c r="A177" s="68">
        <v>14031900023</v>
      </c>
      <c r="B177" s="68">
        <v>90956</v>
      </c>
      <c r="C177" s="68" t="s">
        <v>3336</v>
      </c>
      <c r="D177" s="68" t="s">
        <v>1651</v>
      </c>
      <c r="E177" s="68">
        <v>110</v>
      </c>
      <c r="F177" s="68">
        <v>8937500000</v>
      </c>
      <c r="G177" s="192">
        <v>109.88</v>
      </c>
      <c r="H177" s="69">
        <v>8927750000</v>
      </c>
      <c r="I177" s="68" t="s">
        <v>3337</v>
      </c>
      <c r="J177" s="68" t="s">
        <v>3338</v>
      </c>
      <c r="K177" s="69">
        <v>109880</v>
      </c>
      <c r="L177" s="192">
        <v>109880</v>
      </c>
      <c r="M177" s="180">
        <v>8927750000</v>
      </c>
      <c r="N177" s="68" t="s">
        <v>3367</v>
      </c>
      <c r="O177" s="68" t="s">
        <v>4002</v>
      </c>
    </row>
    <row r="178" spans="1:15" ht="26.25" thickBot="1">
      <c r="A178" s="68">
        <v>14031900309</v>
      </c>
      <c r="B178" s="68">
        <v>98801</v>
      </c>
      <c r="C178" s="68" t="s">
        <v>3336</v>
      </c>
      <c r="D178" s="68" t="s">
        <v>2221</v>
      </c>
      <c r="E178" s="68">
        <v>140</v>
      </c>
      <c r="F178" s="68">
        <v>11375000000</v>
      </c>
      <c r="G178" s="192">
        <v>139.15</v>
      </c>
      <c r="H178" s="69">
        <v>11305937500</v>
      </c>
      <c r="I178" s="68" t="s">
        <v>3337</v>
      </c>
      <c r="J178" s="68" t="s">
        <v>3338</v>
      </c>
      <c r="K178" s="69">
        <v>139150</v>
      </c>
      <c r="L178" s="192">
        <v>139150</v>
      </c>
      <c r="M178" s="180">
        <v>11305937500</v>
      </c>
      <c r="N178" s="68" t="s">
        <v>3367</v>
      </c>
      <c r="O178" s="68" t="s">
        <v>3974</v>
      </c>
    </row>
    <row r="179" spans="1:15" ht="26.25" thickBot="1">
      <c r="A179" s="68">
        <v>14031000068</v>
      </c>
      <c r="B179" s="68">
        <v>98491</v>
      </c>
      <c r="C179" s="68" t="s">
        <v>3388</v>
      </c>
      <c r="D179" s="68" t="s">
        <v>3421</v>
      </c>
      <c r="E179" s="68">
        <v>100</v>
      </c>
      <c r="F179" s="68">
        <v>8750000000</v>
      </c>
      <c r="G179" s="192">
        <v>99.12</v>
      </c>
      <c r="H179" s="69">
        <v>8673000000</v>
      </c>
      <c r="I179" s="68" t="s">
        <v>3337</v>
      </c>
      <c r="J179" s="68" t="s">
        <v>3338</v>
      </c>
      <c r="K179" s="69">
        <v>99120</v>
      </c>
      <c r="L179" s="192">
        <v>99120</v>
      </c>
      <c r="M179" s="180">
        <v>8673000000</v>
      </c>
      <c r="N179" s="68" t="s">
        <v>3424</v>
      </c>
      <c r="O179" s="68" t="s">
        <v>3991</v>
      </c>
    </row>
    <row r="180" spans="1:15" ht="26.25" thickBot="1">
      <c r="A180" s="68">
        <v>14031900299</v>
      </c>
      <c r="B180" s="68">
        <v>98465</v>
      </c>
      <c r="C180" s="68" t="s">
        <v>3340</v>
      </c>
      <c r="D180" s="68" t="s">
        <v>3427</v>
      </c>
      <c r="E180" s="68">
        <v>200</v>
      </c>
      <c r="F180" s="68">
        <v>16250000000</v>
      </c>
      <c r="G180" s="192">
        <v>199.6</v>
      </c>
      <c r="H180" s="69">
        <v>16217500000</v>
      </c>
      <c r="I180" s="68" t="s">
        <v>3337</v>
      </c>
      <c r="J180" s="68" t="s">
        <v>3338</v>
      </c>
      <c r="K180" s="69">
        <v>199600</v>
      </c>
      <c r="L180" s="192">
        <v>199600</v>
      </c>
      <c r="M180" s="180">
        <v>16217500000</v>
      </c>
      <c r="N180" s="68" t="s">
        <v>3367</v>
      </c>
      <c r="O180" s="68" t="s">
        <v>3974</v>
      </c>
    </row>
    <row r="181" spans="1:15" ht="39" thickBot="1">
      <c r="A181" s="68">
        <v>14031900315</v>
      </c>
      <c r="B181" s="68">
        <v>98434</v>
      </c>
      <c r="C181" s="68" t="s">
        <v>3336</v>
      </c>
      <c r="D181" s="68" t="s">
        <v>3402</v>
      </c>
      <c r="E181" s="68">
        <v>500</v>
      </c>
      <c r="F181" s="68">
        <v>40625000000</v>
      </c>
      <c r="G181" s="192">
        <v>499.4</v>
      </c>
      <c r="H181" s="69">
        <v>40576250000</v>
      </c>
      <c r="I181" s="68" t="s">
        <v>3395</v>
      </c>
      <c r="J181" s="68" t="s">
        <v>3396</v>
      </c>
      <c r="K181" s="69">
        <v>499400</v>
      </c>
      <c r="L181" s="192">
        <v>499400</v>
      </c>
      <c r="M181" s="180">
        <v>40576250000</v>
      </c>
      <c r="N181" s="68" t="s">
        <v>3403</v>
      </c>
      <c r="O181" s="68" t="s">
        <v>3930</v>
      </c>
    </row>
    <row r="182" spans="1:15" ht="39" thickBot="1">
      <c r="A182" s="68">
        <v>14031900316</v>
      </c>
      <c r="B182" s="68">
        <v>98436</v>
      </c>
      <c r="C182" s="68" t="s">
        <v>3336</v>
      </c>
      <c r="D182" s="68" t="s">
        <v>3402</v>
      </c>
      <c r="E182" s="68">
        <v>340</v>
      </c>
      <c r="F182" s="68">
        <v>27625000000</v>
      </c>
      <c r="G182" s="192">
        <v>339.36</v>
      </c>
      <c r="H182" s="69">
        <v>27573000000</v>
      </c>
      <c r="I182" s="68" t="s">
        <v>3395</v>
      </c>
      <c r="J182" s="68" t="s">
        <v>3396</v>
      </c>
      <c r="K182" s="69">
        <v>339360</v>
      </c>
      <c r="L182" s="192">
        <v>339360</v>
      </c>
      <c r="M182" s="180">
        <v>27573000000</v>
      </c>
      <c r="N182" s="68" t="s">
        <v>3403</v>
      </c>
      <c r="O182" s="68" t="s">
        <v>3930</v>
      </c>
    </row>
    <row r="183" spans="1:15" ht="26.25" thickBot="1">
      <c r="A183" s="68">
        <v>14031900321</v>
      </c>
      <c r="B183" s="68">
        <v>98447</v>
      </c>
      <c r="C183" s="68" t="s">
        <v>3340</v>
      </c>
      <c r="D183" s="68" t="s">
        <v>3701</v>
      </c>
      <c r="E183" s="68">
        <v>426</v>
      </c>
      <c r="F183" s="68">
        <v>34612500000</v>
      </c>
      <c r="G183" s="192">
        <v>425.74</v>
      </c>
      <c r="H183" s="69">
        <v>34591375000</v>
      </c>
      <c r="I183" s="68" t="s">
        <v>3337</v>
      </c>
      <c r="J183" s="68" t="s">
        <v>3338</v>
      </c>
      <c r="K183" s="69">
        <v>425740</v>
      </c>
      <c r="L183" s="192">
        <v>425740</v>
      </c>
      <c r="M183" s="180">
        <v>34591375000</v>
      </c>
      <c r="N183" s="68" t="s">
        <v>3339</v>
      </c>
      <c r="O183" s="68" t="s">
        <v>4033</v>
      </c>
    </row>
    <row r="184" spans="1:15" ht="51.75" thickBot="1">
      <c r="A184" s="68">
        <v>14031900298</v>
      </c>
      <c r="B184" s="68">
        <v>98286</v>
      </c>
      <c r="C184" s="68" t="s">
        <v>3340</v>
      </c>
      <c r="D184" s="68" t="s">
        <v>3416</v>
      </c>
      <c r="E184" s="68">
        <v>154</v>
      </c>
      <c r="F184" s="68">
        <v>12512500000</v>
      </c>
      <c r="G184" s="192">
        <v>153.87</v>
      </c>
      <c r="H184" s="69">
        <v>12501937500</v>
      </c>
      <c r="I184" s="68" t="s">
        <v>3337</v>
      </c>
      <c r="J184" s="68" t="s">
        <v>3338</v>
      </c>
      <c r="K184" s="69">
        <v>153870</v>
      </c>
      <c r="L184" s="192">
        <v>153870</v>
      </c>
      <c r="M184" s="180">
        <v>12501937500</v>
      </c>
      <c r="N184" s="68" t="s">
        <v>3361</v>
      </c>
      <c r="O184" s="68" t="s">
        <v>3959</v>
      </c>
    </row>
    <row r="185" spans="1:15" ht="39" thickBot="1">
      <c r="A185" s="68">
        <v>14031000033</v>
      </c>
      <c r="B185" s="68">
        <v>98264</v>
      </c>
      <c r="C185" s="68" t="s">
        <v>3388</v>
      </c>
      <c r="D185" s="68" t="s">
        <v>3417</v>
      </c>
      <c r="E185" s="68">
        <v>483</v>
      </c>
      <c r="F185" s="68">
        <v>39243750000</v>
      </c>
      <c r="G185" s="192">
        <v>481.79</v>
      </c>
      <c r="H185" s="69">
        <v>39145437500</v>
      </c>
      <c r="I185" s="68" t="s">
        <v>3337</v>
      </c>
      <c r="J185" s="68" t="s">
        <v>3338</v>
      </c>
      <c r="K185" s="69">
        <v>481790</v>
      </c>
      <c r="L185" s="192">
        <v>481790</v>
      </c>
      <c r="M185" s="180">
        <v>39145437500</v>
      </c>
      <c r="N185" s="68" t="s">
        <v>3418</v>
      </c>
      <c r="O185" s="68" t="s">
        <v>3962</v>
      </c>
    </row>
    <row r="186" spans="1:15" ht="39" thickBot="1">
      <c r="A186" s="68">
        <v>14031000034</v>
      </c>
      <c r="B186" s="68">
        <v>98266</v>
      </c>
      <c r="C186" s="68" t="s">
        <v>3388</v>
      </c>
      <c r="D186" s="68" t="s">
        <v>3417</v>
      </c>
      <c r="E186" s="68">
        <v>396</v>
      </c>
      <c r="F186" s="68">
        <v>32175000000</v>
      </c>
      <c r="G186" s="192">
        <v>395</v>
      </c>
      <c r="H186" s="69">
        <v>32093750000</v>
      </c>
      <c r="I186" s="68" t="s">
        <v>3337</v>
      </c>
      <c r="J186" s="68" t="s">
        <v>3338</v>
      </c>
      <c r="K186" s="69">
        <v>395000</v>
      </c>
      <c r="L186" s="192">
        <v>395000</v>
      </c>
      <c r="M186" s="180">
        <v>32093750000</v>
      </c>
      <c r="N186" s="68" t="s">
        <v>3418</v>
      </c>
      <c r="O186" s="68" t="s">
        <v>3962</v>
      </c>
    </row>
    <row r="187" spans="1:15" ht="26.25" thickBot="1">
      <c r="A187" s="68">
        <v>14031900289</v>
      </c>
      <c r="B187" s="68">
        <v>98234</v>
      </c>
      <c r="C187" s="68" t="s">
        <v>3336</v>
      </c>
      <c r="D187" s="68" t="s">
        <v>1010</v>
      </c>
      <c r="E187" s="68">
        <v>400</v>
      </c>
      <c r="F187" s="68">
        <v>32500000000</v>
      </c>
      <c r="G187" s="192">
        <v>398.19</v>
      </c>
      <c r="H187" s="69">
        <v>32352937500</v>
      </c>
      <c r="I187" s="68" t="s">
        <v>3337</v>
      </c>
      <c r="J187" s="68" t="s">
        <v>3338</v>
      </c>
      <c r="K187" s="69">
        <v>398190</v>
      </c>
      <c r="L187" s="192">
        <v>398190</v>
      </c>
      <c r="M187" s="180">
        <v>32352937500</v>
      </c>
      <c r="N187" s="68" t="s">
        <v>3341</v>
      </c>
      <c r="O187" s="68" t="s">
        <v>3974</v>
      </c>
    </row>
    <row r="188" spans="1:15" ht="39" thickBot="1">
      <c r="A188" s="68">
        <v>14031900301</v>
      </c>
      <c r="B188" s="68">
        <v>98217</v>
      </c>
      <c r="C188" s="68" t="s">
        <v>3340</v>
      </c>
      <c r="D188" s="68" t="s">
        <v>3419</v>
      </c>
      <c r="E188" s="68">
        <v>300</v>
      </c>
      <c r="F188" s="68">
        <v>24375000000</v>
      </c>
      <c r="G188" s="192">
        <v>296.18</v>
      </c>
      <c r="H188" s="69">
        <v>24064625000</v>
      </c>
      <c r="I188" s="68" t="s">
        <v>3337</v>
      </c>
      <c r="J188" s="68" t="s">
        <v>3338</v>
      </c>
      <c r="K188" s="69">
        <v>296180</v>
      </c>
      <c r="L188" s="192">
        <v>296180</v>
      </c>
      <c r="M188" s="180">
        <v>24064625000</v>
      </c>
      <c r="N188" s="68" t="s">
        <v>3349</v>
      </c>
      <c r="O188" s="68" t="s">
        <v>4034</v>
      </c>
    </row>
    <row r="189" spans="1:15" ht="26.25" thickBot="1">
      <c r="A189" s="68">
        <v>14031900308</v>
      </c>
      <c r="B189" s="68">
        <v>98228</v>
      </c>
      <c r="C189" s="68" t="s">
        <v>3340</v>
      </c>
      <c r="D189" s="68" t="s">
        <v>3420</v>
      </c>
      <c r="E189" s="68">
        <v>300</v>
      </c>
      <c r="F189" s="68">
        <v>24375000000</v>
      </c>
      <c r="G189" s="192">
        <v>297.98</v>
      </c>
      <c r="H189" s="69">
        <v>24210875000</v>
      </c>
      <c r="I189" s="68" t="s">
        <v>3337</v>
      </c>
      <c r="J189" s="68" t="s">
        <v>3338</v>
      </c>
      <c r="K189" s="69">
        <v>297980</v>
      </c>
      <c r="L189" s="192">
        <v>297980</v>
      </c>
      <c r="M189" s="180">
        <v>24210875000</v>
      </c>
      <c r="N189" s="68" t="s">
        <v>3353</v>
      </c>
      <c r="O189" s="68" t="s">
        <v>3949</v>
      </c>
    </row>
    <row r="190" spans="1:15" ht="26.25" thickBot="1">
      <c r="A190" s="68">
        <v>14021900309</v>
      </c>
      <c r="B190" s="68">
        <v>88557</v>
      </c>
      <c r="C190" s="68" t="s">
        <v>3340</v>
      </c>
      <c r="D190" s="68" t="s">
        <v>3687</v>
      </c>
      <c r="E190" s="68">
        <v>100</v>
      </c>
      <c r="F190" s="68">
        <v>8125000000</v>
      </c>
      <c r="G190" s="192">
        <v>98.79</v>
      </c>
      <c r="H190" s="69">
        <v>8026687500</v>
      </c>
      <c r="I190" s="68" t="s">
        <v>3337</v>
      </c>
      <c r="J190" s="68" t="s">
        <v>3338</v>
      </c>
      <c r="K190" s="69">
        <v>98790</v>
      </c>
      <c r="L190" s="192">
        <v>98790</v>
      </c>
      <c r="M190" s="180">
        <v>8026687500</v>
      </c>
      <c r="N190" s="68" t="s">
        <v>3415</v>
      </c>
      <c r="O190" s="68" t="s">
        <v>3959</v>
      </c>
    </row>
    <row r="191" spans="1:15" ht="39" thickBot="1">
      <c r="A191" s="68">
        <v>14031900164</v>
      </c>
      <c r="B191" s="68">
        <v>88516</v>
      </c>
      <c r="C191" s="68" t="s">
        <v>3340</v>
      </c>
      <c r="D191" s="68" t="s">
        <v>3688</v>
      </c>
      <c r="E191" s="68">
        <v>281</v>
      </c>
      <c r="F191" s="68">
        <v>22831250000</v>
      </c>
      <c r="G191" s="192">
        <v>279.67</v>
      </c>
      <c r="H191" s="69">
        <v>22723187500</v>
      </c>
      <c r="I191" s="68" t="s">
        <v>3337</v>
      </c>
      <c r="J191" s="68" t="s">
        <v>3338</v>
      </c>
      <c r="K191" s="69">
        <v>279670</v>
      </c>
      <c r="L191" s="192">
        <v>279670</v>
      </c>
      <c r="M191" s="180">
        <v>22723187500</v>
      </c>
      <c r="N191" s="68" t="s">
        <v>3409</v>
      </c>
      <c r="O191" s="68" t="s">
        <v>3955</v>
      </c>
    </row>
    <row r="192" spans="1:15" ht="26.25" thickBot="1">
      <c r="A192" s="68">
        <v>14021900320</v>
      </c>
      <c r="B192" s="68">
        <v>88501</v>
      </c>
      <c r="C192" s="68" t="s">
        <v>3340</v>
      </c>
      <c r="D192" s="68" t="s">
        <v>3649</v>
      </c>
      <c r="E192" s="68">
        <v>100</v>
      </c>
      <c r="F192" s="68">
        <v>8125000000</v>
      </c>
      <c r="G192" s="192">
        <v>99.99</v>
      </c>
      <c r="H192" s="69">
        <v>8124187500</v>
      </c>
      <c r="I192" s="68" t="s">
        <v>3337</v>
      </c>
      <c r="J192" s="68" t="s">
        <v>3338</v>
      </c>
      <c r="K192" s="69">
        <v>99990</v>
      </c>
      <c r="L192" s="192">
        <v>99990</v>
      </c>
      <c r="M192" s="180">
        <v>8124187500</v>
      </c>
      <c r="N192" s="68" t="s">
        <v>3489</v>
      </c>
      <c r="O192" s="68" t="s">
        <v>3649</v>
      </c>
    </row>
    <row r="193" spans="1:15" ht="26.25" thickBot="1">
      <c r="A193" s="68">
        <v>14021800063</v>
      </c>
      <c r="B193" s="68">
        <v>88174</v>
      </c>
      <c r="C193" s="68" t="s">
        <v>3343</v>
      </c>
      <c r="D193" s="68" t="s">
        <v>3368</v>
      </c>
      <c r="E193" s="68">
        <v>1000</v>
      </c>
      <c r="F193" s="68">
        <v>81250000000</v>
      </c>
      <c r="G193" s="192">
        <v>990.97</v>
      </c>
      <c r="H193" s="69">
        <v>80516312500</v>
      </c>
      <c r="I193" s="68" t="s">
        <v>3337</v>
      </c>
      <c r="J193" s="68" t="s">
        <v>3338</v>
      </c>
      <c r="K193" s="69">
        <v>990970</v>
      </c>
      <c r="L193" s="192">
        <v>990970</v>
      </c>
      <c r="M193" s="180">
        <v>80516312500</v>
      </c>
      <c r="N193" s="68" t="s">
        <v>3369</v>
      </c>
      <c r="O193" s="68" t="s">
        <v>4035</v>
      </c>
    </row>
    <row r="194" spans="1:15" ht="26.25" thickBot="1">
      <c r="A194" s="68">
        <v>14021900291</v>
      </c>
      <c r="B194" s="68">
        <v>88505</v>
      </c>
      <c r="C194" s="68" t="s">
        <v>3340</v>
      </c>
      <c r="D194" s="68" t="s">
        <v>3705</v>
      </c>
      <c r="E194" s="68">
        <v>200</v>
      </c>
      <c r="F194" s="68">
        <v>16250000000</v>
      </c>
      <c r="G194" s="192">
        <v>197.53</v>
      </c>
      <c r="H194" s="69">
        <v>16049312500</v>
      </c>
      <c r="I194" s="68" t="s">
        <v>3337</v>
      </c>
      <c r="J194" s="68" t="s">
        <v>3338</v>
      </c>
      <c r="K194" s="69">
        <v>197530</v>
      </c>
      <c r="L194" s="192">
        <v>197530</v>
      </c>
      <c r="M194" s="180">
        <v>16049312500</v>
      </c>
      <c r="N194" s="68" t="s">
        <v>3374</v>
      </c>
      <c r="O194" s="68" t="s">
        <v>4036</v>
      </c>
    </row>
    <row r="195" spans="1:15" ht="39" thickBot="1">
      <c r="A195" s="68">
        <v>14021900334</v>
      </c>
      <c r="B195" s="68">
        <v>88494</v>
      </c>
      <c r="C195" s="68" t="s">
        <v>3340</v>
      </c>
      <c r="D195" s="68" t="s">
        <v>1476</v>
      </c>
      <c r="E195" s="68">
        <v>155</v>
      </c>
      <c r="F195" s="68">
        <v>12593750000</v>
      </c>
      <c r="G195" s="192">
        <v>154.32</v>
      </c>
      <c r="H195" s="69">
        <v>12538500000</v>
      </c>
      <c r="I195" s="68" t="s">
        <v>3337</v>
      </c>
      <c r="J195" s="68" t="s">
        <v>3338</v>
      </c>
      <c r="K195" s="69">
        <v>154320</v>
      </c>
      <c r="L195" s="192">
        <v>154320</v>
      </c>
      <c r="M195" s="180">
        <v>12538500000</v>
      </c>
      <c r="N195" s="68" t="s">
        <v>3551</v>
      </c>
      <c r="O195" s="68" t="s">
        <v>3990</v>
      </c>
    </row>
    <row r="196" spans="1:15" ht="26.25" thickBot="1">
      <c r="A196" s="68">
        <v>14021900304</v>
      </c>
      <c r="B196" s="68">
        <v>88450</v>
      </c>
      <c r="C196" s="68" t="s">
        <v>3336</v>
      </c>
      <c r="D196" s="68" t="s">
        <v>3706</v>
      </c>
      <c r="E196" s="68">
        <v>150</v>
      </c>
      <c r="F196" s="68">
        <v>12187500000</v>
      </c>
      <c r="G196" s="192">
        <v>149.13999999999999</v>
      </c>
      <c r="H196" s="69">
        <v>12117625000</v>
      </c>
      <c r="I196" s="68" t="s">
        <v>3337</v>
      </c>
      <c r="J196" s="68" t="s">
        <v>3338</v>
      </c>
      <c r="K196" s="69">
        <v>149140</v>
      </c>
      <c r="L196" s="192">
        <v>149140</v>
      </c>
      <c r="M196" s="180">
        <v>12117625000</v>
      </c>
      <c r="N196" s="68" t="s">
        <v>3367</v>
      </c>
      <c r="O196" s="68" t="s">
        <v>3974</v>
      </c>
    </row>
    <row r="197" spans="1:15" ht="26.25" thickBot="1">
      <c r="A197" s="68">
        <v>14021900319</v>
      </c>
      <c r="B197" s="68">
        <v>88468</v>
      </c>
      <c r="C197" s="68" t="s">
        <v>3340</v>
      </c>
      <c r="D197" s="68" t="s">
        <v>709</v>
      </c>
      <c r="E197" s="68">
        <v>200</v>
      </c>
      <c r="F197" s="68">
        <v>16250000000</v>
      </c>
      <c r="G197" s="192">
        <v>194.7</v>
      </c>
      <c r="H197" s="69">
        <v>15819375000</v>
      </c>
      <c r="I197" s="68" t="s">
        <v>3337</v>
      </c>
      <c r="J197" s="68" t="s">
        <v>3338</v>
      </c>
      <c r="K197" s="69">
        <v>194700</v>
      </c>
      <c r="L197" s="192">
        <v>194700</v>
      </c>
      <c r="M197" s="180">
        <v>15819375000</v>
      </c>
      <c r="N197" s="68" t="s">
        <v>3365</v>
      </c>
      <c r="O197" s="68" t="s">
        <v>4037</v>
      </c>
    </row>
    <row r="198" spans="1:15" ht="26.25" thickBot="1">
      <c r="A198" s="68">
        <v>14021800065</v>
      </c>
      <c r="B198" s="68">
        <v>88384</v>
      </c>
      <c r="C198" s="68" t="s">
        <v>3343</v>
      </c>
      <c r="D198" s="68" t="s">
        <v>3592</v>
      </c>
      <c r="E198" s="68">
        <v>500</v>
      </c>
      <c r="F198" s="68">
        <v>40625000000</v>
      </c>
      <c r="G198" s="192">
        <v>498.17</v>
      </c>
      <c r="H198" s="69">
        <v>40476312500</v>
      </c>
      <c r="I198" s="68" t="s">
        <v>3337</v>
      </c>
      <c r="J198" s="68" t="s">
        <v>3338</v>
      </c>
      <c r="K198" s="69">
        <v>498170</v>
      </c>
      <c r="L198" s="192">
        <v>498170</v>
      </c>
      <c r="M198" s="180">
        <v>40476312500</v>
      </c>
      <c r="N198" s="68" t="s">
        <v>3442</v>
      </c>
      <c r="O198" s="68" t="s">
        <v>4038</v>
      </c>
    </row>
    <row r="199" spans="1:15" ht="26.25" thickBot="1">
      <c r="A199" s="68">
        <v>14021900295</v>
      </c>
      <c r="B199" s="68">
        <v>88298</v>
      </c>
      <c r="C199" s="68" t="s">
        <v>3340</v>
      </c>
      <c r="D199" s="68" t="s">
        <v>3478</v>
      </c>
      <c r="E199" s="68">
        <v>200</v>
      </c>
      <c r="F199" s="68">
        <v>16250000000</v>
      </c>
      <c r="G199" s="192">
        <v>198.67</v>
      </c>
      <c r="H199" s="69">
        <v>16141937500</v>
      </c>
      <c r="I199" s="68" t="s">
        <v>3337</v>
      </c>
      <c r="J199" s="68" t="s">
        <v>3338</v>
      </c>
      <c r="K199" s="69">
        <v>198670</v>
      </c>
      <c r="L199" s="192">
        <v>198670</v>
      </c>
      <c r="M199" s="180">
        <v>16141937500</v>
      </c>
      <c r="N199" s="68" t="s">
        <v>3363</v>
      </c>
      <c r="O199" s="68" t="s">
        <v>3951</v>
      </c>
    </row>
    <row r="200" spans="1:15" ht="26.25" thickBot="1">
      <c r="A200" s="68">
        <v>14026500007</v>
      </c>
      <c r="B200" s="68">
        <v>88304</v>
      </c>
      <c r="C200" s="68" t="s">
        <v>3410</v>
      </c>
      <c r="D200" s="68" t="s">
        <v>3707</v>
      </c>
      <c r="E200" s="68">
        <v>305.69</v>
      </c>
      <c r="F200" s="68">
        <v>24837312500</v>
      </c>
      <c r="G200" s="192">
        <v>304.43</v>
      </c>
      <c r="H200" s="69">
        <v>24734937500</v>
      </c>
      <c r="I200" s="68" t="s">
        <v>3337</v>
      </c>
      <c r="J200" s="68" t="s">
        <v>3338</v>
      </c>
      <c r="K200" s="69">
        <v>304430</v>
      </c>
      <c r="L200" s="192">
        <v>304430</v>
      </c>
      <c r="M200" s="180">
        <v>24734937500</v>
      </c>
      <c r="N200" s="68" t="s">
        <v>3397</v>
      </c>
      <c r="O200" s="68" t="s">
        <v>4039</v>
      </c>
    </row>
    <row r="201" spans="1:15" ht="51.75" thickBot="1">
      <c r="A201" s="68">
        <v>14031900013</v>
      </c>
      <c r="B201" s="68">
        <v>88279</v>
      </c>
      <c r="C201" s="68" t="s">
        <v>3336</v>
      </c>
      <c r="D201" s="68" t="s">
        <v>3372</v>
      </c>
      <c r="E201" s="68">
        <v>300</v>
      </c>
      <c r="F201" s="68">
        <v>24375000000</v>
      </c>
      <c r="G201" s="192">
        <v>299.5</v>
      </c>
      <c r="H201" s="69">
        <v>24334375000</v>
      </c>
      <c r="I201" s="68" t="s">
        <v>3337</v>
      </c>
      <c r="J201" s="68" t="s">
        <v>3338</v>
      </c>
      <c r="K201" s="69">
        <v>299500</v>
      </c>
      <c r="L201" s="192">
        <v>299500</v>
      </c>
      <c r="M201" s="180">
        <v>24334375000</v>
      </c>
      <c r="N201" s="68" t="s">
        <v>3365</v>
      </c>
      <c r="O201" s="68" t="s">
        <v>3978</v>
      </c>
    </row>
    <row r="202" spans="1:15" ht="51.75" thickBot="1">
      <c r="A202" s="68">
        <v>14021900281</v>
      </c>
      <c r="B202" s="68">
        <v>88249</v>
      </c>
      <c r="C202" s="68" t="s">
        <v>3340</v>
      </c>
      <c r="D202" s="68" t="s">
        <v>3671</v>
      </c>
      <c r="E202" s="68">
        <v>450</v>
      </c>
      <c r="F202" s="68">
        <v>36562500000</v>
      </c>
      <c r="G202" s="192">
        <v>449.21</v>
      </c>
      <c r="H202" s="69">
        <v>36498312500</v>
      </c>
      <c r="I202" s="68" t="s">
        <v>3337</v>
      </c>
      <c r="J202" s="68" t="s">
        <v>3338</v>
      </c>
      <c r="K202" s="69">
        <v>449210</v>
      </c>
      <c r="L202" s="192">
        <v>449210</v>
      </c>
      <c r="M202" s="180">
        <v>36498312500</v>
      </c>
      <c r="N202" s="68" t="s">
        <v>3361</v>
      </c>
      <c r="O202" s="68" t="s">
        <v>3959</v>
      </c>
    </row>
    <row r="203" spans="1:15" ht="26.25" thickBot="1">
      <c r="A203" s="68">
        <v>14021800058</v>
      </c>
      <c r="B203" s="68">
        <v>88216</v>
      </c>
      <c r="C203" s="68" t="s">
        <v>3343</v>
      </c>
      <c r="D203" s="68" t="s">
        <v>3600</v>
      </c>
      <c r="E203" s="68">
        <v>500</v>
      </c>
      <c r="F203" s="68">
        <v>40625000000</v>
      </c>
      <c r="G203" s="192">
        <v>499.25</v>
      </c>
      <c r="H203" s="69">
        <v>40564062500</v>
      </c>
      <c r="I203" s="68" t="s">
        <v>3337</v>
      </c>
      <c r="J203" s="68" t="s">
        <v>3338</v>
      </c>
      <c r="K203" s="69">
        <v>499250</v>
      </c>
      <c r="L203" s="192">
        <v>499250</v>
      </c>
      <c r="M203" s="180">
        <v>40564062500</v>
      </c>
      <c r="N203" s="68" t="s">
        <v>3708</v>
      </c>
      <c r="O203" s="68" t="s">
        <v>4008</v>
      </c>
    </row>
    <row r="204" spans="1:15" ht="26.25" thickBot="1">
      <c r="A204" s="68">
        <v>14021900272</v>
      </c>
      <c r="B204" s="68">
        <v>88229</v>
      </c>
      <c r="C204" s="68" t="s">
        <v>3340</v>
      </c>
      <c r="D204" s="68" t="s">
        <v>993</v>
      </c>
      <c r="E204" s="68">
        <v>150</v>
      </c>
      <c r="F204" s="68">
        <v>12187500000</v>
      </c>
      <c r="G204" s="192">
        <v>149.24</v>
      </c>
      <c r="H204" s="69">
        <v>12125750000</v>
      </c>
      <c r="I204" s="68" t="s">
        <v>3337</v>
      </c>
      <c r="J204" s="68" t="s">
        <v>3338</v>
      </c>
      <c r="K204" s="69">
        <v>149240</v>
      </c>
      <c r="L204" s="192">
        <v>149240</v>
      </c>
      <c r="M204" s="180">
        <v>12125750000</v>
      </c>
      <c r="N204" s="68" t="s">
        <v>3341</v>
      </c>
      <c r="O204" s="68" t="s">
        <v>3994</v>
      </c>
    </row>
    <row r="205" spans="1:15" ht="26.25" thickBot="1">
      <c r="A205" s="68">
        <v>14021800050</v>
      </c>
      <c r="B205" s="68">
        <v>88170</v>
      </c>
      <c r="C205" s="68" t="s">
        <v>3343</v>
      </c>
      <c r="D205" s="68" t="s">
        <v>3555</v>
      </c>
      <c r="E205" s="68">
        <v>500</v>
      </c>
      <c r="F205" s="68">
        <v>40625000000</v>
      </c>
      <c r="G205" s="192">
        <v>499.44</v>
      </c>
      <c r="H205" s="69">
        <v>40579500000</v>
      </c>
      <c r="I205" s="68" t="s">
        <v>3337</v>
      </c>
      <c r="J205" s="68" t="s">
        <v>3338</v>
      </c>
      <c r="K205" s="69">
        <v>499440</v>
      </c>
      <c r="L205" s="192">
        <v>499440</v>
      </c>
      <c r="M205" s="180">
        <v>40579500000</v>
      </c>
      <c r="N205" s="68" t="s">
        <v>3365</v>
      </c>
      <c r="O205" s="68" t="s">
        <v>4040</v>
      </c>
    </row>
    <row r="206" spans="1:15" ht="26.25" thickBot="1">
      <c r="A206" s="68">
        <v>14021900335</v>
      </c>
      <c r="B206" s="68">
        <v>88151</v>
      </c>
      <c r="C206" s="68" t="s">
        <v>3336</v>
      </c>
      <c r="D206" s="68" t="s">
        <v>3439</v>
      </c>
      <c r="E206" s="68">
        <v>170</v>
      </c>
      <c r="F206" s="68">
        <v>13812500000</v>
      </c>
      <c r="G206" s="192">
        <v>169.73</v>
      </c>
      <c r="H206" s="69">
        <v>13790562500</v>
      </c>
      <c r="I206" s="68" t="s">
        <v>3337</v>
      </c>
      <c r="J206" s="68" t="s">
        <v>3338</v>
      </c>
      <c r="K206" s="69">
        <v>169730</v>
      </c>
      <c r="L206" s="192">
        <v>169730</v>
      </c>
      <c r="M206" s="180">
        <v>13790562500</v>
      </c>
      <c r="N206" s="68" t="s">
        <v>3431</v>
      </c>
      <c r="O206" s="68" t="s">
        <v>4041</v>
      </c>
    </row>
    <row r="207" spans="1:15" ht="51.75" thickBot="1">
      <c r="A207" s="68">
        <v>14021800049</v>
      </c>
      <c r="B207" s="68">
        <v>88116</v>
      </c>
      <c r="C207" s="68" t="s">
        <v>3343</v>
      </c>
      <c r="D207" s="68" t="s">
        <v>196</v>
      </c>
      <c r="E207" s="68">
        <v>500</v>
      </c>
      <c r="F207" s="68">
        <v>40625000000</v>
      </c>
      <c r="G207" s="192">
        <v>498.61</v>
      </c>
      <c r="H207" s="69">
        <v>40512062500</v>
      </c>
      <c r="I207" s="68" t="s">
        <v>3337</v>
      </c>
      <c r="J207" s="68" t="s">
        <v>3338</v>
      </c>
      <c r="K207" s="69">
        <v>498610</v>
      </c>
      <c r="L207" s="192">
        <v>498610</v>
      </c>
      <c r="M207" s="180">
        <v>40512062500</v>
      </c>
      <c r="N207" s="68" t="s">
        <v>3415</v>
      </c>
      <c r="O207" s="68" t="s">
        <v>4042</v>
      </c>
    </row>
    <row r="208" spans="1:15" ht="26.25" thickBot="1">
      <c r="A208" s="68">
        <v>14021800054</v>
      </c>
      <c r="B208" s="68">
        <v>88122</v>
      </c>
      <c r="C208" s="68" t="s">
        <v>3343</v>
      </c>
      <c r="D208" s="68" t="s">
        <v>3348</v>
      </c>
      <c r="E208" s="68">
        <v>500</v>
      </c>
      <c r="F208" s="68">
        <v>40625000000</v>
      </c>
      <c r="G208" s="192">
        <v>499.27</v>
      </c>
      <c r="H208" s="69">
        <v>40565687500</v>
      </c>
      <c r="I208" s="68" t="s">
        <v>3337</v>
      </c>
      <c r="J208" s="68" t="s">
        <v>3338</v>
      </c>
      <c r="K208" s="69">
        <v>499270</v>
      </c>
      <c r="L208" s="192">
        <v>499270</v>
      </c>
      <c r="M208" s="180">
        <v>40565687500</v>
      </c>
      <c r="N208" s="68" t="s">
        <v>3349</v>
      </c>
      <c r="O208" s="68" t="s">
        <v>3960</v>
      </c>
    </row>
    <row r="209" spans="1:15" ht="26.25" thickBot="1">
      <c r="A209" s="68">
        <v>14021800053</v>
      </c>
      <c r="B209" s="68">
        <v>88123</v>
      </c>
      <c r="C209" s="68" t="s">
        <v>3343</v>
      </c>
      <c r="D209" s="68" t="s">
        <v>3440</v>
      </c>
      <c r="E209" s="68">
        <v>500</v>
      </c>
      <c r="F209" s="68">
        <v>40625000000</v>
      </c>
      <c r="G209" s="192">
        <v>499.87</v>
      </c>
      <c r="H209" s="69">
        <v>40614437500</v>
      </c>
      <c r="I209" s="68" t="s">
        <v>3337</v>
      </c>
      <c r="J209" s="68" t="s">
        <v>3338</v>
      </c>
      <c r="K209" s="69">
        <v>499870</v>
      </c>
      <c r="L209" s="192">
        <v>499870</v>
      </c>
      <c r="M209" s="180">
        <v>40614437500</v>
      </c>
      <c r="N209" s="68" t="s">
        <v>3374</v>
      </c>
      <c r="O209" s="68" t="s">
        <v>4036</v>
      </c>
    </row>
    <row r="210" spans="1:15" ht="26.25" thickBot="1">
      <c r="A210" s="68">
        <v>14021800047</v>
      </c>
      <c r="B210" s="68">
        <v>88103</v>
      </c>
      <c r="C210" s="68" t="s">
        <v>3343</v>
      </c>
      <c r="D210" s="68" t="s">
        <v>3441</v>
      </c>
      <c r="E210" s="68">
        <v>500</v>
      </c>
      <c r="F210" s="68">
        <v>40625000000</v>
      </c>
      <c r="G210" s="192">
        <v>498.93</v>
      </c>
      <c r="H210" s="69">
        <v>40538062500</v>
      </c>
      <c r="I210" s="68" t="s">
        <v>3337</v>
      </c>
      <c r="J210" s="68" t="s">
        <v>3338</v>
      </c>
      <c r="K210" s="69">
        <v>498930</v>
      </c>
      <c r="L210" s="192">
        <v>498930</v>
      </c>
      <c r="M210" s="180">
        <v>40538062500</v>
      </c>
      <c r="N210" s="68" t="s">
        <v>3375</v>
      </c>
      <c r="O210" s="68" t="s">
        <v>3949</v>
      </c>
    </row>
    <row r="211" spans="1:15" ht="26.25" thickBot="1">
      <c r="A211" s="68">
        <v>14021800052</v>
      </c>
      <c r="B211" s="68">
        <v>88109</v>
      </c>
      <c r="C211" s="68" t="s">
        <v>3343</v>
      </c>
      <c r="D211" s="68" t="s">
        <v>3368</v>
      </c>
      <c r="E211" s="68">
        <v>500</v>
      </c>
      <c r="F211" s="68">
        <v>40625000000</v>
      </c>
      <c r="G211" s="192">
        <v>496.8</v>
      </c>
      <c r="H211" s="69">
        <v>40365000000</v>
      </c>
      <c r="I211" s="68" t="s">
        <v>3337</v>
      </c>
      <c r="J211" s="68" t="s">
        <v>3338</v>
      </c>
      <c r="K211" s="69">
        <v>496800</v>
      </c>
      <c r="L211" s="192">
        <v>496800</v>
      </c>
      <c r="M211" s="180">
        <v>40365000000</v>
      </c>
      <c r="N211" s="68" t="s">
        <v>3369</v>
      </c>
      <c r="O211" s="68" t="s">
        <v>4035</v>
      </c>
    </row>
    <row r="212" spans="1:15" ht="26.25" thickBot="1">
      <c r="A212" s="68">
        <v>14021800040</v>
      </c>
      <c r="B212" s="68">
        <v>88099</v>
      </c>
      <c r="C212" s="68" t="s">
        <v>3343</v>
      </c>
      <c r="D212" s="68" t="s">
        <v>223</v>
      </c>
      <c r="E212" s="68">
        <v>400</v>
      </c>
      <c r="F212" s="68">
        <v>32500000000</v>
      </c>
      <c r="G212" s="192">
        <v>399.32</v>
      </c>
      <c r="H212" s="69">
        <v>32444750000</v>
      </c>
      <c r="I212" s="68" t="s">
        <v>3337</v>
      </c>
      <c r="J212" s="68" t="s">
        <v>3338</v>
      </c>
      <c r="K212" s="69">
        <v>399320</v>
      </c>
      <c r="L212" s="192">
        <v>399320</v>
      </c>
      <c r="M212" s="180">
        <v>32444750000</v>
      </c>
      <c r="N212" s="68" t="s">
        <v>3442</v>
      </c>
      <c r="O212" s="68" t="s">
        <v>3985</v>
      </c>
    </row>
    <row r="213" spans="1:15" ht="26.25" thickBot="1">
      <c r="A213" s="68">
        <v>14021900332</v>
      </c>
      <c r="B213" s="68">
        <v>88076</v>
      </c>
      <c r="C213" s="68" t="s">
        <v>3336</v>
      </c>
      <c r="D213" s="68" t="s">
        <v>1468</v>
      </c>
      <c r="E213" s="68">
        <v>75</v>
      </c>
      <c r="F213" s="68">
        <v>6093750000</v>
      </c>
      <c r="G213" s="192">
        <v>71.38</v>
      </c>
      <c r="H213" s="69">
        <v>5799625000</v>
      </c>
      <c r="I213" s="68" t="s">
        <v>3337</v>
      </c>
      <c r="J213" s="68" t="s">
        <v>3338</v>
      </c>
      <c r="K213" s="69">
        <v>71380</v>
      </c>
      <c r="L213" s="192">
        <v>71380</v>
      </c>
      <c r="M213" s="180">
        <v>5799625000</v>
      </c>
      <c r="N213" s="68" t="s">
        <v>3375</v>
      </c>
      <c r="O213" s="68" t="s">
        <v>4012</v>
      </c>
    </row>
    <row r="214" spans="1:15" ht="26.25" thickBot="1">
      <c r="A214" s="68">
        <v>14021900292</v>
      </c>
      <c r="B214" s="68">
        <v>88047</v>
      </c>
      <c r="C214" s="68" t="s">
        <v>3340</v>
      </c>
      <c r="D214" s="68" t="s">
        <v>3443</v>
      </c>
      <c r="E214" s="68">
        <v>100</v>
      </c>
      <c r="F214" s="68">
        <v>8125000000</v>
      </c>
      <c r="G214" s="192">
        <v>99.63</v>
      </c>
      <c r="H214" s="69">
        <v>8094937500</v>
      </c>
      <c r="I214" s="68" t="s">
        <v>3337</v>
      </c>
      <c r="J214" s="68" t="s">
        <v>3338</v>
      </c>
      <c r="K214" s="69">
        <v>99630</v>
      </c>
      <c r="L214" s="192">
        <v>99630</v>
      </c>
      <c r="M214" s="180">
        <v>8094937500</v>
      </c>
      <c r="N214" s="68" t="s">
        <v>3444</v>
      </c>
      <c r="O214" s="68" t="s">
        <v>4039</v>
      </c>
    </row>
    <row r="215" spans="1:15" ht="39" thickBot="1">
      <c r="A215" s="68">
        <v>14021800064</v>
      </c>
      <c r="B215" s="68">
        <v>88060</v>
      </c>
      <c r="C215" s="68" t="s">
        <v>3343</v>
      </c>
      <c r="D215" s="68" t="s">
        <v>3368</v>
      </c>
      <c r="E215" s="68">
        <v>500</v>
      </c>
      <c r="F215" s="68">
        <v>40625000000</v>
      </c>
      <c r="G215" s="192">
        <v>495.89</v>
      </c>
      <c r="H215" s="69">
        <v>40291062500</v>
      </c>
      <c r="I215" s="68" t="s">
        <v>3337</v>
      </c>
      <c r="J215" s="68" t="s">
        <v>3338</v>
      </c>
      <c r="K215" s="69">
        <v>495890</v>
      </c>
      <c r="L215" s="192">
        <v>495890</v>
      </c>
      <c r="M215" s="180">
        <v>40291062500</v>
      </c>
      <c r="N215" s="68" t="s">
        <v>3369</v>
      </c>
      <c r="O215" s="68" t="s">
        <v>3998</v>
      </c>
    </row>
    <row r="216" spans="1:15" ht="39" thickBot="1">
      <c r="A216" s="68">
        <v>14021800036</v>
      </c>
      <c r="B216" s="68">
        <v>88018</v>
      </c>
      <c r="C216" s="68" t="s">
        <v>3343</v>
      </c>
      <c r="D216" s="68" t="s">
        <v>3445</v>
      </c>
      <c r="E216" s="68">
        <v>500</v>
      </c>
      <c r="F216" s="68">
        <v>40625000000</v>
      </c>
      <c r="G216" s="192">
        <v>493.74</v>
      </c>
      <c r="H216" s="69">
        <v>40116375000</v>
      </c>
      <c r="I216" s="68" t="s">
        <v>3337</v>
      </c>
      <c r="J216" s="68" t="s">
        <v>3338</v>
      </c>
      <c r="K216" s="69">
        <v>493740</v>
      </c>
      <c r="L216" s="192">
        <v>493740</v>
      </c>
      <c r="M216" s="180">
        <v>40116375000</v>
      </c>
      <c r="N216" s="68" t="s">
        <v>3446</v>
      </c>
      <c r="O216" s="68" t="s">
        <v>4043</v>
      </c>
    </row>
    <row r="217" spans="1:15" ht="26.25" thickBot="1">
      <c r="A217" s="68">
        <v>14021800037</v>
      </c>
      <c r="B217" s="68">
        <v>88019</v>
      </c>
      <c r="C217" s="68" t="s">
        <v>3343</v>
      </c>
      <c r="D217" s="68" t="s">
        <v>3447</v>
      </c>
      <c r="E217" s="68">
        <v>500</v>
      </c>
      <c r="F217" s="68">
        <v>40625000000</v>
      </c>
      <c r="G217" s="192">
        <v>499.58</v>
      </c>
      <c r="H217" s="69">
        <v>40590875000</v>
      </c>
      <c r="I217" s="68" t="s">
        <v>3337</v>
      </c>
      <c r="J217" s="68" t="s">
        <v>3338</v>
      </c>
      <c r="K217" s="69">
        <v>499580</v>
      </c>
      <c r="L217" s="192">
        <v>499580</v>
      </c>
      <c r="M217" s="180">
        <v>40590875000</v>
      </c>
      <c r="N217" s="68" t="s">
        <v>3365</v>
      </c>
      <c r="O217" s="68" t="s">
        <v>3927</v>
      </c>
    </row>
    <row r="218" spans="1:15" ht="26.25" thickBot="1">
      <c r="A218" s="68">
        <v>14021800039</v>
      </c>
      <c r="B218" s="68">
        <v>88020</v>
      </c>
      <c r="C218" s="68" t="s">
        <v>3343</v>
      </c>
      <c r="D218" s="68" t="s">
        <v>223</v>
      </c>
      <c r="E218" s="68">
        <v>400</v>
      </c>
      <c r="F218" s="68">
        <v>32500000000</v>
      </c>
      <c r="G218" s="192">
        <v>398.88</v>
      </c>
      <c r="H218" s="69">
        <v>32409000000</v>
      </c>
      <c r="I218" s="68" t="s">
        <v>3337</v>
      </c>
      <c r="J218" s="68" t="s">
        <v>3338</v>
      </c>
      <c r="K218" s="69">
        <v>398880</v>
      </c>
      <c r="L218" s="192">
        <v>398880</v>
      </c>
      <c r="M218" s="180">
        <v>32409000000</v>
      </c>
      <c r="N218" s="68" t="s">
        <v>3442</v>
      </c>
      <c r="O218" s="68" t="s">
        <v>3985</v>
      </c>
    </row>
    <row r="219" spans="1:15" ht="39" thickBot="1">
      <c r="A219" s="68">
        <v>14021800043</v>
      </c>
      <c r="B219" s="68">
        <v>88024</v>
      </c>
      <c r="C219" s="68" t="s">
        <v>3343</v>
      </c>
      <c r="D219" s="68" t="s">
        <v>3448</v>
      </c>
      <c r="E219" s="68">
        <v>500</v>
      </c>
      <c r="F219" s="68">
        <v>40625000000</v>
      </c>
      <c r="G219" s="192">
        <v>499.65</v>
      </c>
      <c r="H219" s="69">
        <v>40596562500</v>
      </c>
      <c r="I219" s="68" t="s">
        <v>3337</v>
      </c>
      <c r="J219" s="68" t="s">
        <v>3338</v>
      </c>
      <c r="K219" s="69">
        <v>499650</v>
      </c>
      <c r="L219" s="192">
        <v>499650</v>
      </c>
      <c r="M219" s="180">
        <v>40596562500</v>
      </c>
      <c r="N219" s="68" t="s">
        <v>3349</v>
      </c>
      <c r="O219" s="68" t="s">
        <v>4044</v>
      </c>
    </row>
    <row r="220" spans="1:15" ht="26.25" thickBot="1">
      <c r="A220" s="68">
        <v>14021800033</v>
      </c>
      <c r="B220" s="68">
        <v>88009</v>
      </c>
      <c r="C220" s="68" t="s">
        <v>3343</v>
      </c>
      <c r="D220" s="68" t="s">
        <v>3449</v>
      </c>
      <c r="E220" s="68">
        <v>500</v>
      </c>
      <c r="F220" s="68">
        <v>40625000000</v>
      </c>
      <c r="G220" s="192">
        <v>497.93</v>
      </c>
      <c r="H220" s="69">
        <v>40456812500</v>
      </c>
      <c r="I220" s="68" t="s">
        <v>3337</v>
      </c>
      <c r="J220" s="68" t="s">
        <v>3338</v>
      </c>
      <c r="K220" s="69">
        <v>497930</v>
      </c>
      <c r="L220" s="192">
        <v>497930</v>
      </c>
      <c r="M220" s="180">
        <v>40456812500</v>
      </c>
      <c r="N220" s="68" t="s">
        <v>3357</v>
      </c>
      <c r="O220" s="68" t="s">
        <v>4045</v>
      </c>
    </row>
    <row r="221" spans="1:15" ht="39" thickBot="1">
      <c r="A221" s="68">
        <v>14021800048</v>
      </c>
      <c r="B221" s="68">
        <v>88017</v>
      </c>
      <c r="C221" s="68" t="s">
        <v>3343</v>
      </c>
      <c r="D221" s="68" t="s">
        <v>3399</v>
      </c>
      <c r="E221" s="68">
        <v>500</v>
      </c>
      <c r="F221" s="68">
        <v>40625000000</v>
      </c>
      <c r="G221" s="192">
        <v>499.69</v>
      </c>
      <c r="H221" s="69">
        <v>40599812500</v>
      </c>
      <c r="I221" s="68" t="s">
        <v>3337</v>
      </c>
      <c r="J221" s="68" t="s">
        <v>3338</v>
      </c>
      <c r="K221" s="69">
        <v>499690</v>
      </c>
      <c r="L221" s="192">
        <v>499690</v>
      </c>
      <c r="M221" s="180">
        <v>40599812500</v>
      </c>
      <c r="N221" s="68" t="s">
        <v>3353</v>
      </c>
      <c r="O221" s="68" t="s">
        <v>4046</v>
      </c>
    </row>
    <row r="222" spans="1:15" ht="51.75" thickBot="1">
      <c r="A222" s="68">
        <v>14021900261</v>
      </c>
      <c r="B222" s="68">
        <v>87086</v>
      </c>
      <c r="C222" s="68" t="s">
        <v>3336</v>
      </c>
      <c r="D222" s="68" t="s">
        <v>3372</v>
      </c>
      <c r="E222" s="68">
        <v>340</v>
      </c>
      <c r="F222" s="68">
        <v>27625000000</v>
      </c>
      <c r="G222" s="192">
        <v>336.53</v>
      </c>
      <c r="H222" s="69">
        <v>27343062500</v>
      </c>
      <c r="I222" s="68" t="s">
        <v>3337</v>
      </c>
      <c r="J222" s="68" t="s">
        <v>3338</v>
      </c>
      <c r="K222" s="69">
        <v>336530</v>
      </c>
      <c r="L222" s="192">
        <v>336530</v>
      </c>
      <c r="M222" s="180">
        <v>27343062500</v>
      </c>
      <c r="N222" s="68" t="s">
        <v>3365</v>
      </c>
      <c r="O222" s="68" t="s">
        <v>3978</v>
      </c>
    </row>
    <row r="223" spans="1:15" ht="26.25" thickBot="1">
      <c r="A223" s="68">
        <v>14031900018</v>
      </c>
      <c r="B223" s="68">
        <v>87102</v>
      </c>
      <c r="C223" s="68" t="s">
        <v>3336</v>
      </c>
      <c r="D223" s="68" t="s">
        <v>1386</v>
      </c>
      <c r="E223" s="68">
        <v>110</v>
      </c>
      <c r="F223" s="68">
        <v>8937500000</v>
      </c>
      <c r="G223" s="192">
        <v>108.87</v>
      </c>
      <c r="H223" s="69">
        <v>8845687500</v>
      </c>
      <c r="I223" s="68" t="s">
        <v>3337</v>
      </c>
      <c r="J223" s="68" t="s">
        <v>3338</v>
      </c>
      <c r="K223" s="69">
        <v>108870</v>
      </c>
      <c r="L223" s="192">
        <v>108870</v>
      </c>
      <c r="M223" s="180">
        <v>8845687500</v>
      </c>
      <c r="N223" s="68" t="s">
        <v>3367</v>
      </c>
      <c r="O223" s="68" t="s">
        <v>4021</v>
      </c>
    </row>
    <row r="224" spans="1:15" ht="51.75" thickBot="1">
      <c r="A224" s="68">
        <v>14021900302</v>
      </c>
      <c r="B224" s="68">
        <v>87106</v>
      </c>
      <c r="C224" s="68" t="s">
        <v>3340</v>
      </c>
      <c r="D224" s="68" t="s">
        <v>3373</v>
      </c>
      <c r="E224" s="68">
        <v>200</v>
      </c>
      <c r="F224" s="68">
        <v>16250000000</v>
      </c>
      <c r="G224" s="192">
        <v>192.04</v>
      </c>
      <c r="H224" s="69">
        <v>15603250000</v>
      </c>
      <c r="I224" s="68" t="s">
        <v>3337</v>
      </c>
      <c r="J224" s="68" t="s">
        <v>3338</v>
      </c>
      <c r="K224" s="69">
        <v>192040</v>
      </c>
      <c r="L224" s="192">
        <v>192040</v>
      </c>
      <c r="M224" s="180">
        <v>15603250000</v>
      </c>
      <c r="N224" s="68" t="s">
        <v>3374</v>
      </c>
      <c r="O224" s="68" t="s">
        <v>4047</v>
      </c>
    </row>
    <row r="225" spans="1:15" ht="26.25" thickBot="1">
      <c r="A225" s="68">
        <v>14021900311</v>
      </c>
      <c r="B225" s="68">
        <v>87107</v>
      </c>
      <c r="C225" s="68" t="s">
        <v>3340</v>
      </c>
      <c r="D225" s="68" t="s">
        <v>1412</v>
      </c>
      <c r="E225" s="68">
        <v>100</v>
      </c>
      <c r="F225" s="68">
        <v>8125000000</v>
      </c>
      <c r="G225" s="192">
        <v>98.83</v>
      </c>
      <c r="H225" s="69">
        <v>8029937500</v>
      </c>
      <c r="I225" s="68" t="s">
        <v>3337</v>
      </c>
      <c r="J225" s="68" t="s">
        <v>3338</v>
      </c>
      <c r="K225" s="69">
        <v>98830</v>
      </c>
      <c r="L225" s="192">
        <v>98830</v>
      </c>
      <c r="M225" s="180">
        <v>8029937500</v>
      </c>
      <c r="N225" s="68" t="s">
        <v>3375</v>
      </c>
      <c r="O225" s="68" t="s">
        <v>4048</v>
      </c>
    </row>
    <row r="226" spans="1:15" ht="26.25" thickBot="1">
      <c r="A226" s="68">
        <v>14021900259</v>
      </c>
      <c r="B226" s="68">
        <v>87112</v>
      </c>
      <c r="C226" s="68" t="s">
        <v>3336</v>
      </c>
      <c r="D226" s="68" t="s">
        <v>3368</v>
      </c>
      <c r="E226" s="68">
        <v>100</v>
      </c>
      <c r="F226" s="68">
        <v>8125000000</v>
      </c>
      <c r="G226" s="192">
        <v>99.71</v>
      </c>
      <c r="H226" s="69">
        <v>8101437500</v>
      </c>
      <c r="I226" s="68" t="s">
        <v>3337</v>
      </c>
      <c r="J226" s="68" t="s">
        <v>3338</v>
      </c>
      <c r="K226" s="69">
        <v>99710</v>
      </c>
      <c r="L226" s="192">
        <v>99710</v>
      </c>
      <c r="M226" s="180">
        <v>8101437500</v>
      </c>
      <c r="N226" s="68" t="s">
        <v>3369</v>
      </c>
      <c r="O226" s="68" t="s">
        <v>3940</v>
      </c>
    </row>
    <row r="227" spans="1:15" ht="26.25" thickBot="1">
      <c r="A227" s="68">
        <v>14031900136</v>
      </c>
      <c r="B227" s="68">
        <v>87074</v>
      </c>
      <c r="C227" s="68" t="s">
        <v>3340</v>
      </c>
      <c r="D227" s="68" t="s">
        <v>3377</v>
      </c>
      <c r="E227" s="68">
        <v>150</v>
      </c>
      <c r="F227" s="68">
        <v>12187500000</v>
      </c>
      <c r="G227" s="192">
        <v>149.30000000000001</v>
      </c>
      <c r="H227" s="69">
        <v>12130625000</v>
      </c>
      <c r="I227" s="68" t="s">
        <v>3337</v>
      </c>
      <c r="J227" s="68" t="s">
        <v>3338</v>
      </c>
      <c r="K227" s="69">
        <v>149300</v>
      </c>
      <c r="L227" s="192">
        <v>149300</v>
      </c>
      <c r="M227" s="180">
        <v>12130625000</v>
      </c>
      <c r="N227" s="68" t="s">
        <v>3367</v>
      </c>
      <c r="O227" s="68" t="s">
        <v>4002</v>
      </c>
    </row>
    <row r="228" spans="1:15" ht="26.25" thickBot="1">
      <c r="A228" s="68">
        <v>14031900223</v>
      </c>
      <c r="B228" s="68">
        <v>87082</v>
      </c>
      <c r="C228" s="68" t="s">
        <v>3340</v>
      </c>
      <c r="D228" s="68" t="s">
        <v>3370</v>
      </c>
      <c r="E228" s="68">
        <v>137</v>
      </c>
      <c r="F228" s="68">
        <v>11131250000</v>
      </c>
      <c r="G228" s="192">
        <v>135.80000000000001</v>
      </c>
      <c r="H228" s="69">
        <v>11033750000</v>
      </c>
      <c r="I228" s="68" t="s">
        <v>3337</v>
      </c>
      <c r="J228" s="68" t="s">
        <v>3338</v>
      </c>
      <c r="K228" s="69">
        <v>135800</v>
      </c>
      <c r="L228" s="192">
        <v>135800</v>
      </c>
      <c r="M228" s="180">
        <v>11033750000</v>
      </c>
      <c r="N228" s="68" t="s">
        <v>3371</v>
      </c>
      <c r="O228" s="68" t="s">
        <v>4049</v>
      </c>
    </row>
    <row r="229" spans="1:15" ht="26.25" thickBot="1">
      <c r="A229" s="68">
        <v>14021900283</v>
      </c>
      <c r="B229" s="68">
        <v>87029</v>
      </c>
      <c r="C229" s="68" t="s">
        <v>3340</v>
      </c>
      <c r="D229" s="68" t="s">
        <v>3378</v>
      </c>
      <c r="E229" s="68">
        <v>165</v>
      </c>
      <c r="F229" s="68">
        <v>13406250000</v>
      </c>
      <c r="G229" s="192">
        <v>163.43</v>
      </c>
      <c r="H229" s="69">
        <v>13278687500</v>
      </c>
      <c r="I229" s="68" t="s">
        <v>3337</v>
      </c>
      <c r="J229" s="68" t="s">
        <v>3338</v>
      </c>
      <c r="K229" s="69">
        <v>163430</v>
      </c>
      <c r="L229" s="192">
        <v>163430</v>
      </c>
      <c r="M229" s="180">
        <v>13278687500</v>
      </c>
      <c r="N229" s="68" t="s">
        <v>3339</v>
      </c>
      <c r="O229" s="68" t="s">
        <v>4050</v>
      </c>
    </row>
    <row r="230" spans="1:15" ht="26.25" thickBot="1">
      <c r="A230" s="68">
        <v>14021900256</v>
      </c>
      <c r="B230" s="68">
        <v>87030</v>
      </c>
      <c r="C230" s="68" t="s">
        <v>3340</v>
      </c>
      <c r="D230" s="68" t="s">
        <v>3376</v>
      </c>
      <c r="E230" s="68">
        <v>154</v>
      </c>
      <c r="F230" s="68">
        <v>12512500000</v>
      </c>
      <c r="G230" s="192">
        <v>153.5</v>
      </c>
      <c r="H230" s="69">
        <v>12471875000</v>
      </c>
      <c r="I230" s="68" t="s">
        <v>3337</v>
      </c>
      <c r="J230" s="68" t="s">
        <v>3338</v>
      </c>
      <c r="K230" s="69">
        <v>153500</v>
      </c>
      <c r="L230" s="192">
        <v>153500</v>
      </c>
      <c r="M230" s="180">
        <v>12471875000</v>
      </c>
      <c r="N230" s="68" t="s">
        <v>3365</v>
      </c>
      <c r="O230" s="68" t="s">
        <v>4040</v>
      </c>
    </row>
    <row r="231" spans="1:15" ht="26.25" thickBot="1">
      <c r="A231" s="68">
        <v>14031900267</v>
      </c>
      <c r="B231" s="68">
        <v>86921</v>
      </c>
      <c r="C231" s="68" t="s">
        <v>3340</v>
      </c>
      <c r="D231" s="68" t="s">
        <v>3383</v>
      </c>
      <c r="E231" s="68">
        <v>100</v>
      </c>
      <c r="F231" s="68">
        <v>8125000000</v>
      </c>
      <c r="G231" s="192">
        <v>98.47</v>
      </c>
      <c r="H231" s="69">
        <v>8000687500</v>
      </c>
      <c r="I231" s="68" t="s">
        <v>3337</v>
      </c>
      <c r="J231" s="68" t="s">
        <v>3338</v>
      </c>
      <c r="K231" s="69">
        <v>98470</v>
      </c>
      <c r="L231" s="192">
        <v>98470</v>
      </c>
      <c r="M231" s="180">
        <v>8000687500</v>
      </c>
      <c r="N231" s="68" t="s">
        <v>3367</v>
      </c>
      <c r="O231" s="68" t="s">
        <v>3540</v>
      </c>
    </row>
    <row r="232" spans="1:15" ht="26.25" thickBot="1">
      <c r="A232" s="68">
        <v>14021900280</v>
      </c>
      <c r="B232" s="68">
        <v>86994</v>
      </c>
      <c r="C232" s="68" t="s">
        <v>3336</v>
      </c>
      <c r="D232" s="68" t="s">
        <v>3384</v>
      </c>
      <c r="E232" s="68">
        <v>450</v>
      </c>
      <c r="F232" s="68">
        <v>36562500000</v>
      </c>
      <c r="G232" s="192">
        <v>449.81</v>
      </c>
      <c r="H232" s="69">
        <v>36547062500</v>
      </c>
      <c r="I232" s="68" t="s">
        <v>3337</v>
      </c>
      <c r="J232" s="68" t="s">
        <v>3338</v>
      </c>
      <c r="K232" s="69">
        <v>449810</v>
      </c>
      <c r="L232" s="192">
        <v>449810</v>
      </c>
      <c r="M232" s="180">
        <v>36547062500</v>
      </c>
      <c r="N232" s="68" t="s">
        <v>3385</v>
      </c>
      <c r="O232" s="68" t="s">
        <v>4051</v>
      </c>
    </row>
    <row r="233" spans="1:15" ht="26.25" thickBot="1">
      <c r="A233" s="68">
        <v>14021900253</v>
      </c>
      <c r="B233" s="68">
        <v>87000</v>
      </c>
      <c r="C233" s="68" t="s">
        <v>3340</v>
      </c>
      <c r="D233" s="68" t="s">
        <v>3386</v>
      </c>
      <c r="E233" s="68">
        <v>150</v>
      </c>
      <c r="F233" s="68">
        <v>12187500000</v>
      </c>
      <c r="G233" s="192">
        <v>149.63</v>
      </c>
      <c r="H233" s="69">
        <v>12157437500</v>
      </c>
      <c r="I233" s="68" t="s">
        <v>3337</v>
      </c>
      <c r="J233" s="68" t="s">
        <v>3338</v>
      </c>
      <c r="K233" s="69">
        <v>149630</v>
      </c>
      <c r="L233" s="192">
        <v>149630</v>
      </c>
      <c r="M233" s="180">
        <v>12157437500</v>
      </c>
      <c r="N233" s="68" t="s">
        <v>3387</v>
      </c>
      <c r="O233" s="68" t="s">
        <v>3965</v>
      </c>
    </row>
    <row r="234" spans="1:15" ht="26.25" thickBot="1">
      <c r="A234" s="68">
        <v>14031900050</v>
      </c>
      <c r="B234" s="68">
        <v>87001</v>
      </c>
      <c r="C234" s="68" t="s">
        <v>3336</v>
      </c>
      <c r="D234" s="68" t="s">
        <v>974</v>
      </c>
      <c r="E234" s="68">
        <v>50</v>
      </c>
      <c r="F234" s="68">
        <v>4062500000</v>
      </c>
      <c r="G234" s="192">
        <v>49.26</v>
      </c>
      <c r="H234" s="69">
        <v>4002375000</v>
      </c>
      <c r="I234" s="68" t="s">
        <v>3337</v>
      </c>
      <c r="J234" s="68" t="s">
        <v>3338</v>
      </c>
      <c r="K234" s="69">
        <v>49260</v>
      </c>
      <c r="L234" s="192">
        <v>49260</v>
      </c>
      <c r="M234" s="180">
        <v>4002375000</v>
      </c>
      <c r="N234" s="68" t="s">
        <v>3367</v>
      </c>
      <c r="O234" s="68" t="s">
        <v>4002</v>
      </c>
    </row>
    <row r="235" spans="1:15" ht="26.25" thickBot="1">
      <c r="A235" s="68">
        <v>14021900299</v>
      </c>
      <c r="B235" s="68">
        <v>87007</v>
      </c>
      <c r="C235" s="68" t="s">
        <v>3336</v>
      </c>
      <c r="D235" s="68" t="s">
        <v>1382</v>
      </c>
      <c r="E235" s="68">
        <v>50</v>
      </c>
      <c r="F235" s="68">
        <v>4062500000</v>
      </c>
      <c r="G235" s="192">
        <v>49.73</v>
      </c>
      <c r="H235" s="69">
        <v>4040562500</v>
      </c>
      <c r="I235" s="68" t="s">
        <v>3337</v>
      </c>
      <c r="J235" s="68" t="s">
        <v>3338</v>
      </c>
      <c r="K235" s="69">
        <v>49730</v>
      </c>
      <c r="L235" s="192">
        <v>49730</v>
      </c>
      <c r="M235" s="180">
        <v>4040562500</v>
      </c>
      <c r="N235" s="68" t="s">
        <v>3357</v>
      </c>
      <c r="O235" s="68" t="s">
        <v>4052</v>
      </c>
    </row>
    <row r="236" spans="1:15" ht="39" thickBot="1">
      <c r="A236" s="68">
        <v>14021900277</v>
      </c>
      <c r="B236" s="68">
        <v>86913</v>
      </c>
      <c r="C236" s="68" t="s">
        <v>3340</v>
      </c>
      <c r="D236" s="68" t="s">
        <v>729</v>
      </c>
      <c r="E236" s="68">
        <v>200</v>
      </c>
      <c r="F236" s="68">
        <v>16250000000</v>
      </c>
      <c r="G236" s="192">
        <v>199.14</v>
      </c>
      <c r="H236" s="69">
        <v>16180125000</v>
      </c>
      <c r="I236" s="68" t="s">
        <v>3337</v>
      </c>
      <c r="J236" s="68" t="s">
        <v>3338</v>
      </c>
      <c r="K236" s="69">
        <v>199140</v>
      </c>
      <c r="L236" s="192">
        <v>199140</v>
      </c>
      <c r="M236" s="180">
        <v>16180125000</v>
      </c>
      <c r="N236" s="68" t="s">
        <v>3365</v>
      </c>
      <c r="O236" s="68" t="s">
        <v>3935</v>
      </c>
    </row>
    <row r="237" spans="1:15" ht="26.25" thickBot="1">
      <c r="A237" s="68">
        <v>14021900345</v>
      </c>
      <c r="B237" s="68">
        <v>86918</v>
      </c>
      <c r="C237" s="68" t="s">
        <v>3340</v>
      </c>
      <c r="D237" s="68" t="s">
        <v>3379</v>
      </c>
      <c r="E237" s="68">
        <v>200</v>
      </c>
      <c r="F237" s="68">
        <v>16250000000</v>
      </c>
      <c r="G237" s="192">
        <v>198.79</v>
      </c>
      <c r="H237" s="69">
        <v>16151687500</v>
      </c>
      <c r="I237" s="68" t="s">
        <v>3337</v>
      </c>
      <c r="J237" s="68" t="s">
        <v>3338</v>
      </c>
      <c r="K237" s="69">
        <v>198790</v>
      </c>
      <c r="L237" s="192">
        <v>198790</v>
      </c>
      <c r="M237" s="180">
        <v>16151687500</v>
      </c>
      <c r="N237" s="68" t="s">
        <v>3365</v>
      </c>
      <c r="O237" s="68" t="s">
        <v>3928</v>
      </c>
    </row>
    <row r="238" spans="1:15" ht="26.25" thickBot="1">
      <c r="A238" s="68">
        <v>14021900340</v>
      </c>
      <c r="B238" s="68">
        <v>86919</v>
      </c>
      <c r="C238" s="68" t="s">
        <v>3340</v>
      </c>
      <c r="D238" s="68" t="s">
        <v>3380</v>
      </c>
      <c r="E238" s="68">
        <v>200</v>
      </c>
      <c r="F238" s="68">
        <v>16250000000</v>
      </c>
      <c r="G238" s="192">
        <v>197.79</v>
      </c>
      <c r="H238" s="69">
        <v>16070437500</v>
      </c>
      <c r="I238" s="68" t="s">
        <v>3337</v>
      </c>
      <c r="J238" s="68" t="s">
        <v>3338</v>
      </c>
      <c r="K238" s="69">
        <v>197790</v>
      </c>
      <c r="L238" s="192">
        <v>197790</v>
      </c>
      <c r="M238" s="180">
        <v>16070437500</v>
      </c>
      <c r="N238" s="68" t="s">
        <v>3365</v>
      </c>
      <c r="O238" s="68" t="s">
        <v>3540</v>
      </c>
    </row>
    <row r="239" spans="1:15" ht="39" thickBot="1">
      <c r="A239" s="68">
        <v>14031900022</v>
      </c>
      <c r="B239" s="68">
        <v>86870</v>
      </c>
      <c r="C239" s="68" t="s">
        <v>3340</v>
      </c>
      <c r="D239" s="68" t="s">
        <v>3465</v>
      </c>
      <c r="E239" s="68">
        <v>350</v>
      </c>
      <c r="F239" s="68">
        <v>28437500000</v>
      </c>
      <c r="G239" s="192">
        <v>349.07</v>
      </c>
      <c r="H239" s="69">
        <v>28361937500</v>
      </c>
      <c r="I239" s="68" t="s">
        <v>3337</v>
      </c>
      <c r="J239" s="68" t="s">
        <v>3338</v>
      </c>
      <c r="K239" s="69">
        <v>349070</v>
      </c>
      <c r="L239" s="192">
        <v>349070</v>
      </c>
      <c r="M239" s="180">
        <v>28361937500</v>
      </c>
      <c r="N239" s="68" t="s">
        <v>3351</v>
      </c>
      <c r="O239" s="68" t="s">
        <v>4053</v>
      </c>
    </row>
    <row r="240" spans="1:15" ht="51.75" thickBot="1">
      <c r="A240" s="68">
        <v>14031900230</v>
      </c>
      <c r="B240" s="68">
        <v>86884</v>
      </c>
      <c r="C240" s="68" t="s">
        <v>3336</v>
      </c>
      <c r="D240" s="68" t="s">
        <v>3466</v>
      </c>
      <c r="E240" s="68">
        <v>120</v>
      </c>
      <c r="F240" s="68">
        <v>9750000000</v>
      </c>
      <c r="G240" s="192">
        <v>119.89</v>
      </c>
      <c r="H240" s="69">
        <v>9741062500</v>
      </c>
      <c r="I240" s="68" t="s">
        <v>3337</v>
      </c>
      <c r="J240" s="68" t="s">
        <v>3338</v>
      </c>
      <c r="K240" s="69">
        <v>119890</v>
      </c>
      <c r="L240" s="192">
        <v>119890</v>
      </c>
      <c r="M240" s="180">
        <v>9741062500</v>
      </c>
      <c r="N240" s="68" t="s">
        <v>3367</v>
      </c>
      <c r="O240" s="68" t="s">
        <v>3974</v>
      </c>
    </row>
    <row r="241" spans="1:15" ht="26.25" thickBot="1">
      <c r="A241" s="68">
        <v>14021900298</v>
      </c>
      <c r="B241" s="68">
        <v>86885</v>
      </c>
      <c r="C241" s="68" t="s">
        <v>3336</v>
      </c>
      <c r="D241" s="68" t="s">
        <v>3467</v>
      </c>
      <c r="E241" s="68">
        <v>150</v>
      </c>
      <c r="F241" s="68">
        <v>12187500000</v>
      </c>
      <c r="G241" s="192">
        <v>149.96</v>
      </c>
      <c r="H241" s="69">
        <v>12184250000</v>
      </c>
      <c r="I241" s="68" t="s">
        <v>3337</v>
      </c>
      <c r="J241" s="68" t="s">
        <v>3338</v>
      </c>
      <c r="K241" s="69">
        <v>149960</v>
      </c>
      <c r="L241" s="192">
        <v>149960</v>
      </c>
      <c r="M241" s="180">
        <v>12184250000</v>
      </c>
      <c r="N241" s="68" t="s">
        <v>3357</v>
      </c>
      <c r="O241" s="68" t="s">
        <v>3974</v>
      </c>
    </row>
    <row r="242" spans="1:15" ht="26.25" thickBot="1">
      <c r="A242" s="68">
        <v>14021900305</v>
      </c>
      <c r="B242" s="68">
        <v>86887</v>
      </c>
      <c r="C242" s="68" t="s">
        <v>3336</v>
      </c>
      <c r="D242" s="68" t="s">
        <v>3468</v>
      </c>
      <c r="E242" s="68">
        <v>200</v>
      </c>
      <c r="F242" s="68">
        <v>16250000000</v>
      </c>
      <c r="G242" s="192">
        <v>191.68</v>
      </c>
      <c r="H242" s="69">
        <v>15574000000</v>
      </c>
      <c r="I242" s="68" t="s">
        <v>3337</v>
      </c>
      <c r="J242" s="68" t="s">
        <v>3338</v>
      </c>
      <c r="K242" s="69">
        <v>191680</v>
      </c>
      <c r="L242" s="192">
        <v>191680</v>
      </c>
      <c r="M242" s="180">
        <v>15574000000</v>
      </c>
      <c r="N242" s="68" t="s">
        <v>3371</v>
      </c>
      <c r="O242" s="68" t="s">
        <v>4054</v>
      </c>
    </row>
    <row r="243" spans="1:15" ht="39" thickBot="1">
      <c r="A243" s="68">
        <v>14021900276</v>
      </c>
      <c r="B243" s="68">
        <v>86892</v>
      </c>
      <c r="C243" s="68" t="s">
        <v>3340</v>
      </c>
      <c r="D243" s="68" t="s">
        <v>729</v>
      </c>
      <c r="E243" s="68">
        <v>200</v>
      </c>
      <c r="F243" s="68">
        <v>16250000000</v>
      </c>
      <c r="G243" s="192">
        <v>197.2</v>
      </c>
      <c r="H243" s="69">
        <v>16022500000</v>
      </c>
      <c r="I243" s="68" t="s">
        <v>3337</v>
      </c>
      <c r="J243" s="68" t="s">
        <v>3338</v>
      </c>
      <c r="K243" s="69">
        <v>197200</v>
      </c>
      <c r="L243" s="192">
        <v>197200</v>
      </c>
      <c r="M243" s="180">
        <v>16022500000</v>
      </c>
      <c r="N243" s="68" t="s">
        <v>3365</v>
      </c>
      <c r="O243" s="68" t="s">
        <v>3935</v>
      </c>
    </row>
    <row r="244" spans="1:15" ht="26.25" thickBot="1">
      <c r="A244" s="68">
        <v>14021900287</v>
      </c>
      <c r="B244" s="68">
        <v>86895</v>
      </c>
      <c r="C244" s="68" t="s">
        <v>3340</v>
      </c>
      <c r="D244" s="68" t="s">
        <v>3463</v>
      </c>
      <c r="E244" s="68">
        <v>200</v>
      </c>
      <c r="F244" s="68">
        <v>16250000000</v>
      </c>
      <c r="G244" s="192">
        <v>197.9</v>
      </c>
      <c r="H244" s="69">
        <v>16079375000</v>
      </c>
      <c r="I244" s="68" t="s">
        <v>3337</v>
      </c>
      <c r="J244" s="68" t="s">
        <v>3338</v>
      </c>
      <c r="K244" s="69">
        <v>197900</v>
      </c>
      <c r="L244" s="192">
        <v>197900</v>
      </c>
      <c r="M244" s="180">
        <v>16079375000</v>
      </c>
      <c r="N244" s="68" t="s">
        <v>3365</v>
      </c>
      <c r="O244" s="68" t="s">
        <v>3928</v>
      </c>
    </row>
    <row r="245" spans="1:15" ht="26.25" thickBot="1">
      <c r="A245" s="68">
        <v>14021900347</v>
      </c>
      <c r="B245" s="68">
        <v>86835</v>
      </c>
      <c r="C245" s="68" t="s">
        <v>3340</v>
      </c>
      <c r="D245" s="68" t="s">
        <v>1504</v>
      </c>
      <c r="E245" s="68">
        <v>200</v>
      </c>
      <c r="F245" s="68">
        <v>16250000000</v>
      </c>
      <c r="G245" s="192">
        <v>199.5</v>
      </c>
      <c r="H245" s="69">
        <v>16209375000</v>
      </c>
      <c r="I245" s="68" t="s">
        <v>3337</v>
      </c>
      <c r="J245" s="68" t="s">
        <v>3338</v>
      </c>
      <c r="K245" s="69">
        <v>199500</v>
      </c>
      <c r="L245" s="192">
        <v>199500</v>
      </c>
      <c r="M245" s="180">
        <v>16209375000</v>
      </c>
      <c r="N245" s="68" t="s">
        <v>3363</v>
      </c>
      <c r="O245" s="68" t="s">
        <v>4055</v>
      </c>
    </row>
    <row r="246" spans="1:15" ht="26.25" thickBot="1">
      <c r="A246" s="68">
        <v>14021900250</v>
      </c>
      <c r="B246" s="68">
        <v>86853</v>
      </c>
      <c r="C246" s="68" t="s">
        <v>3340</v>
      </c>
      <c r="D246" s="68" t="s">
        <v>3364</v>
      </c>
      <c r="E246" s="68">
        <v>150</v>
      </c>
      <c r="F246" s="68">
        <v>12187500000</v>
      </c>
      <c r="G246" s="192">
        <v>148.85</v>
      </c>
      <c r="H246" s="69">
        <v>12094062500</v>
      </c>
      <c r="I246" s="68" t="s">
        <v>3337</v>
      </c>
      <c r="J246" s="68" t="s">
        <v>3338</v>
      </c>
      <c r="K246" s="69">
        <v>148850</v>
      </c>
      <c r="L246" s="192">
        <v>148850</v>
      </c>
      <c r="M246" s="180">
        <v>12094062500</v>
      </c>
      <c r="N246" s="68" t="s">
        <v>3365</v>
      </c>
      <c r="O246" s="68" t="s">
        <v>4037</v>
      </c>
    </row>
    <row r="247" spans="1:15" ht="26.25" thickBot="1">
      <c r="A247" s="68">
        <v>14021900248</v>
      </c>
      <c r="B247" s="68">
        <v>86859</v>
      </c>
      <c r="C247" s="68" t="s">
        <v>3336</v>
      </c>
      <c r="D247" s="68" t="s">
        <v>3473</v>
      </c>
      <c r="E247" s="68">
        <v>145</v>
      </c>
      <c r="F247" s="68">
        <v>11781250000</v>
      </c>
      <c r="G247" s="192">
        <v>143.96</v>
      </c>
      <c r="H247" s="69">
        <v>11696750000</v>
      </c>
      <c r="I247" s="68" t="s">
        <v>3337</v>
      </c>
      <c r="J247" s="68" t="s">
        <v>3338</v>
      </c>
      <c r="K247" s="69">
        <v>143960</v>
      </c>
      <c r="L247" s="192">
        <v>143960</v>
      </c>
      <c r="M247" s="180">
        <v>11696750000</v>
      </c>
      <c r="N247" s="68" t="s">
        <v>3390</v>
      </c>
      <c r="O247" s="68" t="s">
        <v>3990</v>
      </c>
    </row>
    <row r="248" spans="1:15" ht="26.25" thickBot="1">
      <c r="A248" s="68">
        <v>14021900278</v>
      </c>
      <c r="B248" s="68">
        <v>86861</v>
      </c>
      <c r="C248" s="68" t="s">
        <v>3340</v>
      </c>
      <c r="D248" s="68" t="s">
        <v>3464</v>
      </c>
      <c r="E248" s="68">
        <v>200</v>
      </c>
      <c r="F248" s="68">
        <v>16250000000</v>
      </c>
      <c r="G248" s="192">
        <v>198.8</v>
      </c>
      <c r="H248" s="69">
        <v>16152500000</v>
      </c>
      <c r="I248" s="68" t="s">
        <v>3337</v>
      </c>
      <c r="J248" s="68" t="s">
        <v>3338</v>
      </c>
      <c r="K248" s="69">
        <v>198800</v>
      </c>
      <c r="L248" s="192">
        <v>198800</v>
      </c>
      <c r="M248" s="180">
        <v>16152500000</v>
      </c>
      <c r="N248" s="68" t="s">
        <v>3458</v>
      </c>
      <c r="O248" s="68" t="s">
        <v>4056</v>
      </c>
    </row>
    <row r="249" spans="1:15" ht="39" thickBot="1">
      <c r="A249" s="68">
        <v>14021900236</v>
      </c>
      <c r="B249" s="68">
        <v>86831</v>
      </c>
      <c r="C249" s="68" t="s">
        <v>3340</v>
      </c>
      <c r="D249" s="68" t="s">
        <v>1214</v>
      </c>
      <c r="E249" s="68">
        <v>200</v>
      </c>
      <c r="F249" s="68">
        <v>16250000000</v>
      </c>
      <c r="G249" s="192">
        <v>199.37</v>
      </c>
      <c r="H249" s="69">
        <v>16198812500</v>
      </c>
      <c r="I249" s="68" t="s">
        <v>3337</v>
      </c>
      <c r="J249" s="68" t="s">
        <v>3338</v>
      </c>
      <c r="K249" s="69">
        <v>199370</v>
      </c>
      <c r="L249" s="192">
        <v>199370</v>
      </c>
      <c r="M249" s="180">
        <v>16198812500</v>
      </c>
      <c r="N249" s="68" t="s">
        <v>3475</v>
      </c>
      <c r="O249" s="68" t="s">
        <v>4057</v>
      </c>
    </row>
    <row r="250" spans="1:15" ht="26.25" thickBot="1">
      <c r="A250" s="68">
        <v>14031900132</v>
      </c>
      <c r="B250" s="68">
        <v>86832</v>
      </c>
      <c r="C250" s="68" t="s">
        <v>3340</v>
      </c>
      <c r="D250" s="68" t="s">
        <v>3469</v>
      </c>
      <c r="E250" s="68">
        <v>180</v>
      </c>
      <c r="F250" s="68">
        <v>14625000000</v>
      </c>
      <c r="G250" s="192">
        <v>179.27</v>
      </c>
      <c r="H250" s="69">
        <v>14565687500</v>
      </c>
      <c r="I250" s="68" t="s">
        <v>3337</v>
      </c>
      <c r="J250" s="68" t="s">
        <v>3338</v>
      </c>
      <c r="K250" s="69">
        <v>179270</v>
      </c>
      <c r="L250" s="192">
        <v>179270</v>
      </c>
      <c r="M250" s="180">
        <v>14565687500</v>
      </c>
      <c r="N250" s="68" t="s">
        <v>3367</v>
      </c>
      <c r="O250" s="68" t="s">
        <v>4002</v>
      </c>
    </row>
    <row r="251" spans="1:15" ht="26.25" thickBot="1">
      <c r="A251" s="68">
        <v>14021900242</v>
      </c>
      <c r="B251" s="68">
        <v>86833</v>
      </c>
      <c r="C251" s="68" t="s">
        <v>3340</v>
      </c>
      <c r="D251" s="68" t="s">
        <v>1236</v>
      </c>
      <c r="E251" s="68">
        <v>180</v>
      </c>
      <c r="F251" s="68">
        <v>14625000000</v>
      </c>
      <c r="G251" s="192">
        <v>177.33</v>
      </c>
      <c r="H251" s="69">
        <v>14408062500</v>
      </c>
      <c r="I251" s="68" t="s">
        <v>3337</v>
      </c>
      <c r="J251" s="68" t="s">
        <v>3338</v>
      </c>
      <c r="K251" s="69">
        <v>177330</v>
      </c>
      <c r="L251" s="192">
        <v>177330</v>
      </c>
      <c r="M251" s="180">
        <v>14408062500</v>
      </c>
      <c r="N251" s="68" t="s">
        <v>3470</v>
      </c>
      <c r="O251" s="68" t="s">
        <v>4058</v>
      </c>
    </row>
    <row r="252" spans="1:15" ht="26.25" thickBot="1">
      <c r="A252" s="68">
        <v>14021900337</v>
      </c>
      <c r="B252" s="68">
        <v>86802</v>
      </c>
      <c r="C252" s="68" t="s">
        <v>3340</v>
      </c>
      <c r="D252" s="68" t="s">
        <v>3464</v>
      </c>
      <c r="E252" s="68">
        <v>200</v>
      </c>
      <c r="F252" s="68">
        <v>16250000000</v>
      </c>
      <c r="G252" s="192">
        <v>196.78</v>
      </c>
      <c r="H252" s="69">
        <v>15988375000</v>
      </c>
      <c r="I252" s="68" t="s">
        <v>3337</v>
      </c>
      <c r="J252" s="68" t="s">
        <v>3338</v>
      </c>
      <c r="K252" s="69">
        <v>196780</v>
      </c>
      <c r="L252" s="192">
        <v>196780</v>
      </c>
      <c r="M252" s="180">
        <v>15988375000</v>
      </c>
      <c r="N252" s="68" t="s">
        <v>3458</v>
      </c>
      <c r="O252" s="68" t="s">
        <v>4056</v>
      </c>
    </row>
    <row r="253" spans="1:15" ht="26.25" thickBot="1">
      <c r="A253" s="68">
        <v>14036100009</v>
      </c>
      <c r="B253" s="68">
        <v>100151</v>
      </c>
      <c r="C253" s="68" t="s">
        <v>3392</v>
      </c>
      <c r="D253" s="68" t="s">
        <v>3421</v>
      </c>
      <c r="E253" s="68">
        <v>160</v>
      </c>
      <c r="F253" s="68">
        <v>14000000000</v>
      </c>
      <c r="G253" s="192">
        <v>159.28</v>
      </c>
      <c r="H253" s="69">
        <v>13937000000</v>
      </c>
      <c r="I253" s="68" t="s">
        <v>3337</v>
      </c>
      <c r="J253" s="68" t="s">
        <v>3338</v>
      </c>
      <c r="K253" s="69">
        <v>159280</v>
      </c>
      <c r="L253" s="192">
        <v>159280</v>
      </c>
      <c r="M253" s="180">
        <v>13937000000</v>
      </c>
      <c r="N253" s="68" t="s">
        <v>3365</v>
      </c>
      <c r="O253" s="68" t="s">
        <v>4040</v>
      </c>
    </row>
    <row r="254" spans="1:15" ht="26.25" thickBot="1">
      <c r="A254" s="68">
        <v>14021900126</v>
      </c>
      <c r="B254" s="68">
        <v>84904</v>
      </c>
      <c r="C254" s="68" t="s">
        <v>3340</v>
      </c>
      <c r="D254" s="68" t="s">
        <v>3615</v>
      </c>
      <c r="E254" s="68">
        <v>500</v>
      </c>
      <c r="F254" s="68">
        <v>40625000000</v>
      </c>
      <c r="G254" s="192">
        <v>499.28</v>
      </c>
      <c r="H254" s="69">
        <v>40566500000</v>
      </c>
      <c r="I254" s="68" t="s">
        <v>3337</v>
      </c>
      <c r="J254" s="68" t="s">
        <v>3338</v>
      </c>
      <c r="K254" s="69">
        <v>499280</v>
      </c>
      <c r="L254" s="192">
        <v>499280</v>
      </c>
      <c r="M254" s="180">
        <v>40566500000</v>
      </c>
      <c r="N254" s="68" t="s">
        <v>3475</v>
      </c>
      <c r="O254" s="68" t="s">
        <v>3943</v>
      </c>
    </row>
    <row r="255" spans="1:15" ht="39" thickBot="1">
      <c r="A255" s="68">
        <v>14021900107</v>
      </c>
      <c r="B255" s="68">
        <v>84907</v>
      </c>
      <c r="C255" s="68" t="s">
        <v>3340</v>
      </c>
      <c r="D255" s="68" t="s">
        <v>3488</v>
      </c>
      <c r="E255" s="68">
        <v>500</v>
      </c>
      <c r="F255" s="68">
        <v>40625000000</v>
      </c>
      <c r="G255" s="192">
        <v>499.37</v>
      </c>
      <c r="H255" s="69">
        <v>40573812500</v>
      </c>
      <c r="I255" s="68" t="s">
        <v>3337</v>
      </c>
      <c r="J255" s="68" t="s">
        <v>3338</v>
      </c>
      <c r="K255" s="69">
        <v>499370</v>
      </c>
      <c r="L255" s="192">
        <v>499370</v>
      </c>
      <c r="M255" s="180">
        <v>40573812500</v>
      </c>
      <c r="N255" s="68" t="s">
        <v>3489</v>
      </c>
      <c r="O255" s="68" t="s">
        <v>4026</v>
      </c>
    </row>
    <row r="256" spans="1:15" ht="26.25" thickBot="1">
      <c r="A256" s="68">
        <v>14021900114</v>
      </c>
      <c r="B256" s="68">
        <v>84890</v>
      </c>
      <c r="C256" s="68" t="s">
        <v>3340</v>
      </c>
      <c r="D256" s="68" t="s">
        <v>774</v>
      </c>
      <c r="E256" s="68">
        <v>100</v>
      </c>
      <c r="F256" s="68">
        <v>8125000000</v>
      </c>
      <c r="G256" s="192">
        <v>99.62</v>
      </c>
      <c r="H256" s="69">
        <v>8094125000</v>
      </c>
      <c r="I256" s="68" t="s">
        <v>3337</v>
      </c>
      <c r="J256" s="68" t="s">
        <v>3338</v>
      </c>
      <c r="K256" s="69">
        <v>99620</v>
      </c>
      <c r="L256" s="192">
        <v>99620</v>
      </c>
      <c r="M256" s="180">
        <v>8094125000</v>
      </c>
      <c r="N256" s="68" t="s">
        <v>3363</v>
      </c>
      <c r="O256" s="68" t="s">
        <v>4059</v>
      </c>
    </row>
    <row r="257" spans="1:15" ht="26.25" thickBot="1">
      <c r="A257" s="68">
        <v>14021900369</v>
      </c>
      <c r="B257" s="68">
        <v>90172</v>
      </c>
      <c r="C257" s="68" t="s">
        <v>3336</v>
      </c>
      <c r="D257" s="68" t="s">
        <v>3471</v>
      </c>
      <c r="E257" s="68">
        <v>226</v>
      </c>
      <c r="F257" s="68">
        <v>18362500000</v>
      </c>
      <c r="G257" s="192">
        <v>224.97</v>
      </c>
      <c r="H257" s="69">
        <v>18278812500</v>
      </c>
      <c r="I257" s="68" t="s">
        <v>3337</v>
      </c>
      <c r="J257" s="68" t="s">
        <v>3338</v>
      </c>
      <c r="K257" s="69">
        <v>224970</v>
      </c>
      <c r="L257" s="192">
        <v>224970</v>
      </c>
      <c r="M257" s="180">
        <v>18278812500</v>
      </c>
      <c r="N257" s="68" t="s">
        <v>3472</v>
      </c>
      <c r="O257" s="68" t="s">
        <v>4005</v>
      </c>
    </row>
    <row r="258" spans="1:15" ht="39" thickBot="1">
      <c r="A258" s="68">
        <v>14021900151</v>
      </c>
      <c r="B258" s="68">
        <v>84862</v>
      </c>
      <c r="C258" s="68" t="s">
        <v>3340</v>
      </c>
      <c r="D258" s="68" t="s">
        <v>3491</v>
      </c>
      <c r="E258" s="68">
        <v>350</v>
      </c>
      <c r="F258" s="68">
        <v>28437500000</v>
      </c>
      <c r="G258" s="192">
        <v>341.96</v>
      </c>
      <c r="H258" s="69">
        <v>27784250000</v>
      </c>
      <c r="I258" s="68" t="s">
        <v>3337</v>
      </c>
      <c r="J258" s="68" t="s">
        <v>3338</v>
      </c>
      <c r="K258" s="69">
        <v>341960</v>
      </c>
      <c r="L258" s="192">
        <v>341960</v>
      </c>
      <c r="M258" s="180">
        <v>27784250000</v>
      </c>
      <c r="N258" s="68" t="s">
        <v>3351</v>
      </c>
      <c r="O258" s="68" t="s">
        <v>3960</v>
      </c>
    </row>
    <row r="259" spans="1:15" ht="26.25" thickBot="1">
      <c r="A259" s="68">
        <v>14021900157</v>
      </c>
      <c r="B259" s="68">
        <v>84864</v>
      </c>
      <c r="C259" s="68" t="s">
        <v>3340</v>
      </c>
      <c r="D259" s="68" t="s">
        <v>3662</v>
      </c>
      <c r="E259" s="68">
        <v>500</v>
      </c>
      <c r="F259" s="68">
        <v>40625000000</v>
      </c>
      <c r="G259" s="192">
        <v>499.49</v>
      </c>
      <c r="H259" s="69">
        <v>40583562500</v>
      </c>
      <c r="I259" s="68" t="s">
        <v>3337</v>
      </c>
      <c r="J259" s="68" t="s">
        <v>3338</v>
      </c>
      <c r="K259" s="69">
        <v>499490</v>
      </c>
      <c r="L259" s="192">
        <v>499490</v>
      </c>
      <c r="M259" s="180">
        <v>40583562500</v>
      </c>
      <c r="N259" s="68" t="s">
        <v>3369</v>
      </c>
      <c r="O259" s="68" t="s">
        <v>3960</v>
      </c>
    </row>
    <row r="260" spans="1:15" ht="26.25" thickBot="1">
      <c r="A260" s="68">
        <v>14021900121</v>
      </c>
      <c r="B260" s="68">
        <v>84866</v>
      </c>
      <c r="C260" s="68" t="s">
        <v>3340</v>
      </c>
      <c r="D260" s="68" t="s">
        <v>3663</v>
      </c>
      <c r="E260" s="68">
        <v>150</v>
      </c>
      <c r="F260" s="68">
        <v>12187500000</v>
      </c>
      <c r="G260" s="192">
        <v>149.02000000000001</v>
      </c>
      <c r="H260" s="69">
        <v>12107875000</v>
      </c>
      <c r="I260" s="68" t="s">
        <v>3337</v>
      </c>
      <c r="J260" s="68" t="s">
        <v>3338</v>
      </c>
      <c r="K260" s="69">
        <v>149020</v>
      </c>
      <c r="L260" s="192">
        <v>149020</v>
      </c>
      <c r="M260" s="180">
        <v>12107875000</v>
      </c>
      <c r="N260" s="68" t="s">
        <v>3431</v>
      </c>
      <c r="O260" s="68" t="s">
        <v>4060</v>
      </c>
    </row>
    <row r="261" spans="1:15" ht="51.75" thickBot="1">
      <c r="A261" s="68">
        <v>14036100008</v>
      </c>
      <c r="B261" s="68">
        <v>89495</v>
      </c>
      <c r="C261" s="68" t="s">
        <v>3392</v>
      </c>
      <c r="D261" s="68" t="s">
        <v>3393</v>
      </c>
      <c r="E261" s="68">
        <v>485.41500000000002</v>
      </c>
      <c r="F261" s="68">
        <v>39439968750</v>
      </c>
      <c r="G261" s="192">
        <v>483.62</v>
      </c>
      <c r="H261" s="69">
        <v>39294125000</v>
      </c>
      <c r="I261" s="68" t="s">
        <v>3337</v>
      </c>
      <c r="J261" s="68" t="s">
        <v>3338</v>
      </c>
      <c r="K261" s="69">
        <v>483620</v>
      </c>
      <c r="L261" s="192">
        <v>483620</v>
      </c>
      <c r="M261" s="180">
        <v>39294125000</v>
      </c>
      <c r="N261" s="68" t="s">
        <v>3365</v>
      </c>
      <c r="O261" s="68" t="s">
        <v>3978</v>
      </c>
    </row>
    <row r="262" spans="1:15" ht="26.25" thickBot="1">
      <c r="A262" s="68">
        <v>14021900146</v>
      </c>
      <c r="B262" s="68">
        <v>84877</v>
      </c>
      <c r="C262" s="68" t="s">
        <v>3340</v>
      </c>
      <c r="D262" s="68" t="s">
        <v>3664</v>
      </c>
      <c r="E262" s="68">
        <v>380</v>
      </c>
      <c r="F262" s="68">
        <v>30875000000</v>
      </c>
      <c r="G262" s="192">
        <v>378.89</v>
      </c>
      <c r="H262" s="69">
        <v>30784812500</v>
      </c>
      <c r="I262" s="68" t="s">
        <v>3337</v>
      </c>
      <c r="J262" s="68" t="s">
        <v>3338</v>
      </c>
      <c r="K262" s="69">
        <v>378890</v>
      </c>
      <c r="L262" s="192">
        <v>378890</v>
      </c>
      <c r="M262" s="180">
        <v>30784812500</v>
      </c>
      <c r="N262" s="68" t="s">
        <v>3375</v>
      </c>
      <c r="O262" s="68" t="s">
        <v>4061</v>
      </c>
    </row>
    <row r="263" spans="1:15" ht="26.25" thickBot="1">
      <c r="A263" s="68">
        <v>14021900130</v>
      </c>
      <c r="B263" s="68">
        <v>84780</v>
      </c>
      <c r="C263" s="68" t="s">
        <v>3340</v>
      </c>
      <c r="D263" s="68" t="s">
        <v>3665</v>
      </c>
      <c r="E263" s="68">
        <v>500</v>
      </c>
      <c r="F263" s="68">
        <v>40625000000</v>
      </c>
      <c r="G263" s="192">
        <v>499.85</v>
      </c>
      <c r="H263" s="69">
        <v>40612812500</v>
      </c>
      <c r="I263" s="68" t="s">
        <v>3337</v>
      </c>
      <c r="J263" s="68" t="s">
        <v>3338</v>
      </c>
      <c r="K263" s="69">
        <v>499850</v>
      </c>
      <c r="L263" s="192">
        <v>499850</v>
      </c>
      <c r="M263" s="180">
        <v>40612812500</v>
      </c>
      <c r="N263" s="68" t="s">
        <v>3415</v>
      </c>
      <c r="O263" s="68" t="s">
        <v>4062</v>
      </c>
    </row>
    <row r="264" spans="1:15" ht="39" thickBot="1">
      <c r="A264" s="68">
        <v>14021900123</v>
      </c>
      <c r="B264" s="68">
        <v>84723</v>
      </c>
      <c r="C264" s="68" t="s">
        <v>3340</v>
      </c>
      <c r="D264" s="68" t="s">
        <v>3454</v>
      </c>
      <c r="E264" s="68">
        <v>500</v>
      </c>
      <c r="F264" s="68">
        <v>40625000000</v>
      </c>
      <c r="G264" s="192">
        <v>498.89</v>
      </c>
      <c r="H264" s="69">
        <v>40534812500</v>
      </c>
      <c r="I264" s="68" t="s">
        <v>3337</v>
      </c>
      <c r="J264" s="68" t="s">
        <v>3338</v>
      </c>
      <c r="K264" s="69">
        <v>498890</v>
      </c>
      <c r="L264" s="192">
        <v>498890</v>
      </c>
      <c r="M264" s="180">
        <v>40534812500</v>
      </c>
      <c r="N264" s="68" t="s">
        <v>3613</v>
      </c>
      <c r="O264" s="68" t="s">
        <v>3926</v>
      </c>
    </row>
    <row r="265" spans="1:15" ht="39" thickBot="1">
      <c r="A265" s="68">
        <v>14031900238</v>
      </c>
      <c r="B265" s="68">
        <v>95729</v>
      </c>
      <c r="C265" s="68" t="s">
        <v>3336</v>
      </c>
      <c r="D265" s="68" t="s">
        <v>3548</v>
      </c>
      <c r="E265" s="68">
        <v>43</v>
      </c>
      <c r="F265" s="68">
        <v>3493750000</v>
      </c>
      <c r="G265" s="192">
        <v>42.29</v>
      </c>
      <c r="H265" s="69">
        <v>3436062500</v>
      </c>
      <c r="I265" s="68" t="s">
        <v>3337</v>
      </c>
      <c r="J265" s="68" t="s">
        <v>3338</v>
      </c>
      <c r="K265" s="69">
        <v>42290</v>
      </c>
      <c r="L265" s="192">
        <v>42290</v>
      </c>
      <c r="M265" s="180">
        <v>3436062500</v>
      </c>
      <c r="N265" s="68" t="s">
        <v>3403</v>
      </c>
      <c r="O265" s="68" t="s">
        <v>3930</v>
      </c>
    </row>
    <row r="266" spans="1:15" ht="26.25" thickBot="1">
      <c r="A266" s="68">
        <v>14021900106</v>
      </c>
      <c r="B266" s="68">
        <v>84695</v>
      </c>
      <c r="C266" s="68" t="s">
        <v>3340</v>
      </c>
      <c r="D266" s="68" t="s">
        <v>896</v>
      </c>
      <c r="E266" s="68">
        <v>390</v>
      </c>
      <c r="F266" s="68">
        <v>31687500000</v>
      </c>
      <c r="G266" s="192">
        <v>389.88</v>
      </c>
      <c r="H266" s="69">
        <v>31677750000</v>
      </c>
      <c r="I266" s="68" t="s">
        <v>3337</v>
      </c>
      <c r="J266" s="68" t="s">
        <v>3338</v>
      </c>
      <c r="K266" s="69">
        <v>389880</v>
      </c>
      <c r="L266" s="192">
        <v>389880</v>
      </c>
      <c r="M266" s="180">
        <v>31677750000</v>
      </c>
      <c r="N266" s="68" t="s">
        <v>3367</v>
      </c>
      <c r="O266" s="68" t="s">
        <v>4014</v>
      </c>
    </row>
    <row r="267" spans="1:15" ht="26.25" thickBot="1">
      <c r="A267" s="68">
        <v>14021800018</v>
      </c>
      <c r="B267" s="68">
        <v>84672</v>
      </c>
      <c r="C267" s="68" t="s">
        <v>3343</v>
      </c>
      <c r="D267" s="68" t="s">
        <v>223</v>
      </c>
      <c r="E267" s="68">
        <v>400</v>
      </c>
      <c r="F267" s="68">
        <v>32500000000</v>
      </c>
      <c r="G267" s="192">
        <v>399.94</v>
      </c>
      <c r="H267" s="69">
        <v>32495125000</v>
      </c>
      <c r="I267" s="68" t="s">
        <v>3337</v>
      </c>
      <c r="J267" s="68" t="s">
        <v>3338</v>
      </c>
      <c r="K267" s="69">
        <v>399940</v>
      </c>
      <c r="L267" s="192">
        <v>399940</v>
      </c>
      <c r="M267" s="180">
        <v>32495125000</v>
      </c>
      <c r="N267" s="68" t="s">
        <v>3442</v>
      </c>
      <c r="O267" s="68" t="s">
        <v>3996</v>
      </c>
    </row>
    <row r="268" spans="1:15" ht="26.25" thickBot="1">
      <c r="A268" s="68">
        <v>14021800017</v>
      </c>
      <c r="B268" s="68">
        <v>84682</v>
      </c>
      <c r="C268" s="68" t="s">
        <v>3343</v>
      </c>
      <c r="D268" s="68" t="s">
        <v>3449</v>
      </c>
      <c r="E268" s="68">
        <v>500</v>
      </c>
      <c r="F268" s="68">
        <v>40625000000</v>
      </c>
      <c r="G268" s="192">
        <v>495.62</v>
      </c>
      <c r="H268" s="69">
        <v>40269125000</v>
      </c>
      <c r="I268" s="68" t="s">
        <v>3337</v>
      </c>
      <c r="J268" s="68" t="s">
        <v>3338</v>
      </c>
      <c r="K268" s="69">
        <v>495620</v>
      </c>
      <c r="L268" s="192">
        <v>495620</v>
      </c>
      <c r="M268" s="180">
        <v>40269125000</v>
      </c>
      <c r="N268" s="68" t="s">
        <v>3357</v>
      </c>
      <c r="O268" s="68" t="s">
        <v>4045</v>
      </c>
    </row>
    <row r="269" spans="1:15" ht="26.25" thickBot="1">
      <c r="A269" s="68">
        <v>14021900108</v>
      </c>
      <c r="B269" s="68">
        <v>84650</v>
      </c>
      <c r="C269" s="68" t="s">
        <v>3340</v>
      </c>
      <c r="D269" s="68" t="s">
        <v>3666</v>
      </c>
      <c r="E269" s="68">
        <v>200</v>
      </c>
      <c r="F269" s="68">
        <v>16250000000</v>
      </c>
      <c r="G269" s="192">
        <v>194.58</v>
      </c>
      <c r="H269" s="69">
        <v>15809625000</v>
      </c>
      <c r="I269" s="68" t="s">
        <v>3337</v>
      </c>
      <c r="J269" s="68" t="s">
        <v>3338</v>
      </c>
      <c r="K269" s="69">
        <v>194580</v>
      </c>
      <c r="L269" s="192">
        <v>194580</v>
      </c>
      <c r="M269" s="180">
        <v>15809625000</v>
      </c>
      <c r="N269" s="68" t="s">
        <v>3374</v>
      </c>
      <c r="O269" s="68" t="s">
        <v>4063</v>
      </c>
    </row>
    <row r="270" spans="1:15" ht="39" thickBot="1">
      <c r="A270" s="68">
        <v>14031900199</v>
      </c>
      <c r="B270" s="68">
        <v>93275</v>
      </c>
      <c r="C270" s="68" t="s">
        <v>3340</v>
      </c>
      <c r="D270" s="68" t="s">
        <v>3499</v>
      </c>
      <c r="E270" s="68">
        <v>200</v>
      </c>
      <c r="F270" s="68">
        <v>16250000000</v>
      </c>
      <c r="G270" s="192">
        <v>199.28</v>
      </c>
      <c r="H270" s="69">
        <v>16191500000</v>
      </c>
      <c r="I270" s="68" t="s">
        <v>3395</v>
      </c>
      <c r="J270" s="68" t="s">
        <v>3396</v>
      </c>
      <c r="K270" s="69">
        <v>199280</v>
      </c>
      <c r="L270" s="192">
        <v>199280</v>
      </c>
      <c r="M270" s="180">
        <v>16191500000</v>
      </c>
      <c r="N270" s="68" t="s">
        <v>3367</v>
      </c>
      <c r="O270" s="68" t="s">
        <v>4064</v>
      </c>
    </row>
    <row r="271" spans="1:15" ht="39" thickBot="1">
      <c r="A271" s="68">
        <v>14031900143</v>
      </c>
      <c r="B271" s="68">
        <v>93255</v>
      </c>
      <c r="C271" s="68" t="s">
        <v>3340</v>
      </c>
      <c r="D271" s="68" t="s">
        <v>729</v>
      </c>
      <c r="E271" s="68">
        <v>200</v>
      </c>
      <c r="F271" s="68">
        <v>16250000000</v>
      </c>
      <c r="G271" s="192">
        <v>199.16</v>
      </c>
      <c r="H271" s="69">
        <v>16181750000</v>
      </c>
      <c r="I271" s="68" t="s">
        <v>3337</v>
      </c>
      <c r="J271" s="68" t="s">
        <v>3338</v>
      </c>
      <c r="K271" s="69">
        <v>199160</v>
      </c>
      <c r="L271" s="192">
        <v>199160</v>
      </c>
      <c r="M271" s="180">
        <v>16181750000</v>
      </c>
      <c r="N271" s="68" t="s">
        <v>3365</v>
      </c>
      <c r="O271" s="68" t="s">
        <v>3935</v>
      </c>
    </row>
    <row r="272" spans="1:15" ht="39" thickBot="1">
      <c r="A272" s="68">
        <v>14031900144</v>
      </c>
      <c r="B272" s="68">
        <v>93256</v>
      </c>
      <c r="C272" s="68" t="s">
        <v>3340</v>
      </c>
      <c r="D272" s="68" t="s">
        <v>729</v>
      </c>
      <c r="E272" s="68">
        <v>200</v>
      </c>
      <c r="F272" s="68">
        <v>16250000000</v>
      </c>
      <c r="G272" s="192">
        <v>199.01</v>
      </c>
      <c r="H272" s="69">
        <v>16169562500</v>
      </c>
      <c r="I272" s="68" t="s">
        <v>3337</v>
      </c>
      <c r="J272" s="68" t="s">
        <v>3338</v>
      </c>
      <c r="K272" s="69">
        <v>199010</v>
      </c>
      <c r="L272" s="192">
        <v>199010</v>
      </c>
      <c r="M272" s="180">
        <v>16169562500</v>
      </c>
      <c r="N272" s="68" t="s">
        <v>3365</v>
      </c>
      <c r="O272" s="68" t="s">
        <v>3935</v>
      </c>
    </row>
    <row r="273" spans="1:15" ht="26.25" thickBot="1">
      <c r="A273" s="68">
        <v>14021900265</v>
      </c>
      <c r="B273" s="68">
        <v>84039</v>
      </c>
      <c r="C273" s="68" t="s">
        <v>3336</v>
      </c>
      <c r="D273" s="68" t="s">
        <v>3694</v>
      </c>
      <c r="E273" s="68">
        <v>180</v>
      </c>
      <c r="F273" s="68">
        <v>14625000000</v>
      </c>
      <c r="G273" s="192">
        <v>179.52</v>
      </c>
      <c r="H273" s="69">
        <v>14586000000</v>
      </c>
      <c r="I273" s="68" t="s">
        <v>3337</v>
      </c>
      <c r="J273" s="68" t="s">
        <v>3338</v>
      </c>
      <c r="K273" s="69">
        <v>179520</v>
      </c>
      <c r="L273" s="192">
        <v>179520</v>
      </c>
      <c r="M273" s="180">
        <v>14586000000</v>
      </c>
      <c r="N273" s="68" t="s">
        <v>3367</v>
      </c>
      <c r="O273" s="68" t="s">
        <v>3974</v>
      </c>
    </row>
    <row r="274" spans="1:15" ht="26.25" thickBot="1">
      <c r="A274" s="68">
        <v>14031900147</v>
      </c>
      <c r="B274" s="68">
        <v>93269</v>
      </c>
      <c r="C274" s="68" t="s">
        <v>3340</v>
      </c>
      <c r="D274" s="68" t="s">
        <v>3379</v>
      </c>
      <c r="E274" s="68">
        <v>200</v>
      </c>
      <c r="F274" s="68">
        <v>16250000000</v>
      </c>
      <c r="G274" s="192">
        <v>199.29</v>
      </c>
      <c r="H274" s="69">
        <v>16192312500</v>
      </c>
      <c r="I274" s="68" t="s">
        <v>3337</v>
      </c>
      <c r="J274" s="68" t="s">
        <v>3338</v>
      </c>
      <c r="K274" s="69">
        <v>199290</v>
      </c>
      <c r="L274" s="192">
        <v>199290</v>
      </c>
      <c r="M274" s="180">
        <v>16192312500</v>
      </c>
      <c r="N274" s="68" t="s">
        <v>3365</v>
      </c>
      <c r="O274" s="68" t="s">
        <v>3928</v>
      </c>
    </row>
    <row r="275" spans="1:15" ht="26.25" thickBot="1">
      <c r="A275" s="68">
        <v>14021800021</v>
      </c>
      <c r="B275" s="68">
        <v>93239</v>
      </c>
      <c r="C275" s="68" t="s">
        <v>3343</v>
      </c>
      <c r="D275" s="68" t="s">
        <v>3545</v>
      </c>
      <c r="E275" s="68">
        <v>500</v>
      </c>
      <c r="F275" s="68">
        <v>40625000000</v>
      </c>
      <c r="G275" s="192">
        <v>499.89</v>
      </c>
      <c r="H275" s="69">
        <v>40616062500</v>
      </c>
      <c r="I275" s="68" t="s">
        <v>3337</v>
      </c>
      <c r="J275" s="68" t="s">
        <v>3338</v>
      </c>
      <c r="K275" s="69">
        <v>499890</v>
      </c>
      <c r="L275" s="192">
        <v>499890</v>
      </c>
      <c r="M275" s="180">
        <v>40616062500</v>
      </c>
      <c r="N275" s="68" t="s">
        <v>3341</v>
      </c>
      <c r="O275" s="68" t="s">
        <v>3973</v>
      </c>
    </row>
    <row r="276" spans="1:15" ht="26.25" thickBot="1">
      <c r="A276" s="68">
        <v>14031900146</v>
      </c>
      <c r="B276" s="68">
        <v>93241</v>
      </c>
      <c r="C276" s="68" t="s">
        <v>3340</v>
      </c>
      <c r="D276" s="68" t="s">
        <v>3380</v>
      </c>
      <c r="E276" s="68">
        <v>200</v>
      </c>
      <c r="F276" s="68">
        <v>16250000000</v>
      </c>
      <c r="G276" s="192">
        <v>199.7</v>
      </c>
      <c r="H276" s="69">
        <v>16225625000</v>
      </c>
      <c r="I276" s="68" t="s">
        <v>3337</v>
      </c>
      <c r="J276" s="68" t="s">
        <v>3338</v>
      </c>
      <c r="K276" s="69">
        <v>199700</v>
      </c>
      <c r="L276" s="192">
        <v>199700</v>
      </c>
      <c r="M276" s="180">
        <v>16225625000</v>
      </c>
      <c r="N276" s="68" t="s">
        <v>3365</v>
      </c>
      <c r="O276" s="68" t="s">
        <v>3540</v>
      </c>
    </row>
    <row r="277" spans="1:15" ht="26.25" thickBot="1">
      <c r="A277" s="68">
        <v>14031900191</v>
      </c>
      <c r="B277" s="68">
        <v>93216</v>
      </c>
      <c r="C277" s="68" t="s">
        <v>3340</v>
      </c>
      <c r="D277" s="68" t="s">
        <v>3547</v>
      </c>
      <c r="E277" s="68">
        <v>200</v>
      </c>
      <c r="F277" s="68">
        <v>16250000000</v>
      </c>
      <c r="G277" s="192">
        <v>199.2</v>
      </c>
      <c r="H277" s="69">
        <v>16185000000</v>
      </c>
      <c r="I277" s="68" t="s">
        <v>3395</v>
      </c>
      <c r="J277" s="68" t="s">
        <v>3396</v>
      </c>
      <c r="K277" s="69">
        <v>199200</v>
      </c>
      <c r="L277" s="192">
        <v>199200</v>
      </c>
      <c r="M277" s="180">
        <v>16185000000</v>
      </c>
      <c r="N277" s="68" t="s">
        <v>3385</v>
      </c>
      <c r="O277" s="68" t="s">
        <v>4028</v>
      </c>
    </row>
    <row r="278" spans="1:15" ht="51.75" thickBot="1">
      <c r="A278" s="68">
        <v>14031900183</v>
      </c>
      <c r="B278" s="68">
        <v>93217</v>
      </c>
      <c r="C278" s="68" t="s">
        <v>3340</v>
      </c>
      <c r="D278" s="68" t="s">
        <v>819</v>
      </c>
      <c r="E278" s="68">
        <v>200</v>
      </c>
      <c r="F278" s="68">
        <v>16250000000</v>
      </c>
      <c r="G278" s="192">
        <v>199.83</v>
      </c>
      <c r="H278" s="69">
        <v>16236187500</v>
      </c>
      <c r="I278" s="68" t="s">
        <v>3395</v>
      </c>
      <c r="J278" s="68" t="s">
        <v>3396</v>
      </c>
      <c r="K278" s="69">
        <v>199830</v>
      </c>
      <c r="L278" s="192">
        <v>199830</v>
      </c>
      <c r="M278" s="180">
        <v>16236187500</v>
      </c>
      <c r="N278" s="68" t="s">
        <v>3374</v>
      </c>
      <c r="O278" s="68" t="s">
        <v>3986</v>
      </c>
    </row>
    <row r="279" spans="1:15" ht="39" thickBot="1">
      <c r="A279" s="68">
        <v>14031900145</v>
      </c>
      <c r="B279" s="68">
        <v>93218</v>
      </c>
      <c r="C279" s="68" t="s">
        <v>3340</v>
      </c>
      <c r="D279" s="68" t="s">
        <v>192</v>
      </c>
      <c r="E279" s="68">
        <v>300</v>
      </c>
      <c r="F279" s="68">
        <v>24375000000</v>
      </c>
      <c r="G279" s="192">
        <v>299.32</v>
      </c>
      <c r="H279" s="69">
        <v>24319750000</v>
      </c>
      <c r="I279" s="68" t="s">
        <v>3337</v>
      </c>
      <c r="J279" s="68" t="s">
        <v>3338</v>
      </c>
      <c r="K279" s="69">
        <v>299320</v>
      </c>
      <c r="L279" s="192">
        <v>299320</v>
      </c>
      <c r="M279" s="180">
        <v>24319750000</v>
      </c>
      <c r="N279" s="68" t="s">
        <v>3363</v>
      </c>
      <c r="O279" s="68" t="s">
        <v>4009</v>
      </c>
    </row>
    <row r="280" spans="1:15" ht="26.25" thickBot="1">
      <c r="A280" s="68">
        <v>14031900152</v>
      </c>
      <c r="B280" s="68">
        <v>93223</v>
      </c>
      <c r="C280" s="68" t="s">
        <v>3340</v>
      </c>
      <c r="D280" s="68" t="s">
        <v>3362</v>
      </c>
      <c r="E280" s="68">
        <v>300</v>
      </c>
      <c r="F280" s="68">
        <v>24375000000</v>
      </c>
      <c r="G280" s="192">
        <v>299.36</v>
      </c>
      <c r="H280" s="69">
        <v>24323000000</v>
      </c>
      <c r="I280" s="68" t="s">
        <v>3337</v>
      </c>
      <c r="J280" s="68" t="s">
        <v>3338</v>
      </c>
      <c r="K280" s="69">
        <v>299360</v>
      </c>
      <c r="L280" s="192">
        <v>299360</v>
      </c>
      <c r="M280" s="180">
        <v>24323000000</v>
      </c>
      <c r="N280" s="68" t="s">
        <v>3363</v>
      </c>
      <c r="O280" s="68" t="s">
        <v>4065</v>
      </c>
    </row>
    <row r="281" spans="1:15" ht="39" thickBot="1">
      <c r="A281" s="68">
        <v>14031900142</v>
      </c>
      <c r="B281" s="68">
        <v>93199</v>
      </c>
      <c r="C281" s="68" t="s">
        <v>3340</v>
      </c>
      <c r="D281" s="68" t="s">
        <v>3546</v>
      </c>
      <c r="E281" s="68">
        <v>150</v>
      </c>
      <c r="F281" s="68">
        <v>12187500000</v>
      </c>
      <c r="G281" s="192">
        <v>148.94</v>
      </c>
      <c r="H281" s="69">
        <v>12101375000</v>
      </c>
      <c r="I281" s="68" t="s">
        <v>3337</v>
      </c>
      <c r="J281" s="68" t="s">
        <v>3338</v>
      </c>
      <c r="K281" s="69">
        <v>148940</v>
      </c>
      <c r="L281" s="192">
        <v>148940</v>
      </c>
      <c r="M281" s="180">
        <v>12101375000</v>
      </c>
      <c r="N281" s="68" t="s">
        <v>3415</v>
      </c>
      <c r="O281" s="68" t="s">
        <v>3956</v>
      </c>
    </row>
    <row r="282" spans="1:15" ht="39" thickBot="1">
      <c r="A282" s="68">
        <v>14031900154</v>
      </c>
      <c r="B282" s="68">
        <v>93209</v>
      </c>
      <c r="C282" s="68" t="s">
        <v>3340</v>
      </c>
      <c r="D282" s="68" t="s">
        <v>3454</v>
      </c>
      <c r="E282" s="68">
        <v>300</v>
      </c>
      <c r="F282" s="68">
        <v>24375000000</v>
      </c>
      <c r="G282" s="192">
        <v>296.17</v>
      </c>
      <c r="H282" s="69">
        <v>24063812500</v>
      </c>
      <c r="I282" s="68" t="s">
        <v>3337</v>
      </c>
      <c r="J282" s="68" t="s">
        <v>3338</v>
      </c>
      <c r="K282" s="69">
        <v>296170</v>
      </c>
      <c r="L282" s="192">
        <v>296170</v>
      </c>
      <c r="M282" s="180">
        <v>24063812500</v>
      </c>
      <c r="N282" s="68" t="s">
        <v>3444</v>
      </c>
      <c r="O282" s="68" t="s">
        <v>3926</v>
      </c>
    </row>
    <row r="283" spans="1:15" ht="39" thickBot="1">
      <c r="A283" s="68">
        <v>14031900288</v>
      </c>
      <c r="B283" s="68">
        <v>93182</v>
      </c>
      <c r="C283" s="68" t="s">
        <v>3336</v>
      </c>
      <c r="D283" s="68" t="s">
        <v>3590</v>
      </c>
      <c r="E283" s="68">
        <v>203</v>
      </c>
      <c r="F283" s="68">
        <v>16493750000</v>
      </c>
      <c r="G283" s="192">
        <v>202.62</v>
      </c>
      <c r="H283" s="69">
        <v>16462875000</v>
      </c>
      <c r="I283" s="68" t="s">
        <v>3337</v>
      </c>
      <c r="J283" s="68" t="s">
        <v>3338</v>
      </c>
      <c r="K283" s="69">
        <v>202620</v>
      </c>
      <c r="L283" s="192">
        <v>202620</v>
      </c>
      <c r="M283" s="180">
        <v>16462875000</v>
      </c>
      <c r="N283" s="68" t="s">
        <v>3397</v>
      </c>
      <c r="O283" s="68" t="s">
        <v>3955</v>
      </c>
    </row>
    <row r="284" spans="1:15" ht="26.25" thickBot="1">
      <c r="A284" s="68">
        <v>14031900205</v>
      </c>
      <c r="B284" s="68">
        <v>93184</v>
      </c>
      <c r="C284" s="68" t="s">
        <v>3336</v>
      </c>
      <c r="D284" s="68" t="s">
        <v>3510</v>
      </c>
      <c r="E284" s="68">
        <v>499</v>
      </c>
      <c r="F284" s="68">
        <v>40543750000</v>
      </c>
      <c r="G284" s="192">
        <v>498.52</v>
      </c>
      <c r="H284" s="69">
        <v>40504750000</v>
      </c>
      <c r="I284" s="68" t="s">
        <v>3337</v>
      </c>
      <c r="J284" s="68" t="s">
        <v>3338</v>
      </c>
      <c r="K284" s="69">
        <v>498520</v>
      </c>
      <c r="L284" s="192">
        <v>498520</v>
      </c>
      <c r="M284" s="180">
        <v>40504750000</v>
      </c>
      <c r="N284" s="68" t="s">
        <v>3375</v>
      </c>
      <c r="O284" s="68" t="s">
        <v>4005</v>
      </c>
    </row>
    <row r="285" spans="1:15" ht="26.25" thickBot="1">
      <c r="A285" s="68">
        <v>14031900290</v>
      </c>
      <c r="B285" s="68">
        <v>98202</v>
      </c>
      <c r="C285" s="68" t="s">
        <v>3340</v>
      </c>
      <c r="D285" s="68" t="s">
        <v>1476</v>
      </c>
      <c r="E285" s="68">
        <v>200</v>
      </c>
      <c r="F285" s="68">
        <v>16250000000</v>
      </c>
      <c r="G285" s="192">
        <v>199</v>
      </c>
      <c r="H285" s="69">
        <v>16168750000</v>
      </c>
      <c r="I285" s="68" t="s">
        <v>3337</v>
      </c>
      <c r="J285" s="68" t="s">
        <v>3338</v>
      </c>
      <c r="K285" s="69">
        <v>199000</v>
      </c>
      <c r="L285" s="192">
        <v>199000</v>
      </c>
      <c r="M285" s="180">
        <v>16168750000</v>
      </c>
      <c r="N285" s="68" t="s">
        <v>3390</v>
      </c>
      <c r="O285" s="68" t="s">
        <v>3990</v>
      </c>
    </row>
    <row r="286" spans="1:15" ht="26.25" thickBot="1">
      <c r="A286" s="68">
        <v>14031900063</v>
      </c>
      <c r="B286" s="68">
        <v>90906</v>
      </c>
      <c r="C286" s="68" t="s">
        <v>3336</v>
      </c>
      <c r="D286" s="68" t="s">
        <v>3428</v>
      </c>
      <c r="E286" s="68">
        <v>50</v>
      </c>
      <c r="F286" s="68">
        <v>4062500000</v>
      </c>
      <c r="G286" s="192">
        <v>49.81</v>
      </c>
      <c r="H286" s="69">
        <v>4047062500</v>
      </c>
      <c r="I286" s="68" t="s">
        <v>3337</v>
      </c>
      <c r="J286" s="68" t="s">
        <v>3338</v>
      </c>
      <c r="K286" s="69">
        <v>49810</v>
      </c>
      <c r="L286" s="192">
        <v>49810</v>
      </c>
      <c r="M286" s="180">
        <v>4047062500</v>
      </c>
      <c r="N286" s="68" t="s">
        <v>3382</v>
      </c>
      <c r="O286" s="68" t="s">
        <v>3428</v>
      </c>
    </row>
    <row r="287" spans="1:15" ht="26.25" thickBot="1">
      <c r="A287" s="68">
        <v>14031800004</v>
      </c>
      <c r="B287" s="68">
        <v>90899</v>
      </c>
      <c r="C287" s="68" t="s">
        <v>3343</v>
      </c>
      <c r="D287" s="68" t="s">
        <v>196</v>
      </c>
      <c r="E287" s="68">
        <v>500</v>
      </c>
      <c r="F287" s="68">
        <v>40625000000</v>
      </c>
      <c r="G287" s="192">
        <v>500</v>
      </c>
      <c r="H287" s="69">
        <v>40625000000</v>
      </c>
      <c r="I287" s="68" t="s">
        <v>3337</v>
      </c>
      <c r="J287" s="68" t="s">
        <v>3338</v>
      </c>
      <c r="K287" s="69">
        <v>500000</v>
      </c>
      <c r="L287" s="192">
        <v>500000</v>
      </c>
      <c r="M287" s="180">
        <v>40625000000</v>
      </c>
      <c r="N287" s="68" t="s">
        <v>3415</v>
      </c>
      <c r="O287" s="68" t="s">
        <v>4066</v>
      </c>
    </row>
    <row r="288" spans="1:15" ht="26.25" thickBot="1">
      <c r="A288" s="68">
        <v>14031900021</v>
      </c>
      <c r="B288" s="68">
        <v>90900</v>
      </c>
      <c r="C288" s="68" t="s">
        <v>3340</v>
      </c>
      <c r="D288" s="68" t="s">
        <v>3427</v>
      </c>
      <c r="E288" s="68">
        <v>130</v>
      </c>
      <c r="F288" s="68">
        <v>10562500000</v>
      </c>
      <c r="G288" s="192">
        <v>129.03</v>
      </c>
      <c r="H288" s="69">
        <v>10483687500</v>
      </c>
      <c r="I288" s="68" t="s">
        <v>3337</v>
      </c>
      <c r="J288" s="68" t="s">
        <v>3338</v>
      </c>
      <c r="K288" s="69">
        <v>129030</v>
      </c>
      <c r="L288" s="192">
        <v>129030</v>
      </c>
      <c r="M288" s="180">
        <v>10483687500</v>
      </c>
      <c r="N288" s="68" t="s">
        <v>3367</v>
      </c>
      <c r="O288" s="68" t="s">
        <v>4002</v>
      </c>
    </row>
    <row r="289" spans="1:15" ht="39" thickBot="1">
      <c r="A289" s="68">
        <v>14031900044</v>
      </c>
      <c r="B289" s="68">
        <v>90841</v>
      </c>
      <c r="C289" s="68" t="s">
        <v>3340</v>
      </c>
      <c r="D289" s="68" t="s">
        <v>3430</v>
      </c>
      <c r="E289" s="68">
        <v>250</v>
      </c>
      <c r="F289" s="68">
        <v>20312500000</v>
      </c>
      <c r="G289" s="192">
        <v>249.97</v>
      </c>
      <c r="H289" s="69">
        <v>20310062500</v>
      </c>
      <c r="I289" s="68" t="s">
        <v>3337</v>
      </c>
      <c r="J289" s="68" t="s">
        <v>3338</v>
      </c>
      <c r="K289" s="69">
        <v>249970</v>
      </c>
      <c r="L289" s="192">
        <v>249970</v>
      </c>
      <c r="M289" s="180">
        <v>20310062500</v>
      </c>
      <c r="N289" s="68" t="s">
        <v>3431</v>
      </c>
      <c r="O289" s="68" t="s">
        <v>4022</v>
      </c>
    </row>
    <row r="290" spans="1:15" ht="26.25" thickBot="1">
      <c r="A290" s="68">
        <v>14036500003</v>
      </c>
      <c r="B290" s="68">
        <v>90829</v>
      </c>
      <c r="C290" s="68" t="s">
        <v>3410</v>
      </c>
      <c r="D290" s="68" t="s">
        <v>3432</v>
      </c>
      <c r="E290" s="68">
        <v>250</v>
      </c>
      <c r="F290" s="68">
        <v>20312500000</v>
      </c>
      <c r="G290" s="192">
        <v>249.69</v>
      </c>
      <c r="H290" s="69">
        <v>20287312500</v>
      </c>
      <c r="I290" s="68" t="s">
        <v>3337</v>
      </c>
      <c r="J290" s="68" t="s">
        <v>3338</v>
      </c>
      <c r="K290" s="69">
        <v>249690</v>
      </c>
      <c r="L290" s="192">
        <v>249690</v>
      </c>
      <c r="M290" s="180">
        <v>20287312500</v>
      </c>
      <c r="N290" s="68" t="s">
        <v>3433</v>
      </c>
      <c r="O290" s="68" t="s">
        <v>4033</v>
      </c>
    </row>
    <row r="291" spans="1:15" ht="26.25" thickBot="1">
      <c r="A291" s="68">
        <v>14031900098</v>
      </c>
      <c r="B291" s="68">
        <v>90803</v>
      </c>
      <c r="C291" s="68" t="s">
        <v>3340</v>
      </c>
      <c r="D291" s="68" t="s">
        <v>3434</v>
      </c>
      <c r="E291" s="68">
        <v>371</v>
      </c>
      <c r="F291" s="68">
        <v>30143750000</v>
      </c>
      <c r="G291" s="192">
        <v>370.25</v>
      </c>
      <c r="H291" s="69">
        <v>30082812500</v>
      </c>
      <c r="I291" s="68" t="s">
        <v>3337</v>
      </c>
      <c r="J291" s="68" t="s">
        <v>3338</v>
      </c>
      <c r="K291" s="69">
        <v>370250</v>
      </c>
      <c r="L291" s="192">
        <v>370250</v>
      </c>
      <c r="M291" s="180">
        <v>30082812500</v>
      </c>
      <c r="N291" s="68" t="s">
        <v>3403</v>
      </c>
      <c r="O291" s="68" t="s">
        <v>4067</v>
      </c>
    </row>
    <row r="292" spans="1:15" ht="26.25" thickBot="1">
      <c r="A292" s="68">
        <v>14031900322</v>
      </c>
      <c r="B292" s="68">
        <v>90606</v>
      </c>
      <c r="C292" s="68" t="s">
        <v>3336</v>
      </c>
      <c r="D292" s="68" t="s">
        <v>2058</v>
      </c>
      <c r="E292" s="68">
        <v>255</v>
      </c>
      <c r="F292" s="68">
        <v>20718750000</v>
      </c>
      <c r="G292" s="192">
        <v>252.97</v>
      </c>
      <c r="H292" s="69">
        <v>20553812500</v>
      </c>
      <c r="I292" s="68" t="s">
        <v>3337</v>
      </c>
      <c r="J292" s="68" t="s">
        <v>3338</v>
      </c>
      <c r="K292" s="69">
        <v>252970</v>
      </c>
      <c r="L292" s="192">
        <v>252970</v>
      </c>
      <c r="M292" s="180">
        <v>20553812500</v>
      </c>
      <c r="N292" s="68" t="s">
        <v>3472</v>
      </c>
      <c r="O292" s="68" t="s">
        <v>4005</v>
      </c>
    </row>
    <row r="293" spans="1:15" ht="26.25" thickBot="1">
      <c r="A293" s="68">
        <v>14031900097</v>
      </c>
      <c r="B293" s="68">
        <v>90804</v>
      </c>
      <c r="C293" s="68" t="s">
        <v>3340</v>
      </c>
      <c r="D293" s="68" t="s">
        <v>3434</v>
      </c>
      <c r="E293" s="68">
        <v>300</v>
      </c>
      <c r="F293" s="68">
        <v>24375000000</v>
      </c>
      <c r="G293" s="192">
        <v>298.82</v>
      </c>
      <c r="H293" s="69">
        <v>24279125000</v>
      </c>
      <c r="I293" s="68" t="s">
        <v>3337</v>
      </c>
      <c r="J293" s="68" t="s">
        <v>3338</v>
      </c>
      <c r="K293" s="69">
        <v>298820</v>
      </c>
      <c r="L293" s="192">
        <v>298820</v>
      </c>
      <c r="M293" s="180">
        <v>24279125000</v>
      </c>
      <c r="N293" s="68" t="s">
        <v>3403</v>
      </c>
      <c r="O293" s="68" t="s">
        <v>4067</v>
      </c>
    </row>
    <row r="294" spans="1:15" ht="39" thickBot="1">
      <c r="A294" s="68">
        <v>14031900015</v>
      </c>
      <c r="B294" s="68">
        <v>90796</v>
      </c>
      <c r="C294" s="68" t="s">
        <v>3340</v>
      </c>
      <c r="D294" s="68" t="s">
        <v>3435</v>
      </c>
      <c r="E294" s="68">
        <v>300</v>
      </c>
      <c r="F294" s="68">
        <v>24375000000</v>
      </c>
      <c r="G294" s="192">
        <v>299.45999999999998</v>
      </c>
      <c r="H294" s="69">
        <v>24331125000</v>
      </c>
      <c r="I294" s="68" t="s">
        <v>3337</v>
      </c>
      <c r="J294" s="68" t="s">
        <v>3338</v>
      </c>
      <c r="K294" s="69">
        <v>299460</v>
      </c>
      <c r="L294" s="192">
        <v>299460</v>
      </c>
      <c r="M294" s="180">
        <v>24331125000</v>
      </c>
      <c r="N294" s="68" t="s">
        <v>3415</v>
      </c>
      <c r="O294" s="68" t="s">
        <v>4068</v>
      </c>
    </row>
    <row r="295" spans="1:15" ht="51.75" thickBot="1">
      <c r="A295" s="68">
        <v>14031800033</v>
      </c>
      <c r="B295" s="68">
        <v>90771</v>
      </c>
      <c r="C295" s="68" t="s">
        <v>3343</v>
      </c>
      <c r="D295" s="68" t="s">
        <v>3436</v>
      </c>
      <c r="E295" s="68">
        <v>500</v>
      </c>
      <c r="F295" s="68">
        <v>40625000000</v>
      </c>
      <c r="G295" s="192">
        <v>499.42</v>
      </c>
      <c r="H295" s="69">
        <v>40577875000</v>
      </c>
      <c r="I295" s="68" t="s">
        <v>3337</v>
      </c>
      <c r="J295" s="68" t="s">
        <v>3338</v>
      </c>
      <c r="K295" s="69">
        <v>499420</v>
      </c>
      <c r="L295" s="192">
        <v>499420</v>
      </c>
      <c r="M295" s="180">
        <v>40577875000</v>
      </c>
      <c r="N295" s="68" t="s">
        <v>3382</v>
      </c>
      <c r="O295" s="68" t="s">
        <v>3942</v>
      </c>
    </row>
    <row r="296" spans="1:15" ht="26.25" thickBot="1">
      <c r="A296" s="68">
        <v>14031900019</v>
      </c>
      <c r="B296" s="68">
        <v>90751</v>
      </c>
      <c r="C296" s="68" t="s">
        <v>3340</v>
      </c>
      <c r="D296" s="68" t="s">
        <v>3437</v>
      </c>
      <c r="E296" s="68">
        <v>100</v>
      </c>
      <c r="F296" s="68">
        <v>8125000000</v>
      </c>
      <c r="G296" s="192">
        <v>99.36</v>
      </c>
      <c r="H296" s="69">
        <v>8073000000</v>
      </c>
      <c r="I296" s="68" t="s">
        <v>3337</v>
      </c>
      <c r="J296" s="68" t="s">
        <v>3338</v>
      </c>
      <c r="K296" s="69">
        <v>99360</v>
      </c>
      <c r="L296" s="192">
        <v>99360</v>
      </c>
      <c r="M296" s="180">
        <v>8073000000</v>
      </c>
      <c r="N296" s="68" t="s">
        <v>3365</v>
      </c>
      <c r="O296" s="68" t="s">
        <v>3981</v>
      </c>
    </row>
    <row r="297" spans="1:15" ht="26.25" thickBot="1">
      <c r="A297" s="68">
        <v>14021800026</v>
      </c>
      <c r="B297" s="68">
        <v>90710</v>
      </c>
      <c r="C297" s="68" t="s">
        <v>3343</v>
      </c>
      <c r="D297" s="68" t="s">
        <v>3438</v>
      </c>
      <c r="E297" s="68">
        <v>500</v>
      </c>
      <c r="F297" s="68">
        <v>40625000000</v>
      </c>
      <c r="G297" s="192">
        <v>499.06</v>
      </c>
      <c r="H297" s="69">
        <v>40548625000</v>
      </c>
      <c r="I297" s="68" t="s">
        <v>3337</v>
      </c>
      <c r="J297" s="68" t="s">
        <v>3338</v>
      </c>
      <c r="K297" s="69">
        <v>499060</v>
      </c>
      <c r="L297" s="192">
        <v>499060</v>
      </c>
      <c r="M297" s="180">
        <v>40548625000</v>
      </c>
      <c r="N297" s="68" t="s">
        <v>3365</v>
      </c>
      <c r="O297" s="68" t="s">
        <v>3953</v>
      </c>
    </row>
    <row r="298" spans="1:15" ht="26.25" thickBot="1">
      <c r="A298" s="68">
        <v>14031900006</v>
      </c>
      <c r="B298" s="68">
        <v>90686</v>
      </c>
      <c r="C298" s="68" t="s">
        <v>3336</v>
      </c>
      <c r="D298" s="68" t="s">
        <v>3381</v>
      </c>
      <c r="E298" s="68">
        <v>125</v>
      </c>
      <c r="F298" s="68">
        <v>10156250000</v>
      </c>
      <c r="G298" s="192">
        <v>123.48</v>
      </c>
      <c r="H298" s="69">
        <v>10032750000</v>
      </c>
      <c r="I298" s="68" t="s">
        <v>3337</v>
      </c>
      <c r="J298" s="68" t="s">
        <v>3338</v>
      </c>
      <c r="K298" s="69">
        <v>123480</v>
      </c>
      <c r="L298" s="192">
        <v>123480</v>
      </c>
      <c r="M298" s="180">
        <v>10032750000</v>
      </c>
      <c r="N298" s="68" t="s">
        <v>3382</v>
      </c>
      <c r="O298" s="68" t="s">
        <v>3428</v>
      </c>
    </row>
    <row r="299" spans="1:15" ht="39" thickBot="1">
      <c r="A299" s="68">
        <v>14031900048</v>
      </c>
      <c r="B299" s="68">
        <v>90665</v>
      </c>
      <c r="C299" s="68" t="s">
        <v>3336</v>
      </c>
      <c r="D299" s="68" t="s">
        <v>1698</v>
      </c>
      <c r="E299" s="68">
        <v>38</v>
      </c>
      <c r="F299" s="68">
        <v>3087500000</v>
      </c>
      <c r="G299" s="192">
        <v>37.49</v>
      </c>
      <c r="H299" s="69">
        <v>3046062500</v>
      </c>
      <c r="I299" s="68" t="s">
        <v>3337</v>
      </c>
      <c r="J299" s="68" t="s">
        <v>3338</v>
      </c>
      <c r="K299" s="69">
        <v>37490</v>
      </c>
      <c r="L299" s="192">
        <v>37490</v>
      </c>
      <c r="M299" s="180">
        <v>3046062500</v>
      </c>
      <c r="N299" s="68" t="s">
        <v>3365</v>
      </c>
      <c r="O299" s="68" t="s">
        <v>4069</v>
      </c>
    </row>
    <row r="300" spans="1:15" ht="39" thickBot="1">
      <c r="A300" s="68">
        <v>14031900101</v>
      </c>
      <c r="B300" s="68">
        <v>90666</v>
      </c>
      <c r="C300" s="68" t="s">
        <v>3336</v>
      </c>
      <c r="D300" s="68" t="s">
        <v>1698</v>
      </c>
      <c r="E300" s="68">
        <v>57</v>
      </c>
      <c r="F300" s="68">
        <v>4631250000</v>
      </c>
      <c r="G300" s="192">
        <v>56.96</v>
      </c>
      <c r="H300" s="69">
        <v>4628000000</v>
      </c>
      <c r="I300" s="68" t="s">
        <v>3337</v>
      </c>
      <c r="J300" s="68" t="s">
        <v>3338</v>
      </c>
      <c r="K300" s="69">
        <v>56960</v>
      </c>
      <c r="L300" s="192">
        <v>56960</v>
      </c>
      <c r="M300" s="180">
        <v>4628000000</v>
      </c>
      <c r="N300" s="68" t="s">
        <v>3365</v>
      </c>
      <c r="O300" s="68" t="s">
        <v>4069</v>
      </c>
    </row>
    <row r="301" spans="1:15" ht="26.25" thickBot="1">
      <c r="A301" s="68">
        <v>14031900043</v>
      </c>
      <c r="B301" s="68">
        <v>90641</v>
      </c>
      <c r="C301" s="68" t="s">
        <v>3336</v>
      </c>
      <c r="D301" s="68" t="s">
        <v>3500</v>
      </c>
      <c r="E301" s="68">
        <v>70</v>
      </c>
      <c r="F301" s="68">
        <v>5687500000</v>
      </c>
      <c r="G301" s="192">
        <v>68.760000000000005</v>
      </c>
      <c r="H301" s="69">
        <v>5586750000</v>
      </c>
      <c r="I301" s="68" t="s">
        <v>3337</v>
      </c>
      <c r="J301" s="68" t="s">
        <v>3338</v>
      </c>
      <c r="K301" s="69">
        <v>68760</v>
      </c>
      <c r="L301" s="192">
        <v>68760</v>
      </c>
      <c r="M301" s="180">
        <v>5586750000</v>
      </c>
      <c r="N301" s="68" t="s">
        <v>3390</v>
      </c>
      <c r="O301" s="68" t="s">
        <v>4070</v>
      </c>
    </row>
    <row r="302" spans="1:15" ht="51.75" thickBot="1">
      <c r="A302" s="68">
        <v>14031900001</v>
      </c>
      <c r="B302" s="68">
        <v>90645</v>
      </c>
      <c r="C302" s="68" t="s">
        <v>3340</v>
      </c>
      <c r="D302" s="68" t="s">
        <v>192</v>
      </c>
      <c r="E302" s="68">
        <v>315</v>
      </c>
      <c r="F302" s="68">
        <v>25593750000</v>
      </c>
      <c r="G302" s="192">
        <v>314.60000000000002</v>
      </c>
      <c r="H302" s="69">
        <v>25561250000</v>
      </c>
      <c r="I302" s="68" t="s">
        <v>3337</v>
      </c>
      <c r="J302" s="68" t="s">
        <v>3338</v>
      </c>
      <c r="K302" s="69">
        <v>314600</v>
      </c>
      <c r="L302" s="192">
        <v>314600</v>
      </c>
      <c r="M302" s="180">
        <v>25561250000</v>
      </c>
      <c r="N302" s="68" t="s">
        <v>3363</v>
      </c>
      <c r="O302" s="68" t="s">
        <v>4030</v>
      </c>
    </row>
    <row r="303" spans="1:15" ht="51.75" thickBot="1">
      <c r="A303" s="68">
        <v>14031900004</v>
      </c>
      <c r="B303" s="68">
        <v>90646</v>
      </c>
      <c r="C303" s="68" t="s">
        <v>3340</v>
      </c>
      <c r="D303" s="68" t="s">
        <v>3476</v>
      </c>
      <c r="E303" s="68">
        <v>300</v>
      </c>
      <c r="F303" s="68">
        <v>24375000000</v>
      </c>
      <c r="G303" s="192">
        <v>295.86</v>
      </c>
      <c r="H303" s="69">
        <v>24038625000</v>
      </c>
      <c r="I303" s="68" t="s">
        <v>3337</v>
      </c>
      <c r="J303" s="68" t="s">
        <v>3338</v>
      </c>
      <c r="K303" s="69">
        <v>295860</v>
      </c>
      <c r="L303" s="192">
        <v>295860</v>
      </c>
      <c r="M303" s="180">
        <v>24038625000</v>
      </c>
      <c r="N303" s="68" t="s">
        <v>3361</v>
      </c>
      <c r="O303" s="68" t="s">
        <v>4071</v>
      </c>
    </row>
    <row r="304" spans="1:15" ht="39" thickBot="1">
      <c r="A304" s="68">
        <v>14021900377</v>
      </c>
      <c r="B304" s="68">
        <v>90627</v>
      </c>
      <c r="C304" s="68" t="s">
        <v>3340</v>
      </c>
      <c r="D304" s="68" t="s">
        <v>3501</v>
      </c>
      <c r="E304" s="68">
        <v>200</v>
      </c>
      <c r="F304" s="68">
        <v>16250000000</v>
      </c>
      <c r="G304" s="192">
        <v>199.74</v>
      </c>
      <c r="H304" s="69">
        <v>16228875000</v>
      </c>
      <c r="I304" s="68" t="s">
        <v>3337</v>
      </c>
      <c r="J304" s="68" t="s">
        <v>3338</v>
      </c>
      <c r="K304" s="69">
        <v>199740</v>
      </c>
      <c r="L304" s="192">
        <v>199740</v>
      </c>
      <c r="M304" s="180">
        <v>16228875000</v>
      </c>
      <c r="N304" s="68" t="s">
        <v>3349</v>
      </c>
      <c r="O304" s="68" t="s">
        <v>4034</v>
      </c>
    </row>
    <row r="305" spans="1:15" ht="26.25" thickBot="1">
      <c r="A305" s="68">
        <v>14031900168</v>
      </c>
      <c r="B305" s="68">
        <v>90604</v>
      </c>
      <c r="C305" s="68" t="s">
        <v>3336</v>
      </c>
      <c r="D305" s="68" t="s">
        <v>1956</v>
      </c>
      <c r="E305" s="68">
        <v>203</v>
      </c>
      <c r="F305" s="68">
        <v>16493750000</v>
      </c>
      <c r="G305" s="192">
        <v>201.07</v>
      </c>
      <c r="H305" s="69">
        <v>16336937500</v>
      </c>
      <c r="I305" s="68" t="s">
        <v>3337</v>
      </c>
      <c r="J305" s="68" t="s">
        <v>3338</v>
      </c>
      <c r="K305" s="69">
        <v>201070</v>
      </c>
      <c r="L305" s="192">
        <v>201070</v>
      </c>
      <c r="M305" s="180">
        <v>16336937500</v>
      </c>
      <c r="N305" s="68" t="s">
        <v>3472</v>
      </c>
      <c r="O305" s="68" t="s">
        <v>4005</v>
      </c>
    </row>
    <row r="306" spans="1:15" ht="26.25" thickBot="1">
      <c r="A306" s="68">
        <v>14031000047</v>
      </c>
      <c r="B306" s="68">
        <v>98042</v>
      </c>
      <c r="C306" s="68" t="s">
        <v>3388</v>
      </c>
      <c r="D306" s="68" t="s">
        <v>3421</v>
      </c>
      <c r="E306" s="68">
        <v>120</v>
      </c>
      <c r="F306" s="68">
        <v>10500000000</v>
      </c>
      <c r="G306" s="192">
        <v>119.99</v>
      </c>
      <c r="H306" s="69">
        <v>10499125000</v>
      </c>
      <c r="I306" s="68" t="s">
        <v>3337</v>
      </c>
      <c r="J306" s="68" t="s">
        <v>3338</v>
      </c>
      <c r="K306" s="69">
        <v>119990</v>
      </c>
      <c r="L306" s="192">
        <v>119990</v>
      </c>
      <c r="M306" s="180">
        <v>10499125000</v>
      </c>
      <c r="N306" s="68" t="s">
        <v>3365</v>
      </c>
      <c r="O306" s="68" t="s">
        <v>3963</v>
      </c>
    </row>
    <row r="307" spans="1:15" ht="26.25" thickBot="1">
      <c r="A307" s="68">
        <v>14031900296</v>
      </c>
      <c r="B307" s="68">
        <v>98048</v>
      </c>
      <c r="C307" s="68" t="s">
        <v>3340</v>
      </c>
      <c r="D307" s="68" t="s">
        <v>3422</v>
      </c>
      <c r="E307" s="68">
        <v>300</v>
      </c>
      <c r="F307" s="68">
        <v>24375000000</v>
      </c>
      <c r="G307" s="192">
        <v>299.76</v>
      </c>
      <c r="H307" s="69">
        <v>24355500000</v>
      </c>
      <c r="I307" s="68" t="s">
        <v>3337</v>
      </c>
      <c r="J307" s="68" t="s">
        <v>3338</v>
      </c>
      <c r="K307" s="69">
        <v>299760</v>
      </c>
      <c r="L307" s="192">
        <v>299760</v>
      </c>
      <c r="M307" s="180">
        <v>24355500000</v>
      </c>
      <c r="N307" s="68" t="s">
        <v>3415</v>
      </c>
      <c r="O307" s="68" t="s">
        <v>4012</v>
      </c>
    </row>
    <row r="308" spans="1:15" ht="51.75" thickBot="1">
      <c r="A308" s="68">
        <v>14031900300</v>
      </c>
      <c r="B308" s="68">
        <v>97980</v>
      </c>
      <c r="C308" s="68" t="s">
        <v>3340</v>
      </c>
      <c r="D308" s="68" t="s">
        <v>3423</v>
      </c>
      <c r="E308" s="68">
        <v>236</v>
      </c>
      <c r="F308" s="68">
        <v>19175000000</v>
      </c>
      <c r="G308" s="192">
        <v>235.02</v>
      </c>
      <c r="H308" s="69">
        <v>19095375000</v>
      </c>
      <c r="I308" s="68" t="s">
        <v>3395</v>
      </c>
      <c r="J308" s="68" t="s">
        <v>3396</v>
      </c>
      <c r="K308" s="69">
        <v>235020</v>
      </c>
      <c r="L308" s="192">
        <v>235020</v>
      </c>
      <c r="M308" s="180">
        <v>19095375000</v>
      </c>
      <c r="N308" s="68" t="s">
        <v>3361</v>
      </c>
      <c r="O308" s="68" t="s">
        <v>4072</v>
      </c>
    </row>
    <row r="309" spans="1:15" ht="26.25" thickBot="1">
      <c r="A309" s="68">
        <v>14031800006</v>
      </c>
      <c r="B309" s="68">
        <v>90358</v>
      </c>
      <c r="C309" s="68" t="s">
        <v>3343</v>
      </c>
      <c r="D309" s="68" t="s">
        <v>3348</v>
      </c>
      <c r="E309" s="68">
        <v>500</v>
      </c>
      <c r="F309" s="68">
        <v>40625000000</v>
      </c>
      <c r="G309" s="192">
        <v>499.16</v>
      </c>
      <c r="H309" s="69">
        <v>40556750000</v>
      </c>
      <c r="I309" s="68" t="s">
        <v>3337</v>
      </c>
      <c r="J309" s="68" t="s">
        <v>3338</v>
      </c>
      <c r="K309" s="69">
        <v>499160</v>
      </c>
      <c r="L309" s="192">
        <v>499160</v>
      </c>
      <c r="M309" s="180">
        <v>40556750000</v>
      </c>
      <c r="N309" s="68" t="s">
        <v>3349</v>
      </c>
      <c r="O309" s="68" t="s">
        <v>4073</v>
      </c>
    </row>
    <row r="310" spans="1:15" ht="26.25" thickBot="1">
      <c r="A310" s="68">
        <v>14031900302</v>
      </c>
      <c r="B310" s="68">
        <v>97989</v>
      </c>
      <c r="C310" s="68" t="s">
        <v>3340</v>
      </c>
      <c r="D310" s="68" t="s">
        <v>3381</v>
      </c>
      <c r="E310" s="68">
        <v>174</v>
      </c>
      <c r="F310" s="68">
        <v>14137500000</v>
      </c>
      <c r="G310" s="192">
        <v>173.24</v>
      </c>
      <c r="H310" s="69">
        <v>14075750000</v>
      </c>
      <c r="I310" s="68" t="s">
        <v>3337</v>
      </c>
      <c r="J310" s="68" t="s">
        <v>3338</v>
      </c>
      <c r="K310" s="69">
        <v>173240</v>
      </c>
      <c r="L310" s="192">
        <v>173240</v>
      </c>
      <c r="M310" s="180">
        <v>14075750000</v>
      </c>
      <c r="N310" s="68" t="s">
        <v>3382</v>
      </c>
      <c r="O310" s="68" t="s">
        <v>3428</v>
      </c>
    </row>
    <row r="311" spans="1:15" ht="26.25" thickBot="1">
      <c r="A311" s="68">
        <v>14031000059</v>
      </c>
      <c r="B311" s="68">
        <v>97915</v>
      </c>
      <c r="C311" s="68" t="s">
        <v>3388</v>
      </c>
      <c r="D311" s="68" t="s">
        <v>3421</v>
      </c>
      <c r="E311" s="68">
        <v>100</v>
      </c>
      <c r="F311" s="68">
        <v>8750000000</v>
      </c>
      <c r="G311" s="192">
        <v>99.9</v>
      </c>
      <c r="H311" s="69">
        <v>8741250000</v>
      </c>
      <c r="I311" s="68" t="s">
        <v>3337</v>
      </c>
      <c r="J311" s="68" t="s">
        <v>3338</v>
      </c>
      <c r="K311" s="69">
        <v>99900</v>
      </c>
      <c r="L311" s="192">
        <v>99900</v>
      </c>
      <c r="M311" s="180">
        <v>8741250000</v>
      </c>
      <c r="N311" s="68" t="s">
        <v>3424</v>
      </c>
      <c r="O311" s="68" t="s">
        <v>3540</v>
      </c>
    </row>
    <row r="312" spans="1:15" ht="26.25" thickBot="1">
      <c r="A312" s="68">
        <v>14031900297</v>
      </c>
      <c r="B312" s="68">
        <v>97859</v>
      </c>
      <c r="C312" s="68" t="s">
        <v>3336</v>
      </c>
      <c r="D312" s="68" t="s">
        <v>3425</v>
      </c>
      <c r="E312" s="68">
        <v>150</v>
      </c>
      <c r="F312" s="68">
        <v>12187500000</v>
      </c>
      <c r="G312" s="192">
        <v>149.57</v>
      </c>
      <c r="H312" s="69">
        <v>12152562500</v>
      </c>
      <c r="I312" s="68" t="s">
        <v>3337</v>
      </c>
      <c r="J312" s="68" t="s">
        <v>3338</v>
      </c>
      <c r="K312" s="69">
        <v>149570</v>
      </c>
      <c r="L312" s="192">
        <v>149570</v>
      </c>
      <c r="M312" s="180">
        <v>12152562500</v>
      </c>
      <c r="N312" s="68" t="s">
        <v>3367</v>
      </c>
      <c r="O312" s="68" t="s">
        <v>3974</v>
      </c>
    </row>
    <row r="313" spans="1:15" ht="26.25" thickBot="1">
      <c r="A313" s="68">
        <v>14031900294</v>
      </c>
      <c r="B313" s="68">
        <v>97866</v>
      </c>
      <c r="C313" s="68" t="s">
        <v>3336</v>
      </c>
      <c r="D313" s="68" t="s">
        <v>3426</v>
      </c>
      <c r="E313" s="68">
        <v>100</v>
      </c>
      <c r="F313" s="68">
        <v>8125000000</v>
      </c>
      <c r="G313" s="192">
        <v>99.54</v>
      </c>
      <c r="H313" s="69">
        <v>8087625000</v>
      </c>
      <c r="I313" s="68" t="s">
        <v>3337</v>
      </c>
      <c r="J313" s="68" t="s">
        <v>3338</v>
      </c>
      <c r="K313" s="69">
        <v>99540</v>
      </c>
      <c r="L313" s="192">
        <v>99540</v>
      </c>
      <c r="M313" s="180">
        <v>8087625000</v>
      </c>
      <c r="N313" s="68" t="s">
        <v>3341</v>
      </c>
      <c r="O313" s="68" t="s">
        <v>3974</v>
      </c>
    </row>
    <row r="314" spans="1:15" ht="51.75" thickBot="1">
      <c r="A314" s="68">
        <v>14036500012</v>
      </c>
      <c r="B314" s="68">
        <v>97740</v>
      </c>
      <c r="C314" s="68" t="s">
        <v>3410</v>
      </c>
      <c r="D314" s="68" t="s">
        <v>2288</v>
      </c>
      <c r="E314" s="68">
        <v>500</v>
      </c>
      <c r="F314" s="68">
        <v>43750000000</v>
      </c>
      <c r="G314" s="192">
        <v>499.19</v>
      </c>
      <c r="H314" s="69">
        <v>43679125000</v>
      </c>
      <c r="I314" s="68" t="s">
        <v>3395</v>
      </c>
      <c r="J314" s="68" t="s">
        <v>3396</v>
      </c>
      <c r="K314" s="69">
        <v>499190</v>
      </c>
      <c r="L314" s="192">
        <v>499190</v>
      </c>
      <c r="M314" s="180">
        <v>43679125000</v>
      </c>
      <c r="N314" s="68" t="s">
        <v>3361</v>
      </c>
      <c r="O314" s="68" t="s">
        <v>4074</v>
      </c>
    </row>
    <row r="315" spans="1:15" ht="26.25" thickBot="1">
      <c r="A315" s="68">
        <v>14031800031</v>
      </c>
      <c r="B315" s="68">
        <v>97701</v>
      </c>
      <c r="C315" s="68" t="s">
        <v>3343</v>
      </c>
      <c r="D315" s="68" t="s">
        <v>3502</v>
      </c>
      <c r="E315" s="68">
        <v>300</v>
      </c>
      <c r="F315" s="68">
        <v>24375000000</v>
      </c>
      <c r="G315" s="192">
        <v>297.66000000000003</v>
      </c>
      <c r="H315" s="69">
        <v>24184875000</v>
      </c>
      <c r="I315" s="68" t="s">
        <v>3337</v>
      </c>
      <c r="J315" s="68" t="s">
        <v>3338</v>
      </c>
      <c r="K315" s="69">
        <v>297660</v>
      </c>
      <c r="L315" s="192">
        <v>297660</v>
      </c>
      <c r="M315" s="180">
        <v>24184875000</v>
      </c>
      <c r="N315" s="68" t="s">
        <v>3382</v>
      </c>
      <c r="O315" s="68" t="s">
        <v>4075</v>
      </c>
    </row>
    <row r="316" spans="1:15" ht="39" thickBot="1">
      <c r="A316" s="68">
        <v>14031900317</v>
      </c>
      <c r="B316" s="68">
        <v>97702</v>
      </c>
      <c r="C316" s="68" t="s">
        <v>3336</v>
      </c>
      <c r="D316" s="68" t="s">
        <v>1495</v>
      </c>
      <c r="E316" s="68">
        <v>82</v>
      </c>
      <c r="F316" s="68">
        <v>6662500000</v>
      </c>
      <c r="G316" s="192">
        <v>78.97</v>
      </c>
      <c r="H316" s="69">
        <v>6416312500</v>
      </c>
      <c r="I316" s="68" t="s">
        <v>3337</v>
      </c>
      <c r="J316" s="68" t="s">
        <v>3338</v>
      </c>
      <c r="K316" s="69">
        <v>78970</v>
      </c>
      <c r="L316" s="192">
        <v>78970</v>
      </c>
      <c r="M316" s="180">
        <v>6416312500</v>
      </c>
      <c r="N316" s="68" t="s">
        <v>3503</v>
      </c>
      <c r="O316" s="68" t="s">
        <v>4076</v>
      </c>
    </row>
    <row r="317" spans="1:15" ht="26.25" thickBot="1">
      <c r="A317" s="68">
        <v>14021800072</v>
      </c>
      <c r="B317" s="68">
        <v>90573</v>
      </c>
      <c r="C317" s="68" t="s">
        <v>3343</v>
      </c>
      <c r="D317" s="68" t="s">
        <v>196</v>
      </c>
      <c r="E317" s="68">
        <v>500</v>
      </c>
      <c r="F317" s="68">
        <v>40625000000</v>
      </c>
      <c r="G317" s="192">
        <v>499.02</v>
      </c>
      <c r="H317" s="69">
        <v>40545375000</v>
      </c>
      <c r="I317" s="68" t="s">
        <v>3337</v>
      </c>
      <c r="J317" s="68" t="s">
        <v>3338</v>
      </c>
      <c r="K317" s="69">
        <v>499020</v>
      </c>
      <c r="L317" s="192">
        <v>499020</v>
      </c>
      <c r="M317" s="180">
        <v>40545375000</v>
      </c>
      <c r="N317" s="68" t="s">
        <v>3415</v>
      </c>
      <c r="O317" s="68" t="s">
        <v>4066</v>
      </c>
    </row>
    <row r="318" spans="1:15" ht="26.25" thickBot="1">
      <c r="A318" s="68">
        <v>14021900288</v>
      </c>
      <c r="B318" s="68">
        <v>87979</v>
      </c>
      <c r="C318" s="68" t="s">
        <v>3340</v>
      </c>
      <c r="D318" s="68" t="s">
        <v>3450</v>
      </c>
      <c r="E318" s="68">
        <v>100</v>
      </c>
      <c r="F318" s="68">
        <v>8125000000</v>
      </c>
      <c r="G318" s="192">
        <v>95.59</v>
      </c>
      <c r="H318" s="69">
        <v>7766687500</v>
      </c>
      <c r="I318" s="68" t="s">
        <v>3337</v>
      </c>
      <c r="J318" s="68" t="s">
        <v>3338</v>
      </c>
      <c r="K318" s="69">
        <v>95590</v>
      </c>
      <c r="L318" s="192">
        <v>95590</v>
      </c>
      <c r="M318" s="180">
        <v>7766687500</v>
      </c>
      <c r="N318" s="68" t="s">
        <v>3407</v>
      </c>
      <c r="O318" s="68" t="s">
        <v>4036</v>
      </c>
    </row>
    <row r="319" spans="1:15" ht="26.25" thickBot="1">
      <c r="A319" s="68">
        <v>14021900294</v>
      </c>
      <c r="B319" s="68">
        <v>87977</v>
      </c>
      <c r="C319" s="68" t="s">
        <v>3336</v>
      </c>
      <c r="D319" s="68" t="s">
        <v>3451</v>
      </c>
      <c r="E319" s="68">
        <v>200</v>
      </c>
      <c r="F319" s="68">
        <v>16250000000</v>
      </c>
      <c r="G319" s="192">
        <v>194.39</v>
      </c>
      <c r="H319" s="69">
        <v>15794187500</v>
      </c>
      <c r="I319" s="68" t="s">
        <v>3337</v>
      </c>
      <c r="J319" s="68" t="s">
        <v>3338</v>
      </c>
      <c r="K319" s="69">
        <v>194390</v>
      </c>
      <c r="L319" s="192">
        <v>194390</v>
      </c>
      <c r="M319" s="180">
        <v>15794187500</v>
      </c>
      <c r="N319" s="68" t="s">
        <v>3452</v>
      </c>
      <c r="O319" s="68" t="s">
        <v>4077</v>
      </c>
    </row>
    <row r="320" spans="1:15" ht="39" thickBot="1">
      <c r="A320" s="68">
        <v>14021900339</v>
      </c>
      <c r="B320" s="68">
        <v>87954</v>
      </c>
      <c r="C320" s="68" t="s">
        <v>3336</v>
      </c>
      <c r="D320" s="68" t="s">
        <v>1487</v>
      </c>
      <c r="E320" s="68">
        <v>179</v>
      </c>
      <c r="F320" s="68">
        <v>14543750000</v>
      </c>
      <c r="G320" s="192">
        <v>174.23</v>
      </c>
      <c r="H320" s="69">
        <v>14156187500</v>
      </c>
      <c r="I320" s="68" t="s">
        <v>3337</v>
      </c>
      <c r="J320" s="68" t="s">
        <v>3338</v>
      </c>
      <c r="K320" s="69">
        <v>174230</v>
      </c>
      <c r="L320" s="192">
        <v>174230</v>
      </c>
      <c r="M320" s="180">
        <v>14156187500</v>
      </c>
      <c r="N320" s="68" t="s">
        <v>3351</v>
      </c>
      <c r="O320" s="68" t="s">
        <v>4078</v>
      </c>
    </row>
    <row r="321" spans="1:15" ht="39" thickBot="1">
      <c r="A321" s="68">
        <v>14031000055</v>
      </c>
      <c r="B321" s="68">
        <v>97458</v>
      </c>
      <c r="C321" s="68" t="s">
        <v>3388</v>
      </c>
      <c r="D321" s="68" t="s">
        <v>3421</v>
      </c>
      <c r="E321" s="68">
        <v>100</v>
      </c>
      <c r="F321" s="68">
        <v>8750000000</v>
      </c>
      <c r="G321" s="192">
        <v>98.9</v>
      </c>
      <c r="H321" s="69">
        <v>8653750000</v>
      </c>
      <c r="I321" s="68" t="s">
        <v>3337</v>
      </c>
      <c r="J321" s="68" t="s">
        <v>3338</v>
      </c>
      <c r="K321" s="69">
        <v>98900</v>
      </c>
      <c r="L321" s="192">
        <v>98900</v>
      </c>
      <c r="M321" s="180">
        <v>8653750000</v>
      </c>
      <c r="N321" s="68" t="s">
        <v>3424</v>
      </c>
      <c r="O321" s="68" t="s">
        <v>3964</v>
      </c>
    </row>
    <row r="322" spans="1:15" ht="39" thickBot="1">
      <c r="A322" s="68">
        <v>14031000063</v>
      </c>
      <c r="B322" s="68">
        <v>97501</v>
      </c>
      <c r="C322" s="68" t="s">
        <v>3388</v>
      </c>
      <c r="D322" s="68" t="s">
        <v>3421</v>
      </c>
      <c r="E322" s="68">
        <v>75</v>
      </c>
      <c r="F322" s="68">
        <v>6562500000</v>
      </c>
      <c r="G322" s="192">
        <v>74.91</v>
      </c>
      <c r="H322" s="69">
        <v>6554625000</v>
      </c>
      <c r="I322" s="68" t="s">
        <v>3337</v>
      </c>
      <c r="J322" s="68" t="s">
        <v>3338</v>
      </c>
      <c r="K322" s="69">
        <v>74910</v>
      </c>
      <c r="L322" s="192">
        <v>74910</v>
      </c>
      <c r="M322" s="180">
        <v>6554625000</v>
      </c>
      <c r="N322" s="68" t="s">
        <v>3424</v>
      </c>
      <c r="O322" s="68" t="s">
        <v>4079</v>
      </c>
    </row>
    <row r="323" spans="1:15" ht="26.25" thickBot="1">
      <c r="A323" s="68">
        <v>14021900252</v>
      </c>
      <c r="B323" s="68">
        <v>86818</v>
      </c>
      <c r="C323" s="68" t="s">
        <v>3340</v>
      </c>
      <c r="D323" s="68" t="s">
        <v>3459</v>
      </c>
      <c r="E323" s="68">
        <v>100</v>
      </c>
      <c r="F323" s="68">
        <v>8125000000</v>
      </c>
      <c r="G323" s="192">
        <v>99.18</v>
      </c>
      <c r="H323" s="69">
        <v>8058375000</v>
      </c>
      <c r="I323" s="68" t="s">
        <v>3337</v>
      </c>
      <c r="J323" s="68" t="s">
        <v>3338</v>
      </c>
      <c r="K323" s="69">
        <v>99180</v>
      </c>
      <c r="L323" s="192">
        <v>99180</v>
      </c>
      <c r="M323" s="180">
        <v>8058375000</v>
      </c>
      <c r="N323" s="68" t="s">
        <v>3458</v>
      </c>
      <c r="O323" s="68" t="s">
        <v>3991</v>
      </c>
    </row>
    <row r="324" spans="1:15" ht="26.25" thickBot="1">
      <c r="A324" s="68">
        <v>14021900306</v>
      </c>
      <c r="B324" s="68">
        <v>86819</v>
      </c>
      <c r="C324" s="68" t="s">
        <v>3340</v>
      </c>
      <c r="D324" s="68" t="s">
        <v>3476</v>
      </c>
      <c r="E324" s="68">
        <v>200</v>
      </c>
      <c r="F324" s="68">
        <v>16250000000</v>
      </c>
      <c r="G324" s="192">
        <v>195.3</v>
      </c>
      <c r="H324" s="69">
        <v>15868125000</v>
      </c>
      <c r="I324" s="68" t="s">
        <v>3337</v>
      </c>
      <c r="J324" s="68" t="s">
        <v>3338</v>
      </c>
      <c r="K324" s="69">
        <v>195300</v>
      </c>
      <c r="L324" s="192">
        <v>195300</v>
      </c>
      <c r="M324" s="180">
        <v>15868125000</v>
      </c>
      <c r="N324" s="68" t="s">
        <v>3365</v>
      </c>
      <c r="O324" s="68" t="s">
        <v>4037</v>
      </c>
    </row>
    <row r="325" spans="1:15" ht="26.25" thickBot="1">
      <c r="A325" s="68">
        <v>14021900254</v>
      </c>
      <c r="B325" s="68">
        <v>86820</v>
      </c>
      <c r="C325" s="68" t="s">
        <v>3340</v>
      </c>
      <c r="D325" s="68" t="s">
        <v>3478</v>
      </c>
      <c r="E325" s="68">
        <v>200</v>
      </c>
      <c r="F325" s="68">
        <v>16250000000</v>
      </c>
      <c r="G325" s="192">
        <v>199.22</v>
      </c>
      <c r="H325" s="69">
        <v>16186625000</v>
      </c>
      <c r="I325" s="68" t="s">
        <v>3337</v>
      </c>
      <c r="J325" s="68" t="s">
        <v>3338</v>
      </c>
      <c r="K325" s="69">
        <v>199220</v>
      </c>
      <c r="L325" s="192">
        <v>199220</v>
      </c>
      <c r="M325" s="180">
        <v>16186625000</v>
      </c>
      <c r="N325" s="68" t="s">
        <v>3363</v>
      </c>
      <c r="O325" s="68" t="s">
        <v>3951</v>
      </c>
    </row>
    <row r="326" spans="1:15" ht="26.25" thickBot="1">
      <c r="A326" s="68">
        <v>14031900090</v>
      </c>
      <c r="B326" s="68">
        <v>92114</v>
      </c>
      <c r="C326" s="68" t="s">
        <v>3336</v>
      </c>
      <c r="D326" s="68" t="s">
        <v>1651</v>
      </c>
      <c r="E326" s="68">
        <v>100</v>
      </c>
      <c r="F326" s="68">
        <v>8125000000</v>
      </c>
      <c r="G326" s="192">
        <v>99.28</v>
      </c>
      <c r="H326" s="69">
        <v>8066500000</v>
      </c>
      <c r="I326" s="68" t="s">
        <v>3337</v>
      </c>
      <c r="J326" s="68" t="s">
        <v>3338</v>
      </c>
      <c r="K326" s="69">
        <v>99280</v>
      </c>
      <c r="L326" s="192">
        <v>99280</v>
      </c>
      <c r="M326" s="180">
        <v>8066500000</v>
      </c>
      <c r="N326" s="68" t="s">
        <v>3367</v>
      </c>
      <c r="O326" s="68" t="s">
        <v>4002</v>
      </c>
    </row>
    <row r="327" spans="1:15" ht="26.25" thickBot="1">
      <c r="A327" s="68">
        <v>14021900235</v>
      </c>
      <c r="B327" s="68">
        <v>86823</v>
      </c>
      <c r="C327" s="68" t="s">
        <v>3340</v>
      </c>
      <c r="D327" s="68" t="s">
        <v>3474</v>
      </c>
      <c r="E327" s="68">
        <v>200</v>
      </c>
      <c r="F327" s="68">
        <v>16250000000</v>
      </c>
      <c r="G327" s="192">
        <v>198.44</v>
      </c>
      <c r="H327" s="69">
        <v>16123250000</v>
      </c>
      <c r="I327" s="68" t="s">
        <v>3337</v>
      </c>
      <c r="J327" s="68" t="s">
        <v>3338</v>
      </c>
      <c r="K327" s="69">
        <v>198440</v>
      </c>
      <c r="L327" s="192">
        <v>198440</v>
      </c>
      <c r="M327" s="180">
        <v>16123250000</v>
      </c>
      <c r="N327" s="68" t="s">
        <v>3475</v>
      </c>
      <c r="O327" s="68" t="s">
        <v>4080</v>
      </c>
    </row>
    <row r="328" spans="1:15" ht="26.25" thickBot="1">
      <c r="A328" s="68">
        <v>14021900289</v>
      </c>
      <c r="B328" s="68">
        <v>86825</v>
      </c>
      <c r="C328" s="68" t="s">
        <v>3340</v>
      </c>
      <c r="D328" s="68" t="s">
        <v>970</v>
      </c>
      <c r="E328" s="68">
        <v>100</v>
      </c>
      <c r="F328" s="68">
        <v>8125000000</v>
      </c>
      <c r="G328" s="192">
        <v>99.37</v>
      </c>
      <c r="H328" s="69">
        <v>8073812500</v>
      </c>
      <c r="I328" s="68" t="s">
        <v>3337</v>
      </c>
      <c r="J328" s="68" t="s">
        <v>3338</v>
      </c>
      <c r="K328" s="69">
        <v>99370</v>
      </c>
      <c r="L328" s="192">
        <v>99370</v>
      </c>
      <c r="M328" s="180">
        <v>8073812500</v>
      </c>
      <c r="N328" s="68" t="s">
        <v>3407</v>
      </c>
      <c r="O328" s="68" t="s">
        <v>4025</v>
      </c>
    </row>
    <row r="329" spans="1:15" ht="51.75" thickBot="1">
      <c r="A329" s="68">
        <v>14021900284</v>
      </c>
      <c r="B329" s="68">
        <v>86766</v>
      </c>
      <c r="C329" s="68" t="s">
        <v>3340</v>
      </c>
      <c r="D329" s="68" t="s">
        <v>3362</v>
      </c>
      <c r="E329" s="68">
        <v>200</v>
      </c>
      <c r="F329" s="68">
        <v>16250000000</v>
      </c>
      <c r="G329" s="192">
        <v>199.24</v>
      </c>
      <c r="H329" s="69">
        <v>16188250000</v>
      </c>
      <c r="I329" s="68" t="s">
        <v>3337</v>
      </c>
      <c r="J329" s="68" t="s">
        <v>3338</v>
      </c>
      <c r="K329" s="69">
        <v>199240</v>
      </c>
      <c r="L329" s="192">
        <v>199240</v>
      </c>
      <c r="M329" s="180">
        <v>16188250000</v>
      </c>
      <c r="N329" s="68" t="s">
        <v>3363</v>
      </c>
      <c r="O329" s="68" t="s">
        <v>4030</v>
      </c>
    </row>
    <row r="330" spans="1:15" ht="26.25" thickBot="1">
      <c r="A330" s="68">
        <v>14021900361</v>
      </c>
      <c r="B330" s="68">
        <v>90174</v>
      </c>
      <c r="C330" s="68" t="s">
        <v>3336</v>
      </c>
      <c r="D330" s="68" t="s">
        <v>3529</v>
      </c>
      <c r="E330" s="68">
        <v>265</v>
      </c>
      <c r="F330" s="68">
        <v>21531250000</v>
      </c>
      <c r="G330" s="192">
        <v>263.61</v>
      </c>
      <c r="H330" s="69">
        <v>21418312500</v>
      </c>
      <c r="I330" s="68" t="s">
        <v>3337</v>
      </c>
      <c r="J330" s="68" t="s">
        <v>3338</v>
      </c>
      <c r="K330" s="69">
        <v>263610</v>
      </c>
      <c r="L330" s="192">
        <v>263610</v>
      </c>
      <c r="M330" s="180">
        <v>21418312500</v>
      </c>
      <c r="N330" s="68" t="s">
        <v>3397</v>
      </c>
      <c r="O330" s="68" t="s">
        <v>4005</v>
      </c>
    </row>
    <row r="331" spans="1:15" ht="26.25" thickBot="1">
      <c r="A331" s="68">
        <v>14021900237</v>
      </c>
      <c r="B331" s="68">
        <v>86787</v>
      </c>
      <c r="C331" s="68" t="s">
        <v>3340</v>
      </c>
      <c r="D331" s="68" t="s">
        <v>3480</v>
      </c>
      <c r="E331" s="68">
        <v>150</v>
      </c>
      <c r="F331" s="68">
        <v>12187500000</v>
      </c>
      <c r="G331" s="192">
        <v>148.78</v>
      </c>
      <c r="H331" s="69">
        <v>12088375000</v>
      </c>
      <c r="I331" s="68" t="s">
        <v>3337</v>
      </c>
      <c r="J331" s="68" t="s">
        <v>3338</v>
      </c>
      <c r="K331" s="69">
        <v>148780</v>
      </c>
      <c r="L331" s="192">
        <v>148780</v>
      </c>
      <c r="M331" s="180">
        <v>12088375000</v>
      </c>
      <c r="N331" s="68" t="s">
        <v>3481</v>
      </c>
      <c r="O331" s="68" t="s">
        <v>4081</v>
      </c>
    </row>
    <row r="332" spans="1:15" ht="26.25" thickBot="1">
      <c r="A332" s="68">
        <v>14021900274</v>
      </c>
      <c r="B332" s="68">
        <v>86795</v>
      </c>
      <c r="C332" s="68" t="s">
        <v>3340</v>
      </c>
      <c r="D332" s="68" t="s">
        <v>739</v>
      </c>
      <c r="E332" s="68">
        <v>200</v>
      </c>
      <c r="F332" s="68">
        <v>16250000000</v>
      </c>
      <c r="G332" s="192">
        <v>199.02</v>
      </c>
      <c r="H332" s="69">
        <v>16170375000</v>
      </c>
      <c r="I332" s="68" t="s">
        <v>3337</v>
      </c>
      <c r="J332" s="68" t="s">
        <v>3338</v>
      </c>
      <c r="K332" s="69">
        <v>199020</v>
      </c>
      <c r="L332" s="192">
        <v>199020</v>
      </c>
      <c r="M332" s="180">
        <v>16170375000</v>
      </c>
      <c r="N332" s="68" t="s">
        <v>3363</v>
      </c>
      <c r="O332" s="68" t="s">
        <v>3931</v>
      </c>
    </row>
    <row r="333" spans="1:15" ht="26.25" thickBot="1">
      <c r="A333" s="68">
        <v>14021900241</v>
      </c>
      <c r="B333" s="68">
        <v>86741</v>
      </c>
      <c r="C333" s="68" t="s">
        <v>3340</v>
      </c>
      <c r="D333" s="68" t="s">
        <v>3482</v>
      </c>
      <c r="E333" s="68">
        <v>150</v>
      </c>
      <c r="F333" s="68">
        <v>12187500000</v>
      </c>
      <c r="G333" s="192">
        <v>149.02000000000001</v>
      </c>
      <c r="H333" s="69">
        <v>12107875000</v>
      </c>
      <c r="I333" s="68" t="s">
        <v>3337</v>
      </c>
      <c r="J333" s="68" t="s">
        <v>3338</v>
      </c>
      <c r="K333" s="69">
        <v>149020</v>
      </c>
      <c r="L333" s="192">
        <v>149020</v>
      </c>
      <c r="M333" s="180">
        <v>12107875000</v>
      </c>
      <c r="N333" s="68" t="s">
        <v>3483</v>
      </c>
      <c r="O333" s="68" t="s">
        <v>4082</v>
      </c>
    </row>
    <row r="334" spans="1:15" ht="26.25" thickBot="1">
      <c r="A334" s="68">
        <v>14031800028</v>
      </c>
      <c r="B334" s="68">
        <v>96543</v>
      </c>
      <c r="C334" s="68" t="s">
        <v>3343</v>
      </c>
      <c r="D334" s="68" t="s">
        <v>3513</v>
      </c>
      <c r="E334" s="68">
        <v>500</v>
      </c>
      <c r="F334" s="68">
        <v>40625000000</v>
      </c>
      <c r="G334" s="192">
        <v>499.01</v>
      </c>
      <c r="H334" s="69">
        <v>40544562500</v>
      </c>
      <c r="I334" s="68" t="s">
        <v>3337</v>
      </c>
      <c r="J334" s="68" t="s">
        <v>3338</v>
      </c>
      <c r="K334" s="69">
        <v>499010</v>
      </c>
      <c r="L334" s="192">
        <v>499010</v>
      </c>
      <c r="M334" s="180">
        <v>40544562500</v>
      </c>
      <c r="N334" s="68" t="s">
        <v>3397</v>
      </c>
      <c r="O334" s="68" t="s">
        <v>4004</v>
      </c>
    </row>
    <row r="335" spans="1:15" ht="26.25" thickBot="1">
      <c r="A335" s="68">
        <v>14021900219</v>
      </c>
      <c r="B335" s="68">
        <v>86748</v>
      </c>
      <c r="C335" s="68" t="s">
        <v>3340</v>
      </c>
      <c r="D335" s="68" t="s">
        <v>3515</v>
      </c>
      <c r="E335" s="68">
        <v>300</v>
      </c>
      <c r="F335" s="68">
        <v>24375000000</v>
      </c>
      <c r="G335" s="192">
        <v>298.52</v>
      </c>
      <c r="H335" s="69">
        <v>24254750000</v>
      </c>
      <c r="I335" s="68" t="s">
        <v>3337</v>
      </c>
      <c r="J335" s="68" t="s">
        <v>3338</v>
      </c>
      <c r="K335" s="69">
        <v>298520</v>
      </c>
      <c r="L335" s="192">
        <v>298520</v>
      </c>
      <c r="M335" s="180">
        <v>24254750000</v>
      </c>
      <c r="N335" s="68" t="s">
        <v>3357</v>
      </c>
      <c r="O335" s="68" t="s">
        <v>4083</v>
      </c>
    </row>
    <row r="336" spans="1:15" ht="39" thickBot="1">
      <c r="A336" s="68">
        <v>14021900285</v>
      </c>
      <c r="B336" s="68">
        <v>86764</v>
      </c>
      <c r="C336" s="68" t="s">
        <v>3340</v>
      </c>
      <c r="D336" s="68" t="s">
        <v>3479</v>
      </c>
      <c r="E336" s="68">
        <v>200</v>
      </c>
      <c r="F336" s="68">
        <v>16250000000</v>
      </c>
      <c r="G336" s="192">
        <v>199.56</v>
      </c>
      <c r="H336" s="69">
        <v>16214250000</v>
      </c>
      <c r="I336" s="68" t="s">
        <v>3337</v>
      </c>
      <c r="J336" s="68" t="s">
        <v>3338</v>
      </c>
      <c r="K336" s="69">
        <v>199560</v>
      </c>
      <c r="L336" s="192">
        <v>199560</v>
      </c>
      <c r="M336" s="180">
        <v>16214250000</v>
      </c>
      <c r="N336" s="68" t="s">
        <v>3365</v>
      </c>
      <c r="O336" s="68" t="s">
        <v>4026</v>
      </c>
    </row>
    <row r="337" spans="1:15" ht="26.25" thickBot="1">
      <c r="A337" s="68">
        <v>14021900318</v>
      </c>
      <c r="B337" s="68">
        <v>86765</v>
      </c>
      <c r="C337" s="68" t="s">
        <v>3340</v>
      </c>
      <c r="D337" s="68" t="s">
        <v>835</v>
      </c>
      <c r="E337" s="68">
        <v>200</v>
      </c>
      <c r="F337" s="68">
        <v>16250000000</v>
      </c>
      <c r="G337" s="192">
        <v>198.62</v>
      </c>
      <c r="H337" s="69">
        <v>16137875000</v>
      </c>
      <c r="I337" s="68" t="s">
        <v>3337</v>
      </c>
      <c r="J337" s="68" t="s">
        <v>3338</v>
      </c>
      <c r="K337" s="69">
        <v>198620</v>
      </c>
      <c r="L337" s="192">
        <v>198620</v>
      </c>
      <c r="M337" s="180">
        <v>16137875000</v>
      </c>
      <c r="N337" s="68" t="s">
        <v>3415</v>
      </c>
      <c r="O337" s="68" t="s">
        <v>3966</v>
      </c>
    </row>
    <row r="338" spans="1:15" ht="26.25" thickBot="1">
      <c r="A338" s="68">
        <v>14021900264</v>
      </c>
      <c r="B338" s="68">
        <v>86687</v>
      </c>
      <c r="C338" s="68" t="s">
        <v>3336</v>
      </c>
      <c r="D338" s="68" t="s">
        <v>974</v>
      </c>
      <c r="E338" s="68">
        <v>115</v>
      </c>
      <c r="F338" s="68">
        <v>9343750000</v>
      </c>
      <c r="G338" s="192">
        <v>114.85</v>
      </c>
      <c r="H338" s="69">
        <v>9331562500</v>
      </c>
      <c r="I338" s="68" t="s">
        <v>3337</v>
      </c>
      <c r="J338" s="68" t="s">
        <v>3338</v>
      </c>
      <c r="K338" s="69">
        <v>114850</v>
      </c>
      <c r="L338" s="192">
        <v>114850</v>
      </c>
      <c r="M338" s="180">
        <v>9331562500</v>
      </c>
      <c r="N338" s="68" t="s">
        <v>3367</v>
      </c>
      <c r="O338" s="68" t="s">
        <v>3974</v>
      </c>
    </row>
    <row r="339" spans="1:15" ht="39" thickBot="1">
      <c r="A339" s="68">
        <v>14021900313</v>
      </c>
      <c r="B339" s="68">
        <v>86658</v>
      </c>
      <c r="C339" s="68" t="s">
        <v>3336</v>
      </c>
      <c r="D339" s="68" t="s">
        <v>3518</v>
      </c>
      <c r="E339" s="68">
        <v>162</v>
      </c>
      <c r="F339" s="68">
        <v>13162500000</v>
      </c>
      <c r="G339" s="192">
        <v>160.5</v>
      </c>
      <c r="H339" s="69">
        <v>13040625000</v>
      </c>
      <c r="I339" s="68" t="s">
        <v>3337</v>
      </c>
      <c r="J339" s="68" t="s">
        <v>3338</v>
      </c>
      <c r="K339" s="69">
        <v>160500</v>
      </c>
      <c r="L339" s="192">
        <v>160500</v>
      </c>
      <c r="M339" s="180">
        <v>13040625000</v>
      </c>
      <c r="N339" s="68" t="s">
        <v>3493</v>
      </c>
      <c r="O339" s="68" t="s">
        <v>3932</v>
      </c>
    </row>
    <row r="340" spans="1:15" ht="26.25" thickBot="1">
      <c r="A340" s="68">
        <v>14021900244</v>
      </c>
      <c r="B340" s="68">
        <v>86662</v>
      </c>
      <c r="C340" s="68" t="s">
        <v>3336</v>
      </c>
      <c r="D340" s="68" t="s">
        <v>3519</v>
      </c>
      <c r="E340" s="68">
        <v>470</v>
      </c>
      <c r="F340" s="68">
        <v>38187500000</v>
      </c>
      <c r="G340" s="192">
        <v>466.78</v>
      </c>
      <c r="H340" s="69">
        <v>37925875000</v>
      </c>
      <c r="I340" s="68" t="s">
        <v>3337</v>
      </c>
      <c r="J340" s="68" t="s">
        <v>3338</v>
      </c>
      <c r="K340" s="69">
        <v>466780</v>
      </c>
      <c r="L340" s="192">
        <v>466780</v>
      </c>
      <c r="M340" s="180">
        <v>37925875000</v>
      </c>
      <c r="N340" s="68" t="s">
        <v>3371</v>
      </c>
      <c r="O340" s="68" t="s">
        <v>4084</v>
      </c>
    </row>
    <row r="341" spans="1:15" ht="39" thickBot="1">
      <c r="A341" s="68">
        <v>14021900266</v>
      </c>
      <c r="B341" s="68">
        <v>86679</v>
      </c>
      <c r="C341" s="68" t="s">
        <v>3336</v>
      </c>
      <c r="D341" s="68" t="s">
        <v>3516</v>
      </c>
      <c r="E341" s="68">
        <v>48</v>
      </c>
      <c r="F341" s="68">
        <v>3900000000</v>
      </c>
      <c r="G341" s="192">
        <v>46.31</v>
      </c>
      <c r="H341" s="69">
        <v>3762687500</v>
      </c>
      <c r="I341" s="68" t="s">
        <v>3337</v>
      </c>
      <c r="J341" s="68" t="s">
        <v>3338</v>
      </c>
      <c r="K341" s="69">
        <v>46310</v>
      </c>
      <c r="L341" s="192">
        <v>46310</v>
      </c>
      <c r="M341" s="180">
        <v>3762687500</v>
      </c>
      <c r="N341" s="68" t="s">
        <v>3493</v>
      </c>
      <c r="O341" s="68" t="s">
        <v>4085</v>
      </c>
    </row>
    <row r="342" spans="1:15" ht="39" thickBot="1">
      <c r="A342" s="68">
        <v>14021900317</v>
      </c>
      <c r="B342" s="68">
        <v>86625</v>
      </c>
      <c r="C342" s="68" t="s">
        <v>3336</v>
      </c>
      <c r="D342" s="68" t="s">
        <v>3522</v>
      </c>
      <c r="E342" s="68">
        <v>150</v>
      </c>
      <c r="F342" s="68">
        <v>12187500000</v>
      </c>
      <c r="G342" s="192">
        <v>148.97</v>
      </c>
      <c r="H342" s="69">
        <v>12103812500</v>
      </c>
      <c r="I342" s="68" t="s">
        <v>3337</v>
      </c>
      <c r="J342" s="68" t="s">
        <v>3338</v>
      </c>
      <c r="K342" s="69">
        <v>148970</v>
      </c>
      <c r="L342" s="192">
        <v>148970</v>
      </c>
      <c r="M342" s="180">
        <v>12103812500</v>
      </c>
      <c r="N342" s="68" t="s">
        <v>3367</v>
      </c>
      <c r="O342" s="68" t="s">
        <v>4023</v>
      </c>
    </row>
    <row r="343" spans="1:15" ht="39" thickBot="1">
      <c r="A343" s="68">
        <v>14031900235</v>
      </c>
      <c r="B343" s="68">
        <v>95708</v>
      </c>
      <c r="C343" s="68" t="s">
        <v>3336</v>
      </c>
      <c r="D343" s="68" t="s">
        <v>3548</v>
      </c>
      <c r="E343" s="68">
        <v>500</v>
      </c>
      <c r="F343" s="68">
        <v>40625000000</v>
      </c>
      <c r="G343" s="192">
        <v>498.9</v>
      </c>
      <c r="H343" s="69">
        <v>40535625000</v>
      </c>
      <c r="I343" s="68" t="s">
        <v>3337</v>
      </c>
      <c r="J343" s="68" t="s">
        <v>3338</v>
      </c>
      <c r="K343" s="69">
        <v>498900</v>
      </c>
      <c r="L343" s="192">
        <v>498900</v>
      </c>
      <c r="M343" s="180">
        <v>40535625000</v>
      </c>
      <c r="N343" s="68" t="s">
        <v>3403</v>
      </c>
      <c r="O343" s="68" t="s">
        <v>3930</v>
      </c>
    </row>
    <row r="344" spans="1:15" ht="26.25" thickBot="1">
      <c r="A344" s="68">
        <v>14021900214</v>
      </c>
      <c r="B344" s="68">
        <v>86639</v>
      </c>
      <c r="C344" s="68" t="s">
        <v>3340</v>
      </c>
      <c r="D344" s="68" t="s">
        <v>3449</v>
      </c>
      <c r="E344" s="68">
        <v>300</v>
      </c>
      <c r="F344" s="68">
        <v>24375000000</v>
      </c>
      <c r="G344" s="192">
        <v>298.57</v>
      </c>
      <c r="H344" s="69">
        <v>24258812500</v>
      </c>
      <c r="I344" s="68" t="s">
        <v>3337</v>
      </c>
      <c r="J344" s="68" t="s">
        <v>3338</v>
      </c>
      <c r="K344" s="69">
        <v>298570</v>
      </c>
      <c r="L344" s="192">
        <v>298570</v>
      </c>
      <c r="M344" s="180">
        <v>24258812500</v>
      </c>
      <c r="N344" s="68" t="s">
        <v>3357</v>
      </c>
      <c r="O344" s="68" t="s">
        <v>4086</v>
      </c>
    </row>
    <row r="345" spans="1:15" ht="39" thickBot="1">
      <c r="A345" s="68">
        <v>14021900232</v>
      </c>
      <c r="B345" s="68">
        <v>86655</v>
      </c>
      <c r="C345" s="68" t="s">
        <v>3340</v>
      </c>
      <c r="D345" s="68" t="s">
        <v>3517</v>
      </c>
      <c r="E345" s="68">
        <v>200</v>
      </c>
      <c r="F345" s="68">
        <v>16250000000</v>
      </c>
      <c r="G345" s="192">
        <v>199.11</v>
      </c>
      <c r="H345" s="69">
        <v>16177687500</v>
      </c>
      <c r="I345" s="68" t="s">
        <v>3337</v>
      </c>
      <c r="J345" s="68" t="s">
        <v>3338</v>
      </c>
      <c r="K345" s="69">
        <v>199110</v>
      </c>
      <c r="L345" s="192">
        <v>199110</v>
      </c>
      <c r="M345" s="180">
        <v>16177687500</v>
      </c>
      <c r="N345" s="68" t="s">
        <v>3357</v>
      </c>
      <c r="O345" s="68" t="s">
        <v>4087</v>
      </c>
    </row>
    <row r="346" spans="1:15" ht="26.25" thickBot="1">
      <c r="A346" s="68">
        <v>14021900310</v>
      </c>
      <c r="B346" s="68">
        <v>86574</v>
      </c>
      <c r="C346" s="68" t="s">
        <v>3340</v>
      </c>
      <c r="D346" s="68" t="s">
        <v>3469</v>
      </c>
      <c r="E346" s="68">
        <v>300</v>
      </c>
      <c r="F346" s="68">
        <v>24375000000</v>
      </c>
      <c r="G346" s="192">
        <v>299.14</v>
      </c>
      <c r="H346" s="69">
        <v>24305125000</v>
      </c>
      <c r="I346" s="68" t="s">
        <v>3337</v>
      </c>
      <c r="J346" s="68" t="s">
        <v>3338</v>
      </c>
      <c r="K346" s="69">
        <v>299140</v>
      </c>
      <c r="L346" s="192">
        <v>299140</v>
      </c>
      <c r="M346" s="180">
        <v>24305125000</v>
      </c>
      <c r="N346" s="68" t="s">
        <v>3339</v>
      </c>
      <c r="O346" s="68" t="s">
        <v>4050</v>
      </c>
    </row>
    <row r="347" spans="1:15" ht="39" thickBot="1">
      <c r="A347" s="68">
        <v>14031900169</v>
      </c>
      <c r="B347" s="68">
        <v>94434</v>
      </c>
      <c r="C347" s="68" t="s">
        <v>3336</v>
      </c>
      <c r="D347" s="68" t="s">
        <v>3548</v>
      </c>
      <c r="E347" s="68">
        <v>100</v>
      </c>
      <c r="F347" s="68">
        <v>8125000000</v>
      </c>
      <c r="G347" s="192">
        <v>97.28</v>
      </c>
      <c r="H347" s="69">
        <v>7904000000</v>
      </c>
      <c r="I347" s="68" t="s">
        <v>3395</v>
      </c>
      <c r="J347" s="68" t="s">
        <v>3396</v>
      </c>
      <c r="K347" s="69">
        <v>97280</v>
      </c>
      <c r="L347" s="192">
        <v>97280</v>
      </c>
      <c r="M347" s="180">
        <v>7904000000</v>
      </c>
      <c r="N347" s="68" t="s">
        <v>3403</v>
      </c>
      <c r="O347" s="68" t="s">
        <v>3930</v>
      </c>
    </row>
    <row r="348" spans="1:15" ht="26.25" thickBot="1">
      <c r="A348" s="68">
        <v>14021900238</v>
      </c>
      <c r="B348" s="68">
        <v>86611</v>
      </c>
      <c r="C348" s="68" t="s">
        <v>3340</v>
      </c>
      <c r="D348" s="68" t="s">
        <v>3501</v>
      </c>
      <c r="E348" s="68">
        <v>100</v>
      </c>
      <c r="F348" s="68">
        <v>8125000000</v>
      </c>
      <c r="G348" s="192">
        <v>94.69</v>
      </c>
      <c r="H348" s="69">
        <v>7693562500</v>
      </c>
      <c r="I348" s="68" t="s">
        <v>3337</v>
      </c>
      <c r="J348" s="68" t="s">
        <v>3338</v>
      </c>
      <c r="K348" s="69">
        <v>94690</v>
      </c>
      <c r="L348" s="192">
        <v>94690</v>
      </c>
      <c r="M348" s="180">
        <v>7693562500</v>
      </c>
      <c r="N348" s="68" t="s">
        <v>3349</v>
      </c>
      <c r="O348" s="68" t="s">
        <v>3950</v>
      </c>
    </row>
    <row r="349" spans="1:15" ht="26.25" thickBot="1">
      <c r="A349" s="68">
        <v>14031900120</v>
      </c>
      <c r="B349" s="68">
        <v>86622</v>
      </c>
      <c r="C349" s="68" t="s">
        <v>3336</v>
      </c>
      <c r="D349" s="68" t="s">
        <v>3520</v>
      </c>
      <c r="E349" s="68">
        <v>200</v>
      </c>
      <c r="F349" s="68">
        <v>16250000000</v>
      </c>
      <c r="G349" s="192">
        <v>199.29</v>
      </c>
      <c r="H349" s="69">
        <v>16192312500</v>
      </c>
      <c r="I349" s="68" t="s">
        <v>3337</v>
      </c>
      <c r="J349" s="68" t="s">
        <v>3338</v>
      </c>
      <c r="K349" s="69">
        <v>199290</v>
      </c>
      <c r="L349" s="192">
        <v>199290</v>
      </c>
      <c r="M349" s="180">
        <v>16192312500</v>
      </c>
      <c r="N349" s="68" t="s">
        <v>3521</v>
      </c>
      <c r="O349" s="68" t="s">
        <v>4044</v>
      </c>
    </row>
    <row r="350" spans="1:15" ht="39" thickBot="1">
      <c r="A350" s="68">
        <v>14021900220</v>
      </c>
      <c r="B350" s="68">
        <v>86569</v>
      </c>
      <c r="C350" s="68" t="s">
        <v>3340</v>
      </c>
      <c r="D350" s="68" t="s">
        <v>729</v>
      </c>
      <c r="E350" s="68">
        <v>200</v>
      </c>
      <c r="F350" s="68">
        <v>16250000000</v>
      </c>
      <c r="G350" s="192">
        <v>198.4</v>
      </c>
      <c r="H350" s="69">
        <v>16120000000</v>
      </c>
      <c r="I350" s="68" t="s">
        <v>3337</v>
      </c>
      <c r="J350" s="68" t="s">
        <v>3338</v>
      </c>
      <c r="K350" s="69">
        <v>198400</v>
      </c>
      <c r="L350" s="192">
        <v>198400</v>
      </c>
      <c r="M350" s="180">
        <v>16120000000</v>
      </c>
      <c r="N350" s="68" t="s">
        <v>3365</v>
      </c>
      <c r="O350" s="68" t="s">
        <v>3935</v>
      </c>
    </row>
    <row r="351" spans="1:15" ht="26.25" thickBot="1">
      <c r="A351" s="68">
        <v>14021900268</v>
      </c>
      <c r="B351" s="68">
        <v>86570</v>
      </c>
      <c r="C351" s="68" t="s">
        <v>3340</v>
      </c>
      <c r="D351" s="68" t="s">
        <v>3501</v>
      </c>
      <c r="E351" s="68">
        <v>200</v>
      </c>
      <c r="F351" s="68">
        <v>16250000000</v>
      </c>
      <c r="G351" s="192">
        <v>195.79</v>
      </c>
      <c r="H351" s="69">
        <v>15907937500</v>
      </c>
      <c r="I351" s="68" t="s">
        <v>3337</v>
      </c>
      <c r="J351" s="68" t="s">
        <v>3338</v>
      </c>
      <c r="K351" s="69">
        <v>195790</v>
      </c>
      <c r="L351" s="192">
        <v>195790</v>
      </c>
      <c r="M351" s="180">
        <v>15907937500</v>
      </c>
      <c r="N351" s="68" t="s">
        <v>3349</v>
      </c>
      <c r="O351" s="68" t="s">
        <v>3950</v>
      </c>
    </row>
    <row r="352" spans="1:15" ht="39" thickBot="1">
      <c r="A352" s="68">
        <v>14021900221</v>
      </c>
      <c r="B352" s="68">
        <v>86520</v>
      </c>
      <c r="C352" s="68" t="s">
        <v>3340</v>
      </c>
      <c r="D352" s="68" t="s">
        <v>3523</v>
      </c>
      <c r="E352" s="68">
        <v>100</v>
      </c>
      <c r="F352" s="68">
        <v>8125000000</v>
      </c>
      <c r="G352" s="192">
        <v>98.88</v>
      </c>
      <c r="H352" s="69">
        <v>8034000000</v>
      </c>
      <c r="I352" s="68" t="s">
        <v>3337</v>
      </c>
      <c r="J352" s="68" t="s">
        <v>3338</v>
      </c>
      <c r="K352" s="69">
        <v>98880</v>
      </c>
      <c r="L352" s="192">
        <v>98880</v>
      </c>
      <c r="M352" s="180">
        <v>8034000000</v>
      </c>
      <c r="N352" s="68" t="s">
        <v>3351</v>
      </c>
      <c r="O352" s="68" t="s">
        <v>4088</v>
      </c>
    </row>
    <row r="353" spans="1:15" ht="26.25" thickBot="1">
      <c r="A353" s="68">
        <v>14021900297</v>
      </c>
      <c r="B353" s="68">
        <v>86529</v>
      </c>
      <c r="C353" s="68" t="s">
        <v>3336</v>
      </c>
      <c r="D353" s="68" t="s">
        <v>3467</v>
      </c>
      <c r="E353" s="68">
        <v>125</v>
      </c>
      <c r="F353" s="68">
        <v>10156250000</v>
      </c>
      <c r="G353" s="192">
        <v>123.97</v>
      </c>
      <c r="H353" s="69">
        <v>10072562500</v>
      </c>
      <c r="I353" s="68" t="s">
        <v>3337</v>
      </c>
      <c r="J353" s="68" t="s">
        <v>3338</v>
      </c>
      <c r="K353" s="69">
        <v>123970</v>
      </c>
      <c r="L353" s="192">
        <v>123970</v>
      </c>
      <c r="M353" s="180">
        <v>10072562500</v>
      </c>
      <c r="N353" s="68" t="s">
        <v>3357</v>
      </c>
      <c r="O353" s="68" t="s">
        <v>3974</v>
      </c>
    </row>
    <row r="354" spans="1:15" ht="26.25" thickBot="1">
      <c r="A354" s="68">
        <v>14021900279</v>
      </c>
      <c r="B354" s="68">
        <v>86485</v>
      </c>
      <c r="C354" s="68" t="s">
        <v>3340</v>
      </c>
      <c r="D354" s="68" t="s">
        <v>3525</v>
      </c>
      <c r="E354" s="68">
        <v>200</v>
      </c>
      <c r="F354" s="68">
        <v>16250000000</v>
      </c>
      <c r="G354" s="192">
        <v>196.96</v>
      </c>
      <c r="H354" s="69">
        <v>16003000000</v>
      </c>
      <c r="I354" s="68" t="s">
        <v>3337</v>
      </c>
      <c r="J354" s="68" t="s">
        <v>3338</v>
      </c>
      <c r="K354" s="69">
        <v>196960</v>
      </c>
      <c r="L354" s="192">
        <v>196960</v>
      </c>
      <c r="M354" s="180">
        <v>16003000000</v>
      </c>
      <c r="N354" s="68" t="s">
        <v>3526</v>
      </c>
      <c r="O354" s="68" t="s">
        <v>4054</v>
      </c>
    </row>
    <row r="355" spans="1:15" ht="26.25" thickBot="1">
      <c r="A355" s="68">
        <v>14021900200</v>
      </c>
      <c r="B355" s="68">
        <v>86486</v>
      </c>
      <c r="C355" s="68" t="s">
        <v>3340</v>
      </c>
      <c r="D355" s="68" t="s">
        <v>3527</v>
      </c>
      <c r="E355" s="68">
        <v>500</v>
      </c>
      <c r="F355" s="68">
        <v>40625000000</v>
      </c>
      <c r="G355" s="192">
        <v>499.21</v>
      </c>
      <c r="H355" s="69">
        <v>40560812500</v>
      </c>
      <c r="I355" s="68" t="s">
        <v>3337</v>
      </c>
      <c r="J355" s="68" t="s">
        <v>3338</v>
      </c>
      <c r="K355" s="69">
        <v>499210</v>
      </c>
      <c r="L355" s="192">
        <v>499210</v>
      </c>
      <c r="M355" s="180">
        <v>40560812500</v>
      </c>
      <c r="N355" s="68" t="s">
        <v>3357</v>
      </c>
      <c r="O355" s="68" t="s">
        <v>4089</v>
      </c>
    </row>
    <row r="356" spans="1:15" ht="51.75" thickBot="1">
      <c r="A356" s="68">
        <v>14031900148</v>
      </c>
      <c r="B356" s="68">
        <v>93178</v>
      </c>
      <c r="C356" s="68" t="s">
        <v>3340</v>
      </c>
      <c r="D356" s="68" t="s">
        <v>1468</v>
      </c>
      <c r="E356" s="68">
        <v>200</v>
      </c>
      <c r="F356" s="68">
        <v>16250000000</v>
      </c>
      <c r="G356" s="192">
        <v>198.45</v>
      </c>
      <c r="H356" s="69">
        <v>16124062500</v>
      </c>
      <c r="I356" s="68" t="s">
        <v>3337</v>
      </c>
      <c r="J356" s="68" t="s">
        <v>3338</v>
      </c>
      <c r="K356" s="69">
        <v>198450</v>
      </c>
      <c r="L356" s="192">
        <v>198450</v>
      </c>
      <c r="M356" s="180">
        <v>16124062500</v>
      </c>
      <c r="N356" s="68" t="s">
        <v>3397</v>
      </c>
      <c r="O356" s="68" t="s">
        <v>4090</v>
      </c>
    </row>
    <row r="357" spans="1:15" ht="51.75" thickBot="1">
      <c r="A357" s="68">
        <v>14031900158</v>
      </c>
      <c r="B357" s="68">
        <v>93158</v>
      </c>
      <c r="C357" s="68" t="s">
        <v>3340</v>
      </c>
      <c r="D357" s="68" t="s">
        <v>3580</v>
      </c>
      <c r="E357" s="68">
        <v>463</v>
      </c>
      <c r="F357" s="68">
        <v>37618750000</v>
      </c>
      <c r="G357" s="192">
        <v>462.03</v>
      </c>
      <c r="H357" s="69">
        <v>37539937500</v>
      </c>
      <c r="I357" s="68" t="s">
        <v>3337</v>
      </c>
      <c r="J357" s="68" t="s">
        <v>3338</v>
      </c>
      <c r="K357" s="69">
        <v>462030</v>
      </c>
      <c r="L357" s="192">
        <v>462030</v>
      </c>
      <c r="M357" s="180">
        <v>37539937500</v>
      </c>
      <c r="N357" s="68" t="s">
        <v>3581</v>
      </c>
      <c r="O357" s="68" t="s">
        <v>4091</v>
      </c>
    </row>
    <row r="358" spans="1:15" ht="39" thickBot="1">
      <c r="A358" s="68">
        <v>14031900263</v>
      </c>
      <c r="B358" s="68">
        <v>93137</v>
      </c>
      <c r="C358" s="68" t="s">
        <v>3336</v>
      </c>
      <c r="D358" s="68" t="s">
        <v>3591</v>
      </c>
      <c r="E358" s="68">
        <v>300</v>
      </c>
      <c r="F358" s="68">
        <v>24375000000</v>
      </c>
      <c r="G358" s="192">
        <v>298.36</v>
      </c>
      <c r="H358" s="69">
        <v>24241750000</v>
      </c>
      <c r="I358" s="68" t="s">
        <v>3337</v>
      </c>
      <c r="J358" s="68" t="s">
        <v>3338</v>
      </c>
      <c r="K358" s="69">
        <v>298360</v>
      </c>
      <c r="L358" s="192">
        <v>298360</v>
      </c>
      <c r="M358" s="180">
        <v>24241750000</v>
      </c>
      <c r="N358" s="68" t="s">
        <v>3339</v>
      </c>
      <c r="O358" s="68" t="s">
        <v>4029</v>
      </c>
    </row>
    <row r="359" spans="1:15" ht="39" thickBot="1">
      <c r="A359" s="68">
        <v>14031800016</v>
      </c>
      <c r="B359" s="68">
        <v>93101</v>
      </c>
      <c r="C359" s="68" t="s">
        <v>3343</v>
      </c>
      <c r="D359" s="68" t="s">
        <v>3592</v>
      </c>
      <c r="E359" s="68">
        <v>500</v>
      </c>
      <c r="F359" s="68">
        <v>40625000000</v>
      </c>
      <c r="G359" s="192">
        <v>500</v>
      </c>
      <c r="H359" s="69">
        <v>40625000000</v>
      </c>
      <c r="I359" s="68" t="s">
        <v>3337</v>
      </c>
      <c r="J359" s="68" t="s">
        <v>3338</v>
      </c>
      <c r="K359" s="69">
        <v>500000</v>
      </c>
      <c r="L359" s="192">
        <v>500000</v>
      </c>
      <c r="M359" s="180">
        <v>40625000000</v>
      </c>
      <c r="N359" s="68" t="s">
        <v>3557</v>
      </c>
      <c r="O359" s="68" t="s">
        <v>4092</v>
      </c>
    </row>
    <row r="360" spans="1:15" ht="26.25" thickBot="1">
      <c r="A360" s="68">
        <v>14031900181</v>
      </c>
      <c r="B360" s="68">
        <v>93071</v>
      </c>
      <c r="C360" s="68" t="s">
        <v>3340</v>
      </c>
      <c r="D360" s="68" t="s">
        <v>3376</v>
      </c>
      <c r="E360" s="68">
        <v>150</v>
      </c>
      <c r="F360" s="68">
        <v>12187500000</v>
      </c>
      <c r="G360" s="192">
        <v>148.41</v>
      </c>
      <c r="H360" s="69">
        <v>12058312500</v>
      </c>
      <c r="I360" s="68" t="s">
        <v>3337</v>
      </c>
      <c r="J360" s="68" t="s">
        <v>3338</v>
      </c>
      <c r="K360" s="69">
        <v>148410</v>
      </c>
      <c r="L360" s="192">
        <v>148410</v>
      </c>
      <c r="M360" s="180">
        <v>12058312500</v>
      </c>
      <c r="N360" s="68" t="s">
        <v>3365</v>
      </c>
      <c r="O360" s="68" t="s">
        <v>4040</v>
      </c>
    </row>
    <row r="361" spans="1:15" ht="26.25" thickBot="1">
      <c r="A361" s="68">
        <v>14031000002</v>
      </c>
      <c r="B361" s="68">
        <v>93079</v>
      </c>
      <c r="C361" s="68" t="s">
        <v>3388</v>
      </c>
      <c r="D361" s="68" t="s">
        <v>3417</v>
      </c>
      <c r="E361" s="68">
        <v>451</v>
      </c>
      <c r="F361" s="68">
        <v>36643750000</v>
      </c>
      <c r="G361" s="192">
        <v>450.58</v>
      </c>
      <c r="H361" s="69">
        <v>36609625000</v>
      </c>
      <c r="I361" s="68" t="s">
        <v>3395</v>
      </c>
      <c r="J361" s="68" t="s">
        <v>3396</v>
      </c>
      <c r="K361" s="69">
        <v>450580</v>
      </c>
      <c r="L361" s="192">
        <v>450580</v>
      </c>
      <c r="M361" s="180">
        <v>36609625000</v>
      </c>
      <c r="N361" s="68" t="s">
        <v>3397</v>
      </c>
      <c r="O361" s="68" t="s">
        <v>3941</v>
      </c>
    </row>
    <row r="362" spans="1:15" ht="26.25" thickBot="1">
      <c r="A362" s="68">
        <v>14031900129</v>
      </c>
      <c r="B362" s="68">
        <v>93021</v>
      </c>
      <c r="C362" s="68" t="s">
        <v>3340</v>
      </c>
      <c r="D362" s="68" t="s">
        <v>3356</v>
      </c>
      <c r="E362" s="68">
        <v>200</v>
      </c>
      <c r="F362" s="68">
        <v>16250000000</v>
      </c>
      <c r="G362" s="192">
        <v>198.04</v>
      </c>
      <c r="H362" s="69">
        <v>16090750000</v>
      </c>
      <c r="I362" s="68" t="s">
        <v>3337</v>
      </c>
      <c r="J362" s="68" t="s">
        <v>3338</v>
      </c>
      <c r="K362" s="69">
        <v>198040</v>
      </c>
      <c r="L362" s="192">
        <v>198040</v>
      </c>
      <c r="M362" s="180">
        <v>16090750000</v>
      </c>
      <c r="N362" s="68" t="s">
        <v>3341</v>
      </c>
      <c r="O362" s="68" t="s">
        <v>4002</v>
      </c>
    </row>
    <row r="363" spans="1:15" ht="26.25" thickBot="1">
      <c r="A363" s="68">
        <v>14036500002</v>
      </c>
      <c r="B363" s="68">
        <v>93023</v>
      </c>
      <c r="C363" s="68" t="s">
        <v>3410</v>
      </c>
      <c r="D363" s="68" t="s">
        <v>3593</v>
      </c>
      <c r="E363" s="68">
        <v>500</v>
      </c>
      <c r="F363" s="68">
        <v>40625000000</v>
      </c>
      <c r="G363" s="192">
        <v>498.2</v>
      </c>
      <c r="H363" s="69">
        <v>40478750000</v>
      </c>
      <c r="I363" s="68" t="s">
        <v>3337</v>
      </c>
      <c r="J363" s="68" t="s">
        <v>3338</v>
      </c>
      <c r="K363" s="69">
        <v>498200</v>
      </c>
      <c r="L363" s="192">
        <v>498200</v>
      </c>
      <c r="M363" s="180">
        <v>40478750000</v>
      </c>
      <c r="N363" s="68" t="s">
        <v>3365</v>
      </c>
      <c r="O363" s="68" t="s">
        <v>4093</v>
      </c>
    </row>
    <row r="364" spans="1:15" ht="51.75" thickBot="1">
      <c r="A364" s="68">
        <v>14031900159</v>
      </c>
      <c r="B364" s="68">
        <v>93016</v>
      </c>
      <c r="C364" s="68" t="s">
        <v>3340</v>
      </c>
      <c r="D364" s="68" t="s">
        <v>3449</v>
      </c>
      <c r="E364" s="68">
        <v>300</v>
      </c>
      <c r="F364" s="68">
        <v>24375000000</v>
      </c>
      <c r="G364" s="192">
        <v>299.89999999999998</v>
      </c>
      <c r="H364" s="69">
        <v>24366875000</v>
      </c>
      <c r="I364" s="68" t="s">
        <v>3337</v>
      </c>
      <c r="J364" s="68" t="s">
        <v>3338</v>
      </c>
      <c r="K364" s="69">
        <v>299900</v>
      </c>
      <c r="L364" s="192">
        <v>299900</v>
      </c>
      <c r="M364" s="180">
        <v>24366875000</v>
      </c>
      <c r="N364" s="68" t="s">
        <v>3341</v>
      </c>
      <c r="O364" s="68" t="s">
        <v>3978</v>
      </c>
    </row>
    <row r="365" spans="1:15" ht="26.25" thickBot="1">
      <c r="A365" s="68">
        <v>14031900178</v>
      </c>
      <c r="B365" s="68">
        <v>92936</v>
      </c>
      <c r="C365" s="68" t="s">
        <v>3340</v>
      </c>
      <c r="D365" s="68" t="s">
        <v>3404</v>
      </c>
      <c r="E365" s="68">
        <v>200</v>
      </c>
      <c r="F365" s="68">
        <v>16250000000</v>
      </c>
      <c r="G365" s="192">
        <v>199.3</v>
      </c>
      <c r="H365" s="69">
        <v>16193125000</v>
      </c>
      <c r="I365" s="68" t="s">
        <v>3395</v>
      </c>
      <c r="J365" s="68" t="s">
        <v>3396</v>
      </c>
      <c r="K365" s="69">
        <v>199300</v>
      </c>
      <c r="L365" s="192">
        <v>199300</v>
      </c>
      <c r="M365" s="180">
        <v>16193125000</v>
      </c>
      <c r="N365" s="68" t="s">
        <v>3397</v>
      </c>
      <c r="O365" s="68" t="s">
        <v>4028</v>
      </c>
    </row>
    <row r="366" spans="1:15" ht="39" thickBot="1">
      <c r="A366" s="68">
        <v>14031000077</v>
      </c>
      <c r="B366" s="68">
        <v>100701</v>
      </c>
      <c r="C366" s="68" t="s">
        <v>3388</v>
      </c>
      <c r="D366" s="68" t="s">
        <v>3549</v>
      </c>
      <c r="E366" s="68">
        <v>200</v>
      </c>
      <c r="F366" s="68">
        <v>17500000000</v>
      </c>
      <c r="G366" s="192">
        <v>0</v>
      </c>
      <c r="H366" s="69">
        <v>0</v>
      </c>
      <c r="I366" s="68" t="s">
        <v>3337</v>
      </c>
      <c r="J366" s="68" t="s">
        <v>3338</v>
      </c>
      <c r="K366" s="69">
        <v>0</v>
      </c>
      <c r="L366" s="192">
        <v>0</v>
      </c>
      <c r="M366" s="180">
        <v>0</v>
      </c>
      <c r="N366" s="68" t="s">
        <v>3397</v>
      </c>
      <c r="O366" s="68" t="s">
        <v>4094</v>
      </c>
    </row>
    <row r="367" spans="1:15" ht="51.75" thickBot="1">
      <c r="A367" s="68">
        <v>14021900128</v>
      </c>
      <c r="B367" s="68">
        <v>84450</v>
      </c>
      <c r="C367" s="68" t="s">
        <v>3340</v>
      </c>
      <c r="D367" s="68" t="s">
        <v>3553</v>
      </c>
      <c r="E367" s="68">
        <v>150</v>
      </c>
      <c r="F367" s="68">
        <v>12187500000</v>
      </c>
      <c r="G367" s="192">
        <v>145.72</v>
      </c>
      <c r="H367" s="69">
        <v>11839750000</v>
      </c>
      <c r="I367" s="68" t="s">
        <v>3337</v>
      </c>
      <c r="J367" s="68" t="s">
        <v>3338</v>
      </c>
      <c r="K367" s="69">
        <v>145720</v>
      </c>
      <c r="L367" s="192">
        <v>145720</v>
      </c>
      <c r="M367" s="180">
        <v>11839750000</v>
      </c>
      <c r="N367" s="68" t="s">
        <v>3667</v>
      </c>
      <c r="O367" s="68" t="s">
        <v>3942</v>
      </c>
    </row>
    <row r="368" spans="1:15" ht="26.25" thickBot="1">
      <c r="A368" s="68">
        <v>14021900109</v>
      </c>
      <c r="B368" s="68">
        <v>84462</v>
      </c>
      <c r="C368" s="68" t="s">
        <v>3340</v>
      </c>
      <c r="D368" s="68" t="s">
        <v>3638</v>
      </c>
      <c r="E368" s="68">
        <v>300</v>
      </c>
      <c r="F368" s="68">
        <v>24375000000</v>
      </c>
      <c r="G368" s="192">
        <v>288.33999999999997</v>
      </c>
      <c r="H368" s="69">
        <v>23427625000</v>
      </c>
      <c r="I368" s="68" t="s">
        <v>3337</v>
      </c>
      <c r="J368" s="68" t="s">
        <v>3338</v>
      </c>
      <c r="K368" s="69">
        <v>288340</v>
      </c>
      <c r="L368" s="192">
        <v>288340</v>
      </c>
      <c r="M368" s="180">
        <v>23427625000</v>
      </c>
      <c r="N368" s="68" t="s">
        <v>3357</v>
      </c>
      <c r="O368" s="68" t="s">
        <v>4001</v>
      </c>
    </row>
    <row r="369" spans="1:15" ht="26.25" thickBot="1">
      <c r="A369" s="68">
        <v>14021900110</v>
      </c>
      <c r="B369" s="68">
        <v>84443</v>
      </c>
      <c r="C369" s="68" t="s">
        <v>3340</v>
      </c>
      <c r="D369" s="68" t="s">
        <v>3668</v>
      </c>
      <c r="E369" s="68">
        <v>25</v>
      </c>
      <c r="F369" s="68">
        <v>2031250000</v>
      </c>
      <c r="G369" s="192">
        <v>24.34</v>
      </c>
      <c r="H369" s="69">
        <v>1977625000</v>
      </c>
      <c r="I369" s="68" t="s">
        <v>3337</v>
      </c>
      <c r="J369" s="68" t="s">
        <v>3338</v>
      </c>
      <c r="K369" s="69">
        <v>24340</v>
      </c>
      <c r="L369" s="192">
        <v>24340</v>
      </c>
      <c r="M369" s="180">
        <v>1977625000</v>
      </c>
      <c r="N369" s="68" t="s">
        <v>3530</v>
      </c>
      <c r="O369" s="68" t="s">
        <v>3948</v>
      </c>
    </row>
    <row r="370" spans="1:15" ht="26.25" thickBot="1">
      <c r="A370" s="68">
        <v>14021800030</v>
      </c>
      <c r="B370" s="68">
        <v>84408</v>
      </c>
      <c r="C370" s="68" t="s">
        <v>3343</v>
      </c>
      <c r="D370" s="68" t="s">
        <v>3432</v>
      </c>
      <c r="E370" s="68">
        <v>270</v>
      </c>
      <c r="F370" s="68">
        <v>21937500000</v>
      </c>
      <c r="G370" s="192">
        <v>267.95</v>
      </c>
      <c r="H370" s="69">
        <v>21770937500</v>
      </c>
      <c r="I370" s="68" t="s">
        <v>3337</v>
      </c>
      <c r="J370" s="68" t="s">
        <v>3338</v>
      </c>
      <c r="K370" s="69">
        <v>267950</v>
      </c>
      <c r="L370" s="192">
        <v>267950</v>
      </c>
      <c r="M370" s="180">
        <v>21770937500</v>
      </c>
      <c r="N370" s="68" t="s">
        <v>3359</v>
      </c>
      <c r="O370" s="68" t="s">
        <v>4095</v>
      </c>
    </row>
    <row r="371" spans="1:15" ht="39" thickBot="1">
      <c r="A371" s="68">
        <v>14021800009</v>
      </c>
      <c r="B371" s="68">
        <v>84340</v>
      </c>
      <c r="C371" s="68" t="s">
        <v>3343</v>
      </c>
      <c r="D371" s="68" t="s">
        <v>3406</v>
      </c>
      <c r="E371" s="68">
        <v>500</v>
      </c>
      <c r="F371" s="68">
        <v>40625000000</v>
      </c>
      <c r="G371" s="192">
        <v>498.63</v>
      </c>
      <c r="H371" s="69">
        <v>40513687500</v>
      </c>
      <c r="I371" s="68" t="s">
        <v>3337</v>
      </c>
      <c r="J371" s="68" t="s">
        <v>3338</v>
      </c>
      <c r="K371" s="69">
        <v>498630</v>
      </c>
      <c r="L371" s="192">
        <v>498630</v>
      </c>
      <c r="M371" s="180">
        <v>40513687500</v>
      </c>
      <c r="N371" s="68" t="s">
        <v>3407</v>
      </c>
      <c r="O371" s="68" t="s">
        <v>4003</v>
      </c>
    </row>
    <row r="372" spans="1:15" ht="26.25" thickBot="1">
      <c r="A372" s="68">
        <v>14021800010</v>
      </c>
      <c r="B372" s="68">
        <v>84343</v>
      </c>
      <c r="C372" s="68" t="s">
        <v>3343</v>
      </c>
      <c r="D372" s="68" t="s">
        <v>3354</v>
      </c>
      <c r="E372" s="68">
        <v>500</v>
      </c>
      <c r="F372" s="68">
        <v>40625000000</v>
      </c>
      <c r="G372" s="192">
        <v>488.91</v>
      </c>
      <c r="H372" s="69">
        <v>39723937500</v>
      </c>
      <c r="I372" s="68" t="s">
        <v>3337</v>
      </c>
      <c r="J372" s="68" t="s">
        <v>3338</v>
      </c>
      <c r="K372" s="69">
        <v>488910</v>
      </c>
      <c r="L372" s="192">
        <v>488910</v>
      </c>
      <c r="M372" s="180">
        <v>39723937500</v>
      </c>
      <c r="N372" s="68" t="s">
        <v>3355</v>
      </c>
      <c r="O372" s="68" t="s">
        <v>3354</v>
      </c>
    </row>
    <row r="373" spans="1:15" ht="26.25" thickBot="1">
      <c r="A373" s="68">
        <v>14021800012</v>
      </c>
      <c r="B373" s="68">
        <v>84344</v>
      </c>
      <c r="C373" s="68" t="s">
        <v>3343</v>
      </c>
      <c r="D373" s="68" t="s">
        <v>3604</v>
      </c>
      <c r="E373" s="68">
        <v>500</v>
      </c>
      <c r="F373" s="68">
        <v>40625000000</v>
      </c>
      <c r="G373" s="192">
        <v>498.88</v>
      </c>
      <c r="H373" s="69">
        <v>40534000000</v>
      </c>
      <c r="I373" s="68" t="s">
        <v>3337</v>
      </c>
      <c r="J373" s="68" t="s">
        <v>3338</v>
      </c>
      <c r="K373" s="69">
        <v>498880</v>
      </c>
      <c r="L373" s="192">
        <v>498880</v>
      </c>
      <c r="M373" s="180">
        <v>40534000000</v>
      </c>
      <c r="N373" s="68" t="s">
        <v>3415</v>
      </c>
      <c r="O373" s="68" t="s">
        <v>4096</v>
      </c>
    </row>
    <row r="374" spans="1:15" ht="26.25" thickBot="1">
      <c r="A374" s="68">
        <v>14021800016</v>
      </c>
      <c r="B374" s="68">
        <v>84356</v>
      </c>
      <c r="C374" s="68" t="s">
        <v>3343</v>
      </c>
      <c r="D374" s="68" t="s">
        <v>3604</v>
      </c>
      <c r="E374" s="68">
        <v>497</v>
      </c>
      <c r="F374" s="68">
        <v>40381250000</v>
      </c>
      <c r="G374" s="192">
        <v>496.04</v>
      </c>
      <c r="H374" s="69">
        <v>40303250000</v>
      </c>
      <c r="I374" s="68" t="s">
        <v>3337</v>
      </c>
      <c r="J374" s="68" t="s">
        <v>3338</v>
      </c>
      <c r="K374" s="69">
        <v>496040</v>
      </c>
      <c r="L374" s="192">
        <v>496040</v>
      </c>
      <c r="M374" s="180">
        <v>40303250000</v>
      </c>
      <c r="N374" s="68" t="s">
        <v>3415</v>
      </c>
      <c r="O374" s="68" t="s">
        <v>4096</v>
      </c>
    </row>
    <row r="375" spans="1:15" ht="26.25" thickBot="1">
      <c r="A375" s="68">
        <v>14021900143</v>
      </c>
      <c r="B375" s="68">
        <v>84325</v>
      </c>
      <c r="C375" s="68" t="s">
        <v>3340</v>
      </c>
      <c r="D375" s="68" t="s">
        <v>3669</v>
      </c>
      <c r="E375" s="68">
        <v>100</v>
      </c>
      <c r="F375" s="68">
        <v>8125000000</v>
      </c>
      <c r="G375" s="192">
        <v>98.66</v>
      </c>
      <c r="H375" s="69">
        <v>8016125000</v>
      </c>
      <c r="I375" s="68" t="s">
        <v>3337</v>
      </c>
      <c r="J375" s="68" t="s">
        <v>3338</v>
      </c>
      <c r="K375" s="69">
        <v>98660</v>
      </c>
      <c r="L375" s="192">
        <v>98660</v>
      </c>
      <c r="M375" s="180">
        <v>8016125000</v>
      </c>
      <c r="N375" s="68" t="s">
        <v>3589</v>
      </c>
      <c r="O375" s="68" t="s">
        <v>4097</v>
      </c>
    </row>
    <row r="376" spans="1:15" ht="26.25" thickBot="1">
      <c r="A376" s="68">
        <v>14021800015</v>
      </c>
      <c r="B376" s="68">
        <v>84328</v>
      </c>
      <c r="C376" s="68" t="s">
        <v>3343</v>
      </c>
      <c r="D376" s="68" t="s">
        <v>3513</v>
      </c>
      <c r="E376" s="68">
        <v>64</v>
      </c>
      <c r="F376" s="68">
        <v>5200000000</v>
      </c>
      <c r="G376" s="192">
        <v>55.21</v>
      </c>
      <c r="H376" s="69">
        <v>4485812500</v>
      </c>
      <c r="I376" s="68" t="s">
        <v>3337</v>
      </c>
      <c r="J376" s="68" t="s">
        <v>3338</v>
      </c>
      <c r="K376" s="69">
        <v>55210</v>
      </c>
      <c r="L376" s="192">
        <v>55210</v>
      </c>
      <c r="M376" s="180">
        <v>4485812500</v>
      </c>
      <c r="N376" s="68" t="s">
        <v>3397</v>
      </c>
      <c r="O376" s="68" t="s">
        <v>4098</v>
      </c>
    </row>
    <row r="377" spans="1:15" ht="39" thickBot="1">
      <c r="A377" s="68">
        <v>14021900092</v>
      </c>
      <c r="B377" s="68">
        <v>84332</v>
      </c>
      <c r="C377" s="68" t="s">
        <v>3340</v>
      </c>
      <c r="D377" s="68" t="s">
        <v>729</v>
      </c>
      <c r="E377" s="68">
        <v>500</v>
      </c>
      <c r="F377" s="68">
        <v>40625000000</v>
      </c>
      <c r="G377" s="192">
        <v>499.93</v>
      </c>
      <c r="H377" s="69">
        <v>40619312500</v>
      </c>
      <c r="I377" s="68" t="s">
        <v>3337</v>
      </c>
      <c r="J377" s="68" t="s">
        <v>3338</v>
      </c>
      <c r="K377" s="69">
        <v>499930</v>
      </c>
      <c r="L377" s="192">
        <v>499930</v>
      </c>
      <c r="M377" s="180">
        <v>40619312500</v>
      </c>
      <c r="N377" s="68" t="s">
        <v>3365</v>
      </c>
      <c r="O377" s="68" t="s">
        <v>3935</v>
      </c>
    </row>
    <row r="378" spans="1:15" ht="51.75" thickBot="1">
      <c r="A378" s="68">
        <v>14021800013</v>
      </c>
      <c r="B378" s="68">
        <v>84338</v>
      </c>
      <c r="C378" s="68" t="s">
        <v>3343</v>
      </c>
      <c r="D378" s="68" t="s">
        <v>3455</v>
      </c>
      <c r="E378" s="68">
        <v>500</v>
      </c>
      <c r="F378" s="68">
        <v>40625000000</v>
      </c>
      <c r="G378" s="192">
        <v>499.28</v>
      </c>
      <c r="H378" s="69">
        <v>40566500000</v>
      </c>
      <c r="I378" s="68" t="s">
        <v>3337</v>
      </c>
      <c r="J378" s="68" t="s">
        <v>3338</v>
      </c>
      <c r="K378" s="69">
        <v>499280</v>
      </c>
      <c r="L378" s="192">
        <v>499280</v>
      </c>
      <c r="M378" s="180">
        <v>40566500000</v>
      </c>
      <c r="N378" s="68" t="s">
        <v>3576</v>
      </c>
      <c r="O378" s="68" t="s">
        <v>3986</v>
      </c>
    </row>
    <row r="379" spans="1:15" ht="26.25" thickBot="1">
      <c r="A379" s="68">
        <v>14021800007</v>
      </c>
      <c r="B379" s="68">
        <v>84339</v>
      </c>
      <c r="C379" s="68" t="s">
        <v>3343</v>
      </c>
      <c r="D379" s="68" t="s">
        <v>3513</v>
      </c>
      <c r="E379" s="68">
        <v>500</v>
      </c>
      <c r="F379" s="68">
        <v>40625000000</v>
      </c>
      <c r="G379" s="192">
        <v>500</v>
      </c>
      <c r="H379" s="69">
        <v>40625000000</v>
      </c>
      <c r="I379" s="68" t="s">
        <v>3337</v>
      </c>
      <c r="J379" s="68" t="s">
        <v>3338</v>
      </c>
      <c r="K379" s="69">
        <v>500000</v>
      </c>
      <c r="L379" s="192">
        <v>500000</v>
      </c>
      <c r="M379" s="180">
        <v>40625000000</v>
      </c>
      <c r="N379" s="68" t="s">
        <v>3397</v>
      </c>
      <c r="O379" s="68" t="s">
        <v>4098</v>
      </c>
    </row>
    <row r="380" spans="1:15" ht="26.25" thickBot="1">
      <c r="A380" s="68">
        <v>14021800014</v>
      </c>
      <c r="B380" s="68">
        <v>84312</v>
      </c>
      <c r="C380" s="68" t="s">
        <v>3343</v>
      </c>
      <c r="D380" s="68" t="s">
        <v>3600</v>
      </c>
      <c r="E380" s="68">
        <v>500</v>
      </c>
      <c r="F380" s="68">
        <v>40625000000</v>
      </c>
      <c r="G380" s="192">
        <v>498.8</v>
      </c>
      <c r="H380" s="69">
        <v>40527500000</v>
      </c>
      <c r="I380" s="68" t="s">
        <v>3337</v>
      </c>
      <c r="J380" s="68" t="s">
        <v>3338</v>
      </c>
      <c r="K380" s="69">
        <v>498800</v>
      </c>
      <c r="L380" s="192">
        <v>498800</v>
      </c>
      <c r="M380" s="180">
        <v>40527500000</v>
      </c>
      <c r="N380" s="68" t="s">
        <v>3357</v>
      </c>
      <c r="O380" s="68" t="s">
        <v>4008</v>
      </c>
    </row>
    <row r="381" spans="1:15" ht="39" thickBot="1">
      <c r="A381" s="68">
        <v>14021900104</v>
      </c>
      <c r="B381" s="68">
        <v>84277</v>
      </c>
      <c r="C381" s="68" t="s">
        <v>3340</v>
      </c>
      <c r="D381" s="68" t="s">
        <v>3636</v>
      </c>
      <c r="E381" s="68">
        <v>400</v>
      </c>
      <c r="F381" s="68">
        <v>32500000000</v>
      </c>
      <c r="G381" s="192">
        <v>395.94</v>
      </c>
      <c r="H381" s="69">
        <v>32170125000</v>
      </c>
      <c r="I381" s="68" t="s">
        <v>3337</v>
      </c>
      <c r="J381" s="68" t="s">
        <v>3338</v>
      </c>
      <c r="K381" s="69">
        <v>395940</v>
      </c>
      <c r="L381" s="192">
        <v>395940</v>
      </c>
      <c r="M381" s="180">
        <v>32170125000</v>
      </c>
      <c r="N381" s="68" t="s">
        <v>3351</v>
      </c>
      <c r="O381" s="68" t="s">
        <v>4016</v>
      </c>
    </row>
    <row r="382" spans="1:15" ht="39" thickBot="1">
      <c r="A382" s="68">
        <v>14021800006</v>
      </c>
      <c r="B382" s="68">
        <v>84285</v>
      </c>
      <c r="C382" s="68" t="s">
        <v>3343</v>
      </c>
      <c r="D382" s="68" t="s">
        <v>3445</v>
      </c>
      <c r="E382" s="68">
        <v>500</v>
      </c>
      <c r="F382" s="68">
        <v>40625000000</v>
      </c>
      <c r="G382" s="192">
        <v>500</v>
      </c>
      <c r="H382" s="69">
        <v>40625000000</v>
      </c>
      <c r="I382" s="68" t="s">
        <v>3337</v>
      </c>
      <c r="J382" s="68" t="s">
        <v>3338</v>
      </c>
      <c r="K382" s="69">
        <v>500000</v>
      </c>
      <c r="L382" s="192">
        <v>500000</v>
      </c>
      <c r="M382" s="180">
        <v>40625000000</v>
      </c>
      <c r="N382" s="68" t="s">
        <v>3446</v>
      </c>
      <c r="O382" s="68" t="s">
        <v>4043</v>
      </c>
    </row>
    <row r="383" spans="1:15" ht="39" thickBot="1">
      <c r="A383" s="68">
        <v>14021800008</v>
      </c>
      <c r="B383" s="68">
        <v>84286</v>
      </c>
      <c r="C383" s="68" t="s">
        <v>3343</v>
      </c>
      <c r="D383" s="68" t="s">
        <v>3498</v>
      </c>
      <c r="E383" s="68">
        <v>500</v>
      </c>
      <c r="F383" s="68">
        <v>40625000000</v>
      </c>
      <c r="G383" s="192">
        <v>490.34</v>
      </c>
      <c r="H383" s="69">
        <v>39840125000</v>
      </c>
      <c r="I383" s="68" t="s">
        <v>3337</v>
      </c>
      <c r="J383" s="68" t="s">
        <v>3338</v>
      </c>
      <c r="K383" s="69">
        <v>490340</v>
      </c>
      <c r="L383" s="192">
        <v>490340</v>
      </c>
      <c r="M383" s="180">
        <v>39840125000</v>
      </c>
      <c r="N383" s="68" t="s">
        <v>3355</v>
      </c>
      <c r="O383" s="68" t="s">
        <v>4099</v>
      </c>
    </row>
    <row r="384" spans="1:15" ht="26.25" thickBot="1">
      <c r="A384" s="68">
        <v>14021900131</v>
      </c>
      <c r="B384" s="68">
        <v>84296</v>
      </c>
      <c r="C384" s="68" t="s">
        <v>3340</v>
      </c>
      <c r="D384" s="68" t="s">
        <v>3689</v>
      </c>
      <c r="E384" s="68">
        <v>25</v>
      </c>
      <c r="F384" s="68">
        <v>2031250000</v>
      </c>
      <c r="G384" s="192">
        <v>24.13</v>
      </c>
      <c r="H384" s="69">
        <v>1960562500</v>
      </c>
      <c r="I384" s="68" t="s">
        <v>3337</v>
      </c>
      <c r="J384" s="68" t="s">
        <v>3338</v>
      </c>
      <c r="K384" s="69">
        <v>24130</v>
      </c>
      <c r="L384" s="192">
        <v>24130</v>
      </c>
      <c r="M384" s="180">
        <v>1960562500</v>
      </c>
      <c r="N384" s="68" t="s">
        <v>3415</v>
      </c>
      <c r="O384" s="68" t="s">
        <v>4100</v>
      </c>
    </row>
    <row r="385" spans="1:15" ht="26.25" thickBot="1">
      <c r="A385" s="68">
        <v>14031900118</v>
      </c>
      <c r="B385" s="68">
        <v>90523</v>
      </c>
      <c r="C385" s="68" t="s">
        <v>3340</v>
      </c>
      <c r="D385" s="68" t="s">
        <v>1504</v>
      </c>
      <c r="E385" s="68">
        <v>300</v>
      </c>
      <c r="F385" s="68">
        <v>24375000000</v>
      </c>
      <c r="G385" s="192">
        <v>299.02</v>
      </c>
      <c r="H385" s="69">
        <v>24295375000</v>
      </c>
      <c r="I385" s="68" t="s">
        <v>3337</v>
      </c>
      <c r="J385" s="68" t="s">
        <v>3338</v>
      </c>
      <c r="K385" s="69">
        <v>299020</v>
      </c>
      <c r="L385" s="192">
        <v>299020</v>
      </c>
      <c r="M385" s="180">
        <v>24295375000</v>
      </c>
      <c r="N385" s="68" t="s">
        <v>3363</v>
      </c>
      <c r="O385" s="68" t="s">
        <v>4055</v>
      </c>
    </row>
    <row r="386" spans="1:15" ht="26.25" thickBot="1">
      <c r="A386" s="68">
        <v>14031800001</v>
      </c>
      <c r="B386" s="68">
        <v>90471</v>
      </c>
      <c r="C386" s="68" t="s">
        <v>3343</v>
      </c>
      <c r="D386" s="68" t="s">
        <v>223</v>
      </c>
      <c r="E386" s="68">
        <v>400</v>
      </c>
      <c r="F386" s="68">
        <v>32500000000</v>
      </c>
      <c r="G386" s="192">
        <v>399.05</v>
      </c>
      <c r="H386" s="69">
        <v>32422812500</v>
      </c>
      <c r="I386" s="68" t="s">
        <v>3337</v>
      </c>
      <c r="J386" s="68" t="s">
        <v>3338</v>
      </c>
      <c r="K386" s="69">
        <v>399050</v>
      </c>
      <c r="L386" s="192">
        <v>399050</v>
      </c>
      <c r="M386" s="180">
        <v>32422812500</v>
      </c>
      <c r="N386" s="68" t="s">
        <v>3442</v>
      </c>
      <c r="O386" s="68" t="s">
        <v>3996</v>
      </c>
    </row>
    <row r="387" spans="1:15" ht="26.25" thickBot="1">
      <c r="A387" s="68">
        <v>14031900007</v>
      </c>
      <c r="B387" s="68">
        <v>90472</v>
      </c>
      <c r="C387" s="68" t="s">
        <v>3336</v>
      </c>
      <c r="D387" s="68" t="s">
        <v>3381</v>
      </c>
      <c r="E387" s="68">
        <v>182</v>
      </c>
      <c r="F387" s="68">
        <v>14787500000</v>
      </c>
      <c r="G387" s="192">
        <v>181.81</v>
      </c>
      <c r="H387" s="69">
        <v>14772062500</v>
      </c>
      <c r="I387" s="68" t="s">
        <v>3337</v>
      </c>
      <c r="J387" s="68" t="s">
        <v>3338</v>
      </c>
      <c r="K387" s="69">
        <v>181810</v>
      </c>
      <c r="L387" s="192">
        <v>181810</v>
      </c>
      <c r="M387" s="180">
        <v>14772062500</v>
      </c>
      <c r="N387" s="68" t="s">
        <v>3382</v>
      </c>
      <c r="O387" s="68" t="s">
        <v>3428</v>
      </c>
    </row>
    <row r="388" spans="1:15" ht="26.25" thickBot="1">
      <c r="A388" s="68">
        <v>14031900008</v>
      </c>
      <c r="B388" s="68">
        <v>90429</v>
      </c>
      <c r="C388" s="68" t="s">
        <v>3340</v>
      </c>
      <c r="D388" s="68" t="s">
        <v>3505</v>
      </c>
      <c r="E388" s="68">
        <v>130</v>
      </c>
      <c r="F388" s="68">
        <v>10562500000</v>
      </c>
      <c r="G388" s="192">
        <v>129.81</v>
      </c>
      <c r="H388" s="69">
        <v>10547062500</v>
      </c>
      <c r="I388" s="68" t="s">
        <v>3337</v>
      </c>
      <c r="J388" s="68" t="s">
        <v>3338</v>
      </c>
      <c r="K388" s="69">
        <v>129810</v>
      </c>
      <c r="L388" s="192">
        <v>129810</v>
      </c>
      <c r="M388" s="180">
        <v>10547062500</v>
      </c>
      <c r="N388" s="68" t="s">
        <v>3390</v>
      </c>
      <c r="O388" s="68" t="s">
        <v>3933</v>
      </c>
    </row>
    <row r="389" spans="1:15" ht="26.25" thickBot="1">
      <c r="A389" s="68">
        <v>14031900057</v>
      </c>
      <c r="B389" s="68">
        <v>90419</v>
      </c>
      <c r="C389" s="68" t="s">
        <v>3340</v>
      </c>
      <c r="D389" s="68" t="s">
        <v>3459</v>
      </c>
      <c r="E389" s="68">
        <v>100</v>
      </c>
      <c r="F389" s="68">
        <v>8125000000</v>
      </c>
      <c r="G389" s="192">
        <v>97.79</v>
      </c>
      <c r="H389" s="69">
        <v>7945437500</v>
      </c>
      <c r="I389" s="68" t="s">
        <v>3337</v>
      </c>
      <c r="J389" s="68" t="s">
        <v>3338</v>
      </c>
      <c r="K389" s="69">
        <v>97790</v>
      </c>
      <c r="L389" s="192">
        <v>97790</v>
      </c>
      <c r="M389" s="180">
        <v>7945437500</v>
      </c>
      <c r="N389" s="68" t="s">
        <v>3458</v>
      </c>
      <c r="O389" s="68" t="s">
        <v>4101</v>
      </c>
    </row>
    <row r="390" spans="1:15" ht="26.25" thickBot="1">
      <c r="A390" s="68">
        <v>14031900005</v>
      </c>
      <c r="B390" s="68">
        <v>90371</v>
      </c>
      <c r="C390" s="68" t="s">
        <v>3336</v>
      </c>
      <c r="D390" s="68" t="s">
        <v>3506</v>
      </c>
      <c r="E390" s="68">
        <v>140</v>
      </c>
      <c r="F390" s="68">
        <v>11375000000</v>
      </c>
      <c r="G390" s="192">
        <v>139.24</v>
      </c>
      <c r="H390" s="69">
        <v>11313250000</v>
      </c>
      <c r="I390" s="68" t="s">
        <v>3337</v>
      </c>
      <c r="J390" s="68" t="s">
        <v>3338</v>
      </c>
      <c r="K390" s="69">
        <v>139240</v>
      </c>
      <c r="L390" s="192">
        <v>139240</v>
      </c>
      <c r="M390" s="180">
        <v>11313250000</v>
      </c>
      <c r="N390" s="68" t="s">
        <v>3367</v>
      </c>
      <c r="O390" s="68" t="s">
        <v>4002</v>
      </c>
    </row>
    <row r="391" spans="1:15" ht="39" thickBot="1">
      <c r="A391" s="68">
        <v>14021900374</v>
      </c>
      <c r="B391" s="68">
        <v>90347</v>
      </c>
      <c r="C391" s="68" t="s">
        <v>3340</v>
      </c>
      <c r="D391" s="68" t="s">
        <v>3454</v>
      </c>
      <c r="E391" s="68">
        <v>200</v>
      </c>
      <c r="F391" s="68">
        <v>16250000000</v>
      </c>
      <c r="G391" s="192">
        <v>198.79</v>
      </c>
      <c r="H391" s="69">
        <v>16151687500</v>
      </c>
      <c r="I391" s="68" t="s">
        <v>3337</v>
      </c>
      <c r="J391" s="68" t="s">
        <v>3338</v>
      </c>
      <c r="K391" s="69">
        <v>198790</v>
      </c>
      <c r="L391" s="192">
        <v>198790</v>
      </c>
      <c r="M391" s="180">
        <v>16151687500</v>
      </c>
      <c r="N391" s="68" t="s">
        <v>3444</v>
      </c>
      <c r="O391" s="68" t="s">
        <v>3926</v>
      </c>
    </row>
    <row r="392" spans="1:15" ht="51.75" thickBot="1">
      <c r="A392" s="68">
        <v>14031800005</v>
      </c>
      <c r="B392" s="68">
        <v>90356</v>
      </c>
      <c r="C392" s="68" t="s">
        <v>3343</v>
      </c>
      <c r="D392" s="68" t="s">
        <v>3497</v>
      </c>
      <c r="E392" s="68">
        <v>500</v>
      </c>
      <c r="F392" s="68">
        <v>40625000000</v>
      </c>
      <c r="G392" s="192">
        <v>495.62</v>
      </c>
      <c r="H392" s="69">
        <v>40269125000</v>
      </c>
      <c r="I392" s="68" t="s">
        <v>3337</v>
      </c>
      <c r="J392" s="68" t="s">
        <v>3338</v>
      </c>
      <c r="K392" s="69">
        <v>495620</v>
      </c>
      <c r="L392" s="192">
        <v>495620</v>
      </c>
      <c r="M392" s="180">
        <v>40269125000</v>
      </c>
      <c r="N392" s="68" t="s">
        <v>3365</v>
      </c>
      <c r="O392" s="68" t="s">
        <v>4102</v>
      </c>
    </row>
    <row r="393" spans="1:15" ht="51.75" thickBot="1">
      <c r="A393" s="68">
        <v>14031900009</v>
      </c>
      <c r="B393" s="68">
        <v>90326</v>
      </c>
      <c r="C393" s="68" t="s">
        <v>3340</v>
      </c>
      <c r="D393" s="68" t="s">
        <v>3453</v>
      </c>
      <c r="E393" s="68">
        <v>100</v>
      </c>
      <c r="F393" s="68">
        <v>8125000000</v>
      </c>
      <c r="G393" s="192">
        <v>98.36</v>
      </c>
      <c r="H393" s="69">
        <v>7991750000</v>
      </c>
      <c r="I393" s="68" t="s">
        <v>3337</v>
      </c>
      <c r="J393" s="68" t="s">
        <v>3338</v>
      </c>
      <c r="K393" s="69">
        <v>98360</v>
      </c>
      <c r="L393" s="192">
        <v>98360</v>
      </c>
      <c r="M393" s="180">
        <v>7991750000</v>
      </c>
      <c r="N393" s="68" t="s">
        <v>3361</v>
      </c>
      <c r="O393" s="68" t="s">
        <v>4103</v>
      </c>
    </row>
    <row r="394" spans="1:15" ht="26.25" thickBot="1">
      <c r="A394" s="68">
        <v>14031900078</v>
      </c>
      <c r="B394" s="68">
        <v>90250</v>
      </c>
      <c r="C394" s="68" t="s">
        <v>3340</v>
      </c>
      <c r="D394" s="68" t="s">
        <v>3507</v>
      </c>
      <c r="E394" s="68">
        <v>100</v>
      </c>
      <c r="F394" s="68">
        <v>8125000000</v>
      </c>
      <c r="G394" s="192">
        <v>99.39</v>
      </c>
      <c r="H394" s="69">
        <v>8075437500</v>
      </c>
      <c r="I394" s="68" t="s">
        <v>3337</v>
      </c>
      <c r="J394" s="68" t="s">
        <v>3338</v>
      </c>
      <c r="K394" s="69">
        <v>99390</v>
      </c>
      <c r="L394" s="192">
        <v>99390</v>
      </c>
      <c r="M394" s="180">
        <v>8075437500</v>
      </c>
      <c r="N394" s="68" t="s">
        <v>3415</v>
      </c>
      <c r="O394" s="68" t="s">
        <v>3958</v>
      </c>
    </row>
    <row r="395" spans="1:15" ht="51.75" thickBot="1">
      <c r="A395" s="68">
        <v>14021900378</v>
      </c>
      <c r="B395" s="68">
        <v>90254</v>
      </c>
      <c r="C395" s="68" t="s">
        <v>3340</v>
      </c>
      <c r="D395" s="68" t="s">
        <v>3508</v>
      </c>
      <c r="E395" s="68">
        <v>104</v>
      </c>
      <c r="F395" s="68">
        <v>8450000000</v>
      </c>
      <c r="G395" s="192">
        <v>100.74</v>
      </c>
      <c r="H395" s="69">
        <v>8185125000</v>
      </c>
      <c r="I395" s="68" t="s">
        <v>3337</v>
      </c>
      <c r="J395" s="68" t="s">
        <v>3338</v>
      </c>
      <c r="K395" s="69">
        <v>100740</v>
      </c>
      <c r="L395" s="192">
        <v>100740</v>
      </c>
      <c r="M395" s="180">
        <v>8185125000</v>
      </c>
      <c r="N395" s="68" t="s">
        <v>3361</v>
      </c>
      <c r="O395" s="68" t="s">
        <v>3954</v>
      </c>
    </row>
    <row r="396" spans="1:15" ht="39" thickBot="1">
      <c r="A396" s="68">
        <v>14031900271</v>
      </c>
      <c r="B396" s="68">
        <v>97240</v>
      </c>
      <c r="C396" s="68" t="s">
        <v>3336</v>
      </c>
      <c r="D396" s="68" t="s">
        <v>3552</v>
      </c>
      <c r="E396" s="68">
        <v>479</v>
      </c>
      <c r="F396" s="68">
        <v>38918750000</v>
      </c>
      <c r="G396" s="192">
        <v>477.16</v>
      </c>
      <c r="H396" s="69">
        <v>38769250000</v>
      </c>
      <c r="I396" s="68" t="s">
        <v>3337</v>
      </c>
      <c r="J396" s="68" t="s">
        <v>3338</v>
      </c>
      <c r="K396" s="69">
        <v>477160</v>
      </c>
      <c r="L396" s="192">
        <v>477160</v>
      </c>
      <c r="M396" s="180">
        <v>38769250000</v>
      </c>
      <c r="N396" s="68" t="s">
        <v>3365</v>
      </c>
      <c r="O396" s="68" t="s">
        <v>3990</v>
      </c>
    </row>
    <row r="397" spans="1:15" ht="39" thickBot="1">
      <c r="A397" s="68">
        <v>14021900379</v>
      </c>
      <c r="B397" s="68">
        <v>90227</v>
      </c>
      <c r="C397" s="68" t="s">
        <v>3340</v>
      </c>
      <c r="D397" s="68" t="s">
        <v>3509</v>
      </c>
      <c r="E397" s="68">
        <v>250</v>
      </c>
      <c r="F397" s="68">
        <v>20312500000</v>
      </c>
      <c r="G397" s="192">
        <v>248.95</v>
      </c>
      <c r="H397" s="69">
        <v>20227187500</v>
      </c>
      <c r="I397" s="68" t="s">
        <v>3337</v>
      </c>
      <c r="J397" s="68" t="s">
        <v>3338</v>
      </c>
      <c r="K397" s="69">
        <v>248950</v>
      </c>
      <c r="L397" s="192">
        <v>248950</v>
      </c>
      <c r="M397" s="180">
        <v>20227187500</v>
      </c>
      <c r="N397" s="68" t="s">
        <v>3415</v>
      </c>
      <c r="O397" s="68" t="s">
        <v>3952</v>
      </c>
    </row>
    <row r="398" spans="1:15" ht="39" thickBot="1">
      <c r="A398" s="68">
        <v>14031900209</v>
      </c>
      <c r="B398" s="68">
        <v>90228</v>
      </c>
      <c r="C398" s="68" t="s">
        <v>3340</v>
      </c>
      <c r="D398" s="68" t="s">
        <v>3469</v>
      </c>
      <c r="E398" s="68">
        <v>250</v>
      </c>
      <c r="F398" s="68">
        <v>20312500000</v>
      </c>
      <c r="G398" s="192">
        <v>249.11</v>
      </c>
      <c r="H398" s="69">
        <v>20240187500</v>
      </c>
      <c r="I398" s="68" t="s">
        <v>3337</v>
      </c>
      <c r="J398" s="68" t="s">
        <v>3338</v>
      </c>
      <c r="K398" s="69">
        <v>249110</v>
      </c>
      <c r="L398" s="192">
        <v>249110</v>
      </c>
      <c r="M398" s="180">
        <v>20240187500</v>
      </c>
      <c r="N398" s="68" t="s">
        <v>3339</v>
      </c>
      <c r="O398" s="68" t="s">
        <v>4104</v>
      </c>
    </row>
    <row r="399" spans="1:15" ht="26.25" thickBot="1">
      <c r="A399" s="68">
        <v>14021900362</v>
      </c>
      <c r="B399" s="68">
        <v>90192</v>
      </c>
      <c r="C399" s="68" t="s">
        <v>3336</v>
      </c>
      <c r="D399" s="68" t="s">
        <v>3510</v>
      </c>
      <c r="E399" s="68">
        <v>63</v>
      </c>
      <c r="F399" s="68">
        <v>5118750000</v>
      </c>
      <c r="G399" s="192">
        <v>61.35</v>
      </c>
      <c r="H399" s="69">
        <v>4984687500</v>
      </c>
      <c r="I399" s="68" t="s">
        <v>3337</v>
      </c>
      <c r="J399" s="68" t="s">
        <v>3338</v>
      </c>
      <c r="K399" s="69">
        <v>61350</v>
      </c>
      <c r="L399" s="192">
        <v>61350</v>
      </c>
      <c r="M399" s="180">
        <v>4984687500</v>
      </c>
      <c r="N399" s="68" t="s">
        <v>3397</v>
      </c>
      <c r="O399" s="68" t="s">
        <v>4005</v>
      </c>
    </row>
    <row r="400" spans="1:15" ht="26.25" thickBot="1">
      <c r="A400" s="68">
        <v>14031000043</v>
      </c>
      <c r="B400" s="68">
        <v>97575</v>
      </c>
      <c r="C400" s="68" t="s">
        <v>3388</v>
      </c>
      <c r="D400" s="68" t="s">
        <v>3421</v>
      </c>
      <c r="E400" s="68">
        <v>149</v>
      </c>
      <c r="F400" s="68">
        <v>13037500000</v>
      </c>
      <c r="G400" s="192">
        <v>148.62</v>
      </c>
      <c r="H400" s="69">
        <v>13004250000</v>
      </c>
      <c r="I400" s="68" t="s">
        <v>3337</v>
      </c>
      <c r="J400" s="68" t="s">
        <v>3338</v>
      </c>
      <c r="K400" s="69">
        <v>148620</v>
      </c>
      <c r="L400" s="192">
        <v>148620</v>
      </c>
      <c r="M400" s="180">
        <v>13004250000</v>
      </c>
      <c r="N400" s="68" t="s">
        <v>3415</v>
      </c>
      <c r="O400" s="68" t="s">
        <v>3966</v>
      </c>
    </row>
    <row r="401" spans="1:15" ht="26.25" thickBot="1">
      <c r="A401" s="68">
        <v>14031000044</v>
      </c>
      <c r="B401" s="68">
        <v>97506</v>
      </c>
      <c r="C401" s="68" t="s">
        <v>3388</v>
      </c>
      <c r="D401" s="68" t="s">
        <v>3421</v>
      </c>
      <c r="E401" s="68">
        <v>60</v>
      </c>
      <c r="F401" s="68">
        <v>5250000000</v>
      </c>
      <c r="G401" s="192">
        <v>59.02</v>
      </c>
      <c r="H401" s="69">
        <v>5164250000</v>
      </c>
      <c r="I401" s="68" t="s">
        <v>3337</v>
      </c>
      <c r="J401" s="68" t="s">
        <v>3338</v>
      </c>
      <c r="K401" s="69">
        <v>59020</v>
      </c>
      <c r="L401" s="192">
        <v>59020</v>
      </c>
      <c r="M401" s="180">
        <v>5164250000</v>
      </c>
      <c r="N401" s="68" t="s">
        <v>3415</v>
      </c>
      <c r="O401" s="68" t="s">
        <v>3966</v>
      </c>
    </row>
    <row r="402" spans="1:15" ht="51.75" thickBot="1">
      <c r="A402" s="68">
        <v>14031900276</v>
      </c>
      <c r="B402" s="68">
        <v>97410</v>
      </c>
      <c r="C402" s="68" t="s">
        <v>3340</v>
      </c>
      <c r="D402" s="68" t="s">
        <v>3504</v>
      </c>
      <c r="E402" s="68">
        <v>250</v>
      </c>
      <c r="F402" s="68">
        <v>20312500000</v>
      </c>
      <c r="G402" s="192">
        <v>248.62</v>
      </c>
      <c r="H402" s="69">
        <v>20200375000</v>
      </c>
      <c r="I402" s="68" t="s">
        <v>3337</v>
      </c>
      <c r="J402" s="68" t="s">
        <v>3338</v>
      </c>
      <c r="K402" s="69">
        <v>248620</v>
      </c>
      <c r="L402" s="192">
        <v>248620</v>
      </c>
      <c r="M402" s="180">
        <v>20200375000</v>
      </c>
      <c r="N402" s="68" t="s">
        <v>3374</v>
      </c>
      <c r="O402" s="68" t="s">
        <v>3986</v>
      </c>
    </row>
    <row r="403" spans="1:15" ht="26.25" thickBot="1">
      <c r="A403" s="68">
        <v>14031000048</v>
      </c>
      <c r="B403" s="68">
        <v>97411</v>
      </c>
      <c r="C403" s="68" t="s">
        <v>3388</v>
      </c>
      <c r="D403" s="68" t="s">
        <v>3421</v>
      </c>
      <c r="E403" s="68">
        <v>120</v>
      </c>
      <c r="F403" s="68">
        <v>10500000000</v>
      </c>
      <c r="G403" s="192">
        <v>119.01</v>
      </c>
      <c r="H403" s="69">
        <v>10413375000</v>
      </c>
      <c r="I403" s="68" t="s">
        <v>3337</v>
      </c>
      <c r="J403" s="68" t="s">
        <v>3338</v>
      </c>
      <c r="K403" s="69">
        <v>119010</v>
      </c>
      <c r="L403" s="192">
        <v>119010</v>
      </c>
      <c r="M403" s="180">
        <v>10413375000</v>
      </c>
      <c r="N403" s="68" t="s">
        <v>3415</v>
      </c>
      <c r="O403" s="68" t="s">
        <v>3963</v>
      </c>
    </row>
    <row r="404" spans="1:15" ht="51.75" thickBot="1">
      <c r="A404" s="68">
        <v>14021800029</v>
      </c>
      <c r="B404" s="68">
        <v>97353</v>
      </c>
      <c r="C404" s="68" t="s">
        <v>3343</v>
      </c>
      <c r="D404" s="68" t="s">
        <v>3455</v>
      </c>
      <c r="E404" s="68">
        <v>98</v>
      </c>
      <c r="F404" s="68">
        <v>7962500000</v>
      </c>
      <c r="G404" s="192">
        <v>97.72</v>
      </c>
      <c r="H404" s="69">
        <v>7939750000</v>
      </c>
      <c r="I404" s="68" t="s">
        <v>3337</v>
      </c>
      <c r="J404" s="68" t="s">
        <v>3338</v>
      </c>
      <c r="K404" s="69">
        <v>97720</v>
      </c>
      <c r="L404" s="192">
        <v>97720</v>
      </c>
      <c r="M404" s="180">
        <v>7939750000</v>
      </c>
      <c r="N404" s="68" t="s">
        <v>3355</v>
      </c>
      <c r="O404" s="68" t="s">
        <v>3986</v>
      </c>
    </row>
    <row r="405" spans="1:15" ht="39" thickBot="1">
      <c r="A405" s="68">
        <v>14021800029</v>
      </c>
      <c r="B405" s="68">
        <v>97356</v>
      </c>
      <c r="C405" s="68" t="s">
        <v>3343</v>
      </c>
      <c r="D405" s="68" t="s">
        <v>3406</v>
      </c>
      <c r="E405" s="68">
        <v>402</v>
      </c>
      <c r="F405" s="68">
        <v>32662500000</v>
      </c>
      <c r="G405" s="192">
        <v>400.96</v>
      </c>
      <c r="H405" s="69">
        <v>32578000000</v>
      </c>
      <c r="I405" s="68" t="s">
        <v>3337</v>
      </c>
      <c r="J405" s="68" t="s">
        <v>3338</v>
      </c>
      <c r="K405" s="69">
        <v>400960</v>
      </c>
      <c r="L405" s="192">
        <v>400960</v>
      </c>
      <c r="M405" s="180">
        <v>32578000000</v>
      </c>
      <c r="N405" s="68" t="s">
        <v>3355</v>
      </c>
      <c r="O405" s="68" t="s">
        <v>4003</v>
      </c>
    </row>
    <row r="406" spans="1:15" ht="39" thickBot="1">
      <c r="A406" s="68">
        <v>14021800038</v>
      </c>
      <c r="B406" s="68">
        <v>97357</v>
      </c>
      <c r="C406" s="68" t="s">
        <v>3343</v>
      </c>
      <c r="D406" s="68" t="s">
        <v>3406</v>
      </c>
      <c r="E406" s="68">
        <v>500</v>
      </c>
      <c r="F406" s="68">
        <v>40625000000</v>
      </c>
      <c r="G406" s="192">
        <v>498.88</v>
      </c>
      <c r="H406" s="69">
        <v>40534000000</v>
      </c>
      <c r="I406" s="68" t="s">
        <v>3337</v>
      </c>
      <c r="J406" s="68" t="s">
        <v>3338</v>
      </c>
      <c r="K406" s="69">
        <v>498880</v>
      </c>
      <c r="L406" s="192">
        <v>498880</v>
      </c>
      <c r="M406" s="180">
        <v>40534000000</v>
      </c>
      <c r="N406" s="68" t="s">
        <v>3355</v>
      </c>
      <c r="O406" s="68" t="s">
        <v>4003</v>
      </c>
    </row>
    <row r="407" spans="1:15" ht="39" thickBot="1">
      <c r="A407" s="68">
        <v>14031800035</v>
      </c>
      <c r="B407" s="68">
        <v>97362</v>
      </c>
      <c r="C407" s="68" t="s">
        <v>3343</v>
      </c>
      <c r="D407" s="68" t="s">
        <v>3354</v>
      </c>
      <c r="E407" s="68">
        <v>500</v>
      </c>
      <c r="F407" s="68">
        <v>40625000000</v>
      </c>
      <c r="G407" s="192">
        <v>486.94</v>
      </c>
      <c r="H407" s="69">
        <v>39563875000</v>
      </c>
      <c r="I407" s="68" t="s">
        <v>3337</v>
      </c>
      <c r="J407" s="68" t="s">
        <v>3338</v>
      </c>
      <c r="K407" s="69">
        <v>486940</v>
      </c>
      <c r="L407" s="192">
        <v>486940</v>
      </c>
      <c r="M407" s="180">
        <v>39563875000</v>
      </c>
      <c r="N407" s="68" t="s">
        <v>3355</v>
      </c>
      <c r="O407" s="68" t="s">
        <v>4003</v>
      </c>
    </row>
    <row r="408" spans="1:15" ht="26.25" thickBot="1">
      <c r="A408" s="68">
        <v>14031000067</v>
      </c>
      <c r="B408" s="68">
        <v>97296</v>
      </c>
      <c r="C408" s="68" t="s">
        <v>3388</v>
      </c>
      <c r="D408" s="68" t="s">
        <v>3421</v>
      </c>
      <c r="E408" s="68">
        <v>100</v>
      </c>
      <c r="F408" s="68">
        <v>8750000000</v>
      </c>
      <c r="G408" s="192">
        <v>99.08</v>
      </c>
      <c r="H408" s="69">
        <v>8669500000</v>
      </c>
      <c r="I408" s="68" t="s">
        <v>3337</v>
      </c>
      <c r="J408" s="68" t="s">
        <v>3338</v>
      </c>
      <c r="K408" s="69">
        <v>99080</v>
      </c>
      <c r="L408" s="192">
        <v>99080</v>
      </c>
      <c r="M408" s="180">
        <v>8669500000</v>
      </c>
      <c r="N408" s="68" t="s">
        <v>3424</v>
      </c>
      <c r="O408" s="68" t="s">
        <v>3540</v>
      </c>
    </row>
    <row r="409" spans="1:15" ht="39" thickBot="1">
      <c r="A409" s="68">
        <v>14031000057</v>
      </c>
      <c r="B409" s="68">
        <v>97141</v>
      </c>
      <c r="C409" s="68" t="s">
        <v>3388</v>
      </c>
      <c r="D409" s="68" t="s">
        <v>3421</v>
      </c>
      <c r="E409" s="68">
        <v>100</v>
      </c>
      <c r="F409" s="68">
        <v>8750000000</v>
      </c>
      <c r="G409" s="192">
        <v>99.18</v>
      </c>
      <c r="H409" s="69">
        <v>8678250000</v>
      </c>
      <c r="I409" s="68" t="s">
        <v>3337</v>
      </c>
      <c r="J409" s="68" t="s">
        <v>3338</v>
      </c>
      <c r="K409" s="69">
        <v>99180</v>
      </c>
      <c r="L409" s="192">
        <v>99180</v>
      </c>
      <c r="M409" s="180">
        <v>8678250000</v>
      </c>
      <c r="N409" s="68" t="s">
        <v>3424</v>
      </c>
      <c r="O409" s="68" t="s">
        <v>3964</v>
      </c>
    </row>
    <row r="410" spans="1:15" ht="39" thickBot="1">
      <c r="A410" s="68">
        <v>14031000062</v>
      </c>
      <c r="B410" s="68">
        <v>97142</v>
      </c>
      <c r="C410" s="68" t="s">
        <v>3388</v>
      </c>
      <c r="D410" s="68" t="s">
        <v>3421</v>
      </c>
      <c r="E410" s="68">
        <v>90</v>
      </c>
      <c r="F410" s="68">
        <v>7875000000</v>
      </c>
      <c r="G410" s="192">
        <v>89.14</v>
      </c>
      <c r="H410" s="69">
        <v>7799750000</v>
      </c>
      <c r="I410" s="68" t="s">
        <v>3337</v>
      </c>
      <c r="J410" s="68" t="s">
        <v>3338</v>
      </c>
      <c r="K410" s="69">
        <v>89140</v>
      </c>
      <c r="L410" s="192">
        <v>89140</v>
      </c>
      <c r="M410" s="180">
        <v>7799750000</v>
      </c>
      <c r="N410" s="68" t="s">
        <v>3424</v>
      </c>
      <c r="O410" s="68" t="s">
        <v>4079</v>
      </c>
    </row>
    <row r="411" spans="1:15" ht="26.25" thickBot="1">
      <c r="A411" s="68">
        <v>14031000056</v>
      </c>
      <c r="B411" s="68">
        <v>97146</v>
      </c>
      <c r="C411" s="68" t="s">
        <v>3388</v>
      </c>
      <c r="D411" s="68" t="s">
        <v>3421</v>
      </c>
      <c r="E411" s="68">
        <v>73</v>
      </c>
      <c r="F411" s="68">
        <v>6387500000</v>
      </c>
      <c r="G411" s="192">
        <v>72.599999999999994</v>
      </c>
      <c r="H411" s="69">
        <v>6352500000</v>
      </c>
      <c r="I411" s="68" t="s">
        <v>3337</v>
      </c>
      <c r="J411" s="68" t="s">
        <v>3338</v>
      </c>
      <c r="K411" s="69">
        <v>72600</v>
      </c>
      <c r="L411" s="192">
        <v>72600</v>
      </c>
      <c r="M411" s="180">
        <v>6352500000</v>
      </c>
      <c r="N411" s="68" t="s">
        <v>3424</v>
      </c>
      <c r="O411" s="68" t="s">
        <v>3931</v>
      </c>
    </row>
    <row r="412" spans="1:15" ht="26.25" thickBot="1">
      <c r="A412" s="68">
        <v>14031900312</v>
      </c>
      <c r="B412" s="68">
        <v>97136</v>
      </c>
      <c r="C412" s="68" t="s">
        <v>3336</v>
      </c>
      <c r="D412" s="68" t="s">
        <v>3543</v>
      </c>
      <c r="E412" s="68">
        <v>100</v>
      </c>
      <c r="F412" s="68">
        <v>8125000000</v>
      </c>
      <c r="G412" s="192">
        <v>99.5</v>
      </c>
      <c r="H412" s="69">
        <v>8084375000</v>
      </c>
      <c r="I412" s="68" t="s">
        <v>3337</v>
      </c>
      <c r="J412" s="68" t="s">
        <v>3338</v>
      </c>
      <c r="K412" s="69">
        <v>99500</v>
      </c>
      <c r="L412" s="192">
        <v>99500</v>
      </c>
      <c r="M412" s="180">
        <v>8084375000</v>
      </c>
      <c r="N412" s="68" t="s">
        <v>3365</v>
      </c>
      <c r="O412" s="68" t="s">
        <v>3928</v>
      </c>
    </row>
    <row r="413" spans="1:15" ht="26.25" thickBot="1">
      <c r="A413" s="68">
        <v>14031900003</v>
      </c>
      <c r="B413" s="68">
        <v>90052</v>
      </c>
      <c r="C413" s="68" t="s">
        <v>3340</v>
      </c>
      <c r="D413" s="68" t="s">
        <v>3478</v>
      </c>
      <c r="E413" s="68">
        <v>200</v>
      </c>
      <c r="F413" s="68">
        <v>16250000000</v>
      </c>
      <c r="G413" s="192">
        <v>199.31</v>
      </c>
      <c r="H413" s="69">
        <v>16193937500</v>
      </c>
      <c r="I413" s="68" t="s">
        <v>3337</v>
      </c>
      <c r="J413" s="68" t="s">
        <v>3338</v>
      </c>
      <c r="K413" s="69">
        <v>199310</v>
      </c>
      <c r="L413" s="192">
        <v>199310</v>
      </c>
      <c r="M413" s="180">
        <v>16193937500</v>
      </c>
      <c r="N413" s="68" t="s">
        <v>3363</v>
      </c>
      <c r="O413" s="68" t="s">
        <v>3951</v>
      </c>
    </row>
    <row r="414" spans="1:15" ht="39" thickBot="1">
      <c r="A414" s="68">
        <v>14031900012</v>
      </c>
      <c r="B414" s="68">
        <v>90036</v>
      </c>
      <c r="C414" s="68" t="s">
        <v>3340</v>
      </c>
      <c r="D414" s="68" t="s">
        <v>3550</v>
      </c>
      <c r="E414" s="68">
        <v>60</v>
      </c>
      <c r="F414" s="68">
        <v>4875000000</v>
      </c>
      <c r="G414" s="192">
        <v>58.6</v>
      </c>
      <c r="H414" s="69">
        <v>4761250000</v>
      </c>
      <c r="I414" s="68" t="s">
        <v>3337</v>
      </c>
      <c r="J414" s="68" t="s">
        <v>3338</v>
      </c>
      <c r="K414" s="69">
        <v>58600</v>
      </c>
      <c r="L414" s="192">
        <v>58600</v>
      </c>
      <c r="M414" s="180">
        <v>4761250000</v>
      </c>
      <c r="N414" s="68" t="s">
        <v>3551</v>
      </c>
      <c r="O414" s="68" t="s">
        <v>3982</v>
      </c>
    </row>
    <row r="415" spans="1:15" ht="26.25" thickBot="1">
      <c r="A415" s="68">
        <v>14021900371</v>
      </c>
      <c r="B415" s="68">
        <v>89979</v>
      </c>
      <c r="C415" s="68" t="s">
        <v>3336</v>
      </c>
      <c r="D415" s="68" t="s">
        <v>1578</v>
      </c>
      <c r="E415" s="68">
        <v>69</v>
      </c>
      <c r="F415" s="68">
        <v>5606250000</v>
      </c>
      <c r="G415" s="192">
        <v>68.63</v>
      </c>
      <c r="H415" s="69">
        <v>5576187500</v>
      </c>
      <c r="I415" s="68" t="s">
        <v>3337</v>
      </c>
      <c r="J415" s="68" t="s">
        <v>3338</v>
      </c>
      <c r="K415" s="69">
        <v>68630</v>
      </c>
      <c r="L415" s="192">
        <v>68630</v>
      </c>
      <c r="M415" s="180">
        <v>5576187500</v>
      </c>
      <c r="N415" s="68" t="s">
        <v>3341</v>
      </c>
      <c r="O415" s="68" t="s">
        <v>4105</v>
      </c>
    </row>
    <row r="416" spans="1:15" ht="39" thickBot="1">
      <c r="A416" s="68">
        <v>14021900363</v>
      </c>
      <c r="B416" s="68">
        <v>90011</v>
      </c>
      <c r="C416" s="68" t="s">
        <v>3340</v>
      </c>
      <c r="D416" s="68" t="s">
        <v>3501</v>
      </c>
      <c r="E416" s="68">
        <v>100</v>
      </c>
      <c r="F416" s="68">
        <v>8125000000</v>
      </c>
      <c r="G416" s="192">
        <v>95.38</v>
      </c>
      <c r="H416" s="69">
        <v>7749625000</v>
      </c>
      <c r="I416" s="68" t="s">
        <v>3337</v>
      </c>
      <c r="J416" s="68" t="s">
        <v>3338</v>
      </c>
      <c r="K416" s="69">
        <v>95380</v>
      </c>
      <c r="L416" s="192">
        <v>95380</v>
      </c>
      <c r="M416" s="180">
        <v>7749625000</v>
      </c>
      <c r="N416" s="68" t="s">
        <v>3349</v>
      </c>
      <c r="O416" s="68" t="s">
        <v>4034</v>
      </c>
    </row>
    <row r="417" spans="1:15" ht="26.25" thickBot="1">
      <c r="A417" s="68">
        <v>14021900225</v>
      </c>
      <c r="B417" s="68">
        <v>86471</v>
      </c>
      <c r="C417" s="68" t="s">
        <v>3340</v>
      </c>
      <c r="D417" s="68" t="s">
        <v>1164</v>
      </c>
      <c r="E417" s="68">
        <v>100</v>
      </c>
      <c r="F417" s="68">
        <v>8125000000</v>
      </c>
      <c r="G417" s="192">
        <v>97.3</v>
      </c>
      <c r="H417" s="69">
        <v>7905625000</v>
      </c>
      <c r="I417" s="68" t="s">
        <v>3337</v>
      </c>
      <c r="J417" s="68" t="s">
        <v>3338</v>
      </c>
      <c r="K417" s="69">
        <v>97300</v>
      </c>
      <c r="L417" s="192">
        <v>97300</v>
      </c>
      <c r="M417" s="180">
        <v>7905625000</v>
      </c>
      <c r="N417" s="68" t="s">
        <v>3530</v>
      </c>
      <c r="O417" s="68" t="s">
        <v>3948</v>
      </c>
    </row>
    <row r="418" spans="1:15" ht="39" thickBot="1">
      <c r="A418" s="68">
        <v>14031000004</v>
      </c>
      <c r="B418" s="68">
        <v>94552</v>
      </c>
      <c r="C418" s="68" t="s">
        <v>3388</v>
      </c>
      <c r="D418" s="68" t="s">
        <v>3389</v>
      </c>
      <c r="E418" s="68">
        <v>100</v>
      </c>
      <c r="F418" s="68">
        <v>8125000000</v>
      </c>
      <c r="G418" s="192">
        <v>98.46</v>
      </c>
      <c r="H418" s="69">
        <v>7999875000</v>
      </c>
      <c r="I418" s="68" t="s">
        <v>3337</v>
      </c>
      <c r="J418" s="68" t="s">
        <v>3338</v>
      </c>
      <c r="K418" s="69">
        <v>98460</v>
      </c>
      <c r="L418" s="192">
        <v>98460</v>
      </c>
      <c r="M418" s="180">
        <v>7999875000</v>
      </c>
      <c r="N418" s="68" t="s">
        <v>3390</v>
      </c>
      <c r="O418" s="68" t="s">
        <v>3993</v>
      </c>
    </row>
    <row r="419" spans="1:15" ht="26.25" thickBot="1">
      <c r="A419" s="68">
        <v>14031900179</v>
      </c>
      <c r="B419" s="68">
        <v>94457</v>
      </c>
      <c r="C419" s="68" t="s">
        <v>3340</v>
      </c>
      <c r="D419" s="68" t="s">
        <v>1164</v>
      </c>
      <c r="E419" s="68">
        <v>100</v>
      </c>
      <c r="F419" s="68">
        <v>8125000000</v>
      </c>
      <c r="G419" s="192">
        <v>98.3</v>
      </c>
      <c r="H419" s="69">
        <v>7986875000</v>
      </c>
      <c r="I419" s="68" t="s">
        <v>3337</v>
      </c>
      <c r="J419" s="68" t="s">
        <v>3338</v>
      </c>
      <c r="K419" s="69">
        <v>98300</v>
      </c>
      <c r="L419" s="192">
        <v>98300</v>
      </c>
      <c r="M419" s="180">
        <v>7986875000</v>
      </c>
      <c r="N419" s="68" t="s">
        <v>3415</v>
      </c>
      <c r="O419" s="68" t="s">
        <v>3948</v>
      </c>
    </row>
    <row r="420" spans="1:15" ht="39" thickBot="1">
      <c r="A420" s="68">
        <v>14031900172</v>
      </c>
      <c r="B420" s="68">
        <v>94450</v>
      </c>
      <c r="C420" s="68" t="s">
        <v>3336</v>
      </c>
      <c r="D420" s="68" t="s">
        <v>3402</v>
      </c>
      <c r="E420" s="68">
        <v>101</v>
      </c>
      <c r="F420" s="68">
        <v>8206250000</v>
      </c>
      <c r="G420" s="192">
        <v>98.94</v>
      </c>
      <c r="H420" s="69">
        <v>8038875000</v>
      </c>
      <c r="I420" s="68" t="s">
        <v>3395</v>
      </c>
      <c r="J420" s="68" t="s">
        <v>3396</v>
      </c>
      <c r="K420" s="69">
        <v>98940</v>
      </c>
      <c r="L420" s="192">
        <v>98940</v>
      </c>
      <c r="M420" s="180">
        <v>8038875000</v>
      </c>
      <c r="N420" s="68" t="s">
        <v>3403</v>
      </c>
      <c r="O420" s="68" t="s">
        <v>4010</v>
      </c>
    </row>
    <row r="421" spans="1:15" ht="26.25" thickBot="1">
      <c r="A421" s="68">
        <v>14031900180</v>
      </c>
      <c r="B421" s="68">
        <v>94342</v>
      </c>
      <c r="C421" s="68" t="s">
        <v>3336</v>
      </c>
      <c r="D421" s="68" t="s">
        <v>1042</v>
      </c>
      <c r="E421" s="68">
        <v>150</v>
      </c>
      <c r="F421" s="68">
        <v>12187500000</v>
      </c>
      <c r="G421" s="192">
        <v>149.08000000000001</v>
      </c>
      <c r="H421" s="69">
        <v>12112750000</v>
      </c>
      <c r="I421" s="68" t="s">
        <v>3337</v>
      </c>
      <c r="J421" s="68" t="s">
        <v>3338</v>
      </c>
      <c r="K421" s="69">
        <v>149080</v>
      </c>
      <c r="L421" s="192">
        <v>149080</v>
      </c>
      <c r="M421" s="180">
        <v>12112750000</v>
      </c>
      <c r="N421" s="68" t="s">
        <v>3339</v>
      </c>
      <c r="O421" s="68" t="s">
        <v>3993</v>
      </c>
    </row>
    <row r="422" spans="1:15" ht="26.25" thickBot="1">
      <c r="A422" s="68">
        <v>14031900228</v>
      </c>
      <c r="B422" s="68">
        <v>94346</v>
      </c>
      <c r="C422" s="68" t="s">
        <v>3336</v>
      </c>
      <c r="D422" s="68" t="s">
        <v>3529</v>
      </c>
      <c r="E422" s="68">
        <v>300</v>
      </c>
      <c r="F422" s="68">
        <v>24375000000</v>
      </c>
      <c r="G422" s="192">
        <v>299.10000000000002</v>
      </c>
      <c r="H422" s="69">
        <v>24301875000</v>
      </c>
      <c r="I422" s="68" t="s">
        <v>3395</v>
      </c>
      <c r="J422" s="68" t="s">
        <v>3396</v>
      </c>
      <c r="K422" s="69">
        <v>298100</v>
      </c>
      <c r="L422" s="192">
        <v>298100</v>
      </c>
      <c r="M422" s="180">
        <v>24220625000</v>
      </c>
      <c r="N422" s="68" t="s">
        <v>3397</v>
      </c>
      <c r="O422" s="68" t="s">
        <v>4005</v>
      </c>
    </row>
    <row r="423" spans="1:15" ht="26.25" thickBot="1">
      <c r="A423" s="68">
        <v>14031900262</v>
      </c>
      <c r="B423" s="68">
        <v>94347</v>
      </c>
      <c r="C423" s="68" t="s">
        <v>3336</v>
      </c>
      <c r="D423" s="68" t="s">
        <v>3611</v>
      </c>
      <c r="E423" s="68">
        <v>300</v>
      </c>
      <c r="F423" s="68">
        <v>24375000000</v>
      </c>
      <c r="G423" s="192">
        <v>299.27999999999997</v>
      </c>
      <c r="H423" s="69">
        <v>24316500000</v>
      </c>
      <c r="I423" s="68" t="s">
        <v>3395</v>
      </c>
      <c r="J423" s="68" t="s">
        <v>3396</v>
      </c>
      <c r="K423" s="69">
        <v>299280</v>
      </c>
      <c r="L423" s="192">
        <v>299280</v>
      </c>
      <c r="M423" s="180">
        <v>24316500000</v>
      </c>
      <c r="N423" s="68" t="s">
        <v>3397</v>
      </c>
      <c r="O423" s="68" t="s">
        <v>4005</v>
      </c>
    </row>
    <row r="424" spans="1:15" ht="39" thickBot="1">
      <c r="A424" s="68">
        <v>14031900174</v>
      </c>
      <c r="B424" s="68">
        <v>94332</v>
      </c>
      <c r="C424" s="68" t="s">
        <v>3340</v>
      </c>
      <c r="D424" s="68" t="s">
        <v>729</v>
      </c>
      <c r="E424" s="68">
        <v>200</v>
      </c>
      <c r="F424" s="68">
        <v>16250000000</v>
      </c>
      <c r="G424" s="192">
        <v>199.06</v>
      </c>
      <c r="H424" s="69">
        <v>16173625000</v>
      </c>
      <c r="I424" s="68" t="s">
        <v>3337</v>
      </c>
      <c r="J424" s="68" t="s">
        <v>3338</v>
      </c>
      <c r="K424" s="69">
        <v>199060</v>
      </c>
      <c r="L424" s="192">
        <v>199060</v>
      </c>
      <c r="M424" s="180">
        <v>16173625000</v>
      </c>
      <c r="N424" s="68" t="s">
        <v>3365</v>
      </c>
      <c r="O424" s="68" t="s">
        <v>3935</v>
      </c>
    </row>
    <row r="425" spans="1:15" ht="26.25" thickBot="1">
      <c r="A425" s="68">
        <v>14031900162</v>
      </c>
      <c r="B425" s="68">
        <v>94316</v>
      </c>
      <c r="C425" s="68" t="s">
        <v>3340</v>
      </c>
      <c r="D425" s="68" t="s">
        <v>3673</v>
      </c>
      <c r="E425" s="68">
        <v>200</v>
      </c>
      <c r="F425" s="68">
        <v>16250000000</v>
      </c>
      <c r="G425" s="192">
        <v>198.99</v>
      </c>
      <c r="H425" s="69">
        <v>16167937500</v>
      </c>
      <c r="I425" s="68" t="s">
        <v>3337</v>
      </c>
      <c r="J425" s="68" t="s">
        <v>3338</v>
      </c>
      <c r="K425" s="69">
        <v>198990</v>
      </c>
      <c r="L425" s="192">
        <v>198990</v>
      </c>
      <c r="M425" s="180">
        <v>16167937500</v>
      </c>
      <c r="N425" s="68" t="s">
        <v>3415</v>
      </c>
      <c r="O425" s="68" t="s">
        <v>3948</v>
      </c>
    </row>
    <row r="426" spans="1:15" ht="39" thickBot="1">
      <c r="A426" s="68">
        <v>14031000011</v>
      </c>
      <c r="B426" s="68">
        <v>94303</v>
      </c>
      <c r="C426" s="68" t="s">
        <v>3388</v>
      </c>
      <c r="D426" s="68" t="s">
        <v>3389</v>
      </c>
      <c r="E426" s="68">
        <v>88</v>
      </c>
      <c r="F426" s="68">
        <v>7150000000</v>
      </c>
      <c r="G426" s="192">
        <v>87.01</v>
      </c>
      <c r="H426" s="69">
        <v>7069562500</v>
      </c>
      <c r="I426" s="68" t="s">
        <v>3337</v>
      </c>
      <c r="J426" s="68" t="s">
        <v>3338</v>
      </c>
      <c r="K426" s="69">
        <v>87010</v>
      </c>
      <c r="L426" s="192">
        <v>87010</v>
      </c>
      <c r="M426" s="180">
        <v>7069562500</v>
      </c>
      <c r="N426" s="68" t="s">
        <v>3390</v>
      </c>
      <c r="O426" s="68" t="s">
        <v>4106</v>
      </c>
    </row>
    <row r="427" spans="1:15" ht="39" thickBot="1">
      <c r="A427" s="68">
        <v>14031000015</v>
      </c>
      <c r="B427" s="68">
        <v>94273</v>
      </c>
      <c r="C427" s="68" t="s">
        <v>3388</v>
      </c>
      <c r="D427" s="68" t="s">
        <v>3389</v>
      </c>
      <c r="E427" s="68">
        <v>55</v>
      </c>
      <c r="F427" s="68">
        <v>4468750000</v>
      </c>
      <c r="G427" s="192">
        <v>53.28</v>
      </c>
      <c r="H427" s="69">
        <v>4329000000</v>
      </c>
      <c r="I427" s="68" t="s">
        <v>3337</v>
      </c>
      <c r="J427" s="68" t="s">
        <v>3338</v>
      </c>
      <c r="K427" s="69">
        <v>53280</v>
      </c>
      <c r="L427" s="192">
        <v>53280</v>
      </c>
      <c r="M427" s="180">
        <v>4329000000</v>
      </c>
      <c r="N427" s="68" t="s">
        <v>3390</v>
      </c>
      <c r="O427" s="68" t="s">
        <v>3944</v>
      </c>
    </row>
    <row r="428" spans="1:15" ht="51.75" thickBot="1">
      <c r="A428" s="68">
        <v>14031900054</v>
      </c>
      <c r="B428" s="68">
        <v>91743</v>
      </c>
      <c r="C428" s="68" t="s">
        <v>3336</v>
      </c>
      <c r="D428" s="68" t="s">
        <v>3567</v>
      </c>
      <c r="E428" s="68">
        <v>400</v>
      </c>
      <c r="F428" s="68">
        <v>32500000000</v>
      </c>
      <c r="G428" s="192">
        <v>396.36</v>
      </c>
      <c r="H428" s="69">
        <v>32204250000</v>
      </c>
      <c r="I428" s="68" t="s">
        <v>3337</v>
      </c>
      <c r="J428" s="68" t="s">
        <v>3338</v>
      </c>
      <c r="K428" s="69">
        <v>396360</v>
      </c>
      <c r="L428" s="192">
        <v>396360</v>
      </c>
      <c r="M428" s="180">
        <v>32204250000</v>
      </c>
      <c r="N428" s="68" t="s">
        <v>3361</v>
      </c>
      <c r="O428" s="68" t="s">
        <v>3959</v>
      </c>
    </row>
    <row r="429" spans="1:15" ht="26.25" thickBot="1">
      <c r="A429" s="68">
        <v>14031900234</v>
      </c>
      <c r="B429" s="68">
        <v>94276</v>
      </c>
      <c r="C429" s="68" t="s">
        <v>3340</v>
      </c>
      <c r="D429" s="68" t="s">
        <v>3391</v>
      </c>
      <c r="E429" s="68">
        <v>165</v>
      </c>
      <c r="F429" s="68">
        <v>13406250000</v>
      </c>
      <c r="G429" s="192">
        <v>164.99</v>
      </c>
      <c r="H429" s="69">
        <v>13405437500</v>
      </c>
      <c r="I429" s="68" t="s">
        <v>3337</v>
      </c>
      <c r="J429" s="68" t="s">
        <v>3338</v>
      </c>
      <c r="K429" s="69">
        <v>164990</v>
      </c>
      <c r="L429" s="192">
        <v>164990</v>
      </c>
      <c r="M429" s="180">
        <v>13405437500</v>
      </c>
      <c r="N429" s="68" t="s">
        <v>3382</v>
      </c>
      <c r="O429" s="68" t="s">
        <v>4107</v>
      </c>
    </row>
    <row r="430" spans="1:15" ht="26.25" thickBot="1">
      <c r="A430" s="68">
        <v>14031900233</v>
      </c>
      <c r="B430" s="68">
        <v>94278</v>
      </c>
      <c r="C430" s="68" t="s">
        <v>3340</v>
      </c>
      <c r="D430" s="68" t="s">
        <v>3391</v>
      </c>
      <c r="E430" s="68">
        <v>284</v>
      </c>
      <c r="F430" s="68">
        <v>23075000000</v>
      </c>
      <c r="G430" s="192">
        <v>281.16000000000003</v>
      </c>
      <c r="H430" s="69">
        <v>22844250000</v>
      </c>
      <c r="I430" s="68" t="s">
        <v>3337</v>
      </c>
      <c r="J430" s="68" t="s">
        <v>3338</v>
      </c>
      <c r="K430" s="69">
        <v>281160</v>
      </c>
      <c r="L430" s="192">
        <v>281160</v>
      </c>
      <c r="M430" s="180">
        <v>22844250000</v>
      </c>
      <c r="N430" s="68" t="s">
        <v>3382</v>
      </c>
      <c r="O430" s="68" t="s">
        <v>4107</v>
      </c>
    </row>
    <row r="431" spans="1:15" ht="39" thickBot="1">
      <c r="A431" s="68">
        <v>14031000006</v>
      </c>
      <c r="B431" s="68">
        <v>94267</v>
      </c>
      <c r="C431" s="68" t="s">
        <v>3388</v>
      </c>
      <c r="D431" s="68" t="s">
        <v>3389</v>
      </c>
      <c r="E431" s="68">
        <v>60</v>
      </c>
      <c r="F431" s="68">
        <v>4875000000</v>
      </c>
      <c r="G431" s="192">
        <v>58.37</v>
      </c>
      <c r="H431" s="69">
        <v>4742562500</v>
      </c>
      <c r="I431" s="68" t="s">
        <v>3337</v>
      </c>
      <c r="J431" s="68" t="s">
        <v>3338</v>
      </c>
      <c r="K431" s="69">
        <v>58370</v>
      </c>
      <c r="L431" s="192">
        <v>58370</v>
      </c>
      <c r="M431" s="180">
        <v>4742562500</v>
      </c>
      <c r="N431" s="68" t="s">
        <v>3390</v>
      </c>
      <c r="O431" s="68" t="s">
        <v>3984</v>
      </c>
    </row>
    <row r="432" spans="1:15" ht="26.25" thickBot="1">
      <c r="A432" s="68">
        <v>14031900106</v>
      </c>
      <c r="B432" s="68">
        <v>90169</v>
      </c>
      <c r="C432" s="68" t="s">
        <v>3336</v>
      </c>
      <c r="D432" s="68" t="s">
        <v>3572</v>
      </c>
      <c r="E432" s="68">
        <v>200</v>
      </c>
      <c r="F432" s="68">
        <v>16250000000</v>
      </c>
      <c r="G432" s="192">
        <v>198.78</v>
      </c>
      <c r="H432" s="69">
        <v>16150875000</v>
      </c>
      <c r="I432" s="68" t="s">
        <v>3337</v>
      </c>
      <c r="J432" s="68" t="s">
        <v>3338</v>
      </c>
      <c r="K432" s="69">
        <v>198780</v>
      </c>
      <c r="L432" s="192">
        <v>198780</v>
      </c>
      <c r="M432" s="180">
        <v>16150875000</v>
      </c>
      <c r="N432" s="68" t="s">
        <v>3573</v>
      </c>
      <c r="O432" s="68" t="s">
        <v>4005</v>
      </c>
    </row>
    <row r="433" spans="1:15" ht="39" thickBot="1">
      <c r="A433" s="68">
        <v>14031000008</v>
      </c>
      <c r="B433" s="68">
        <v>94270</v>
      </c>
      <c r="C433" s="68" t="s">
        <v>3388</v>
      </c>
      <c r="D433" s="68" t="s">
        <v>3389</v>
      </c>
      <c r="E433" s="68">
        <v>65</v>
      </c>
      <c r="F433" s="68">
        <v>5281250000</v>
      </c>
      <c r="G433" s="192">
        <v>64.739999999999995</v>
      </c>
      <c r="H433" s="69">
        <v>5260125000</v>
      </c>
      <c r="I433" s="68" t="s">
        <v>3337</v>
      </c>
      <c r="J433" s="68" t="s">
        <v>3338</v>
      </c>
      <c r="K433" s="69">
        <v>64739.999999999993</v>
      </c>
      <c r="L433" s="192">
        <v>64739.999999999993</v>
      </c>
      <c r="M433" s="180">
        <v>5260125000</v>
      </c>
      <c r="N433" s="68" t="s">
        <v>3365</v>
      </c>
      <c r="O433" s="68" t="s">
        <v>3984</v>
      </c>
    </row>
    <row r="434" spans="1:15" ht="51.75" thickBot="1">
      <c r="A434" s="68">
        <v>14031900203</v>
      </c>
      <c r="B434" s="68">
        <v>94237</v>
      </c>
      <c r="C434" s="68" t="s">
        <v>3340</v>
      </c>
      <c r="D434" s="68" t="s">
        <v>980</v>
      </c>
      <c r="E434" s="68">
        <v>200</v>
      </c>
      <c r="F434" s="68">
        <v>16250000000</v>
      </c>
      <c r="G434" s="192">
        <v>196.7</v>
      </c>
      <c r="H434" s="69">
        <v>15981875000</v>
      </c>
      <c r="I434" s="68" t="s">
        <v>3395</v>
      </c>
      <c r="J434" s="68" t="s">
        <v>3396</v>
      </c>
      <c r="K434" s="69">
        <v>196700</v>
      </c>
      <c r="L434" s="192">
        <v>196700</v>
      </c>
      <c r="M434" s="180">
        <v>15981875000</v>
      </c>
      <c r="N434" s="68" t="s">
        <v>3361</v>
      </c>
      <c r="O434" s="68" t="s">
        <v>4064</v>
      </c>
    </row>
    <row r="435" spans="1:15" ht="39" thickBot="1">
      <c r="A435" s="68">
        <v>14031900197</v>
      </c>
      <c r="B435" s="68">
        <v>94238</v>
      </c>
      <c r="C435" s="68" t="s">
        <v>3340</v>
      </c>
      <c r="D435" s="68" t="s">
        <v>3394</v>
      </c>
      <c r="E435" s="68">
        <v>200</v>
      </c>
      <c r="F435" s="68">
        <v>16250000000</v>
      </c>
      <c r="G435" s="192">
        <v>191.49</v>
      </c>
      <c r="H435" s="69">
        <v>15558562500</v>
      </c>
      <c r="I435" s="68" t="s">
        <v>3395</v>
      </c>
      <c r="J435" s="68" t="s">
        <v>3396</v>
      </c>
      <c r="K435" s="69">
        <v>191490</v>
      </c>
      <c r="L435" s="192">
        <v>191490</v>
      </c>
      <c r="M435" s="180">
        <v>15558562500</v>
      </c>
      <c r="N435" s="68" t="s">
        <v>3397</v>
      </c>
      <c r="O435" s="68" t="s">
        <v>4032</v>
      </c>
    </row>
    <row r="436" spans="1:15" ht="26.25" thickBot="1">
      <c r="A436" s="68">
        <v>14031900243</v>
      </c>
      <c r="B436" s="68">
        <v>96465</v>
      </c>
      <c r="C436" s="68" t="s">
        <v>3336</v>
      </c>
      <c r="D436" s="68" t="s">
        <v>3428</v>
      </c>
      <c r="E436" s="68">
        <v>500</v>
      </c>
      <c r="F436" s="68">
        <v>40625000000</v>
      </c>
      <c r="G436" s="192">
        <v>499.22</v>
      </c>
      <c r="H436" s="69">
        <v>40561625000</v>
      </c>
      <c r="I436" s="68" t="s">
        <v>3337</v>
      </c>
      <c r="J436" s="68" t="s">
        <v>3338</v>
      </c>
      <c r="K436" s="69">
        <v>499220</v>
      </c>
      <c r="L436" s="192">
        <v>499220</v>
      </c>
      <c r="M436" s="180">
        <v>40561625000</v>
      </c>
      <c r="N436" s="68" t="s">
        <v>3382</v>
      </c>
      <c r="O436" s="68" t="s">
        <v>3428</v>
      </c>
    </row>
    <row r="437" spans="1:15" ht="39" thickBot="1">
      <c r="A437" s="68">
        <v>14031000014</v>
      </c>
      <c r="B437" s="68">
        <v>94220</v>
      </c>
      <c r="C437" s="68" t="s">
        <v>3388</v>
      </c>
      <c r="D437" s="68" t="s">
        <v>3389</v>
      </c>
      <c r="E437" s="68">
        <v>50</v>
      </c>
      <c r="F437" s="68">
        <v>4062500000</v>
      </c>
      <c r="G437" s="192">
        <v>49.46</v>
      </c>
      <c r="H437" s="69">
        <v>4018625000</v>
      </c>
      <c r="I437" s="68" t="s">
        <v>3337</v>
      </c>
      <c r="J437" s="68" t="s">
        <v>3338</v>
      </c>
      <c r="K437" s="69">
        <v>49460</v>
      </c>
      <c r="L437" s="192">
        <v>49460</v>
      </c>
      <c r="M437" s="180">
        <v>4018625000</v>
      </c>
      <c r="N437" s="68" t="s">
        <v>3339</v>
      </c>
      <c r="O437" s="68" t="s">
        <v>3944</v>
      </c>
    </row>
    <row r="438" spans="1:15" ht="39" thickBot="1">
      <c r="A438" s="70"/>
      <c r="B438" s="68">
        <v>94230</v>
      </c>
      <c r="C438" s="68" t="s">
        <v>3398</v>
      </c>
      <c r="D438" s="68" t="s">
        <v>3399</v>
      </c>
      <c r="E438" s="68">
        <v>335</v>
      </c>
      <c r="F438" s="68">
        <v>27218750000</v>
      </c>
      <c r="G438" s="192">
        <v>0</v>
      </c>
      <c r="H438" s="69">
        <v>0</v>
      </c>
      <c r="I438" s="68" t="s">
        <v>3337</v>
      </c>
      <c r="J438" s="68" t="s">
        <v>3338</v>
      </c>
      <c r="K438" s="69">
        <v>0</v>
      </c>
      <c r="L438" s="192">
        <v>0</v>
      </c>
      <c r="M438" s="180">
        <v>0</v>
      </c>
      <c r="N438" s="68" t="s">
        <v>3400</v>
      </c>
      <c r="O438" s="68" t="s">
        <v>4005</v>
      </c>
    </row>
    <row r="439" spans="1:15" ht="39" thickBot="1">
      <c r="A439" s="68">
        <v>14031000019</v>
      </c>
      <c r="B439" s="68">
        <v>94199</v>
      </c>
      <c r="C439" s="68" t="s">
        <v>3388</v>
      </c>
      <c r="D439" s="68" t="s">
        <v>3389</v>
      </c>
      <c r="E439" s="68">
        <v>55</v>
      </c>
      <c r="F439" s="68">
        <v>4468750000</v>
      </c>
      <c r="G439" s="192">
        <v>54.54</v>
      </c>
      <c r="H439" s="69">
        <v>4431375000</v>
      </c>
      <c r="I439" s="68" t="s">
        <v>3337</v>
      </c>
      <c r="J439" s="68" t="s">
        <v>3338</v>
      </c>
      <c r="K439" s="69">
        <v>54540</v>
      </c>
      <c r="L439" s="192">
        <v>54540</v>
      </c>
      <c r="M439" s="180">
        <v>4431375000</v>
      </c>
      <c r="N439" s="68" t="s">
        <v>3390</v>
      </c>
      <c r="O439" s="68" t="s">
        <v>3944</v>
      </c>
    </row>
    <row r="440" spans="1:15" ht="26.25" thickBot="1">
      <c r="A440" s="68">
        <v>14031900153</v>
      </c>
      <c r="B440" s="68">
        <v>94219</v>
      </c>
      <c r="C440" s="68" t="s">
        <v>3336</v>
      </c>
      <c r="D440" s="68" t="s">
        <v>1476</v>
      </c>
      <c r="E440" s="68">
        <v>83</v>
      </c>
      <c r="F440" s="68">
        <v>6743750000</v>
      </c>
      <c r="G440" s="192">
        <v>82.4</v>
      </c>
      <c r="H440" s="69">
        <v>6695000000</v>
      </c>
      <c r="I440" s="68" t="s">
        <v>3337</v>
      </c>
      <c r="J440" s="68" t="s">
        <v>3338</v>
      </c>
      <c r="K440" s="69">
        <v>82400</v>
      </c>
      <c r="L440" s="192">
        <v>82400</v>
      </c>
      <c r="M440" s="180">
        <v>6695000000</v>
      </c>
      <c r="N440" s="68" t="s">
        <v>3390</v>
      </c>
      <c r="O440" s="68" t="s">
        <v>3540</v>
      </c>
    </row>
    <row r="441" spans="1:15" ht="39" thickBot="1">
      <c r="A441" s="68">
        <v>14031000013</v>
      </c>
      <c r="B441" s="68">
        <v>94165</v>
      </c>
      <c r="C441" s="68" t="s">
        <v>3388</v>
      </c>
      <c r="D441" s="68" t="s">
        <v>3389</v>
      </c>
      <c r="E441" s="68">
        <v>99</v>
      </c>
      <c r="F441" s="68">
        <v>8043750000</v>
      </c>
      <c r="G441" s="192">
        <v>98.21</v>
      </c>
      <c r="H441" s="69">
        <v>7979562500</v>
      </c>
      <c r="I441" s="68" t="s">
        <v>3337</v>
      </c>
      <c r="J441" s="68" t="s">
        <v>3338</v>
      </c>
      <c r="K441" s="69">
        <v>98210</v>
      </c>
      <c r="L441" s="192">
        <v>98210</v>
      </c>
      <c r="M441" s="180">
        <v>7979562500</v>
      </c>
      <c r="N441" s="68" t="s">
        <v>3339</v>
      </c>
      <c r="O441" s="68" t="s">
        <v>3944</v>
      </c>
    </row>
    <row r="442" spans="1:15" ht="39" thickBot="1">
      <c r="A442" s="68">
        <v>14031000007</v>
      </c>
      <c r="B442" s="68">
        <v>94170</v>
      </c>
      <c r="C442" s="68" t="s">
        <v>3388</v>
      </c>
      <c r="D442" s="68" t="s">
        <v>3389</v>
      </c>
      <c r="E442" s="68">
        <v>208</v>
      </c>
      <c r="F442" s="68">
        <v>16900000000</v>
      </c>
      <c r="G442" s="192">
        <v>207.1</v>
      </c>
      <c r="H442" s="69">
        <v>16826875000</v>
      </c>
      <c r="I442" s="68" t="s">
        <v>3337</v>
      </c>
      <c r="J442" s="68" t="s">
        <v>3338</v>
      </c>
      <c r="K442" s="69">
        <v>207090</v>
      </c>
      <c r="L442" s="192">
        <v>207090</v>
      </c>
      <c r="M442" s="180">
        <v>16826062500</v>
      </c>
      <c r="N442" s="68" t="s">
        <v>3390</v>
      </c>
      <c r="O442" s="68" t="s">
        <v>3984</v>
      </c>
    </row>
    <row r="443" spans="1:15" ht="39" thickBot="1">
      <c r="A443" s="68">
        <v>14031000003</v>
      </c>
      <c r="B443" s="68">
        <v>94159</v>
      </c>
      <c r="C443" s="68" t="s">
        <v>3388</v>
      </c>
      <c r="D443" s="68" t="s">
        <v>3389</v>
      </c>
      <c r="E443" s="68">
        <v>260</v>
      </c>
      <c r="F443" s="68">
        <v>21125000000</v>
      </c>
      <c r="G443" s="192">
        <v>257.61</v>
      </c>
      <c r="H443" s="69">
        <v>20930812500</v>
      </c>
      <c r="I443" s="68" t="s">
        <v>3337</v>
      </c>
      <c r="J443" s="68" t="s">
        <v>3338</v>
      </c>
      <c r="K443" s="69">
        <v>257610</v>
      </c>
      <c r="L443" s="192">
        <v>257610</v>
      </c>
      <c r="M443" s="180">
        <v>20930812500</v>
      </c>
      <c r="N443" s="68" t="s">
        <v>3390</v>
      </c>
      <c r="O443" s="68" t="s">
        <v>3933</v>
      </c>
    </row>
    <row r="444" spans="1:15" ht="39" thickBot="1">
      <c r="A444" s="68">
        <v>14031000012</v>
      </c>
      <c r="B444" s="68">
        <v>94162</v>
      </c>
      <c r="C444" s="68" t="s">
        <v>3388</v>
      </c>
      <c r="D444" s="68" t="s">
        <v>3389</v>
      </c>
      <c r="E444" s="68">
        <v>90</v>
      </c>
      <c r="F444" s="68">
        <v>7312500000</v>
      </c>
      <c r="G444" s="192">
        <v>89.29</v>
      </c>
      <c r="H444" s="69">
        <v>7254812500</v>
      </c>
      <c r="I444" s="68" t="s">
        <v>3337</v>
      </c>
      <c r="J444" s="68" t="s">
        <v>3338</v>
      </c>
      <c r="K444" s="69">
        <v>89290</v>
      </c>
      <c r="L444" s="192">
        <v>89290</v>
      </c>
      <c r="M444" s="180">
        <v>7254812500</v>
      </c>
      <c r="N444" s="68" t="s">
        <v>3390</v>
      </c>
      <c r="O444" s="68" t="s">
        <v>4008</v>
      </c>
    </row>
    <row r="445" spans="1:15" ht="51.75" thickBot="1">
      <c r="A445" s="68">
        <v>14031900195</v>
      </c>
      <c r="B445" s="68">
        <v>94122</v>
      </c>
      <c r="C445" s="68" t="s">
        <v>3340</v>
      </c>
      <c r="D445" s="68" t="s">
        <v>980</v>
      </c>
      <c r="E445" s="68">
        <v>400</v>
      </c>
      <c r="F445" s="68">
        <v>32500000000</v>
      </c>
      <c r="G445" s="192">
        <v>398.58</v>
      </c>
      <c r="H445" s="69">
        <v>32384625000</v>
      </c>
      <c r="I445" s="68" t="s">
        <v>3337</v>
      </c>
      <c r="J445" s="68" t="s">
        <v>3338</v>
      </c>
      <c r="K445" s="69">
        <v>398580</v>
      </c>
      <c r="L445" s="192">
        <v>398580</v>
      </c>
      <c r="M445" s="180">
        <v>32384625000</v>
      </c>
      <c r="N445" s="68" t="s">
        <v>3361</v>
      </c>
      <c r="O445" s="68" t="s">
        <v>4108</v>
      </c>
    </row>
    <row r="446" spans="1:15" ht="39" thickBot="1">
      <c r="A446" s="68">
        <v>14031900170</v>
      </c>
      <c r="B446" s="68">
        <v>94098</v>
      </c>
      <c r="C446" s="68" t="s">
        <v>3340</v>
      </c>
      <c r="D446" s="68" t="s">
        <v>3402</v>
      </c>
      <c r="E446" s="68">
        <v>250</v>
      </c>
      <c r="F446" s="68">
        <v>20312500000</v>
      </c>
      <c r="G446" s="192">
        <v>249.91</v>
      </c>
      <c r="H446" s="69">
        <v>20305187500</v>
      </c>
      <c r="I446" s="68" t="s">
        <v>3395</v>
      </c>
      <c r="J446" s="68" t="s">
        <v>3396</v>
      </c>
      <c r="K446" s="69">
        <v>249910</v>
      </c>
      <c r="L446" s="192">
        <v>249910</v>
      </c>
      <c r="M446" s="180">
        <v>20305187500</v>
      </c>
      <c r="N446" s="68" t="s">
        <v>3403</v>
      </c>
      <c r="O446" s="68" t="s">
        <v>4010</v>
      </c>
    </row>
    <row r="447" spans="1:15" ht="26.25" thickBot="1">
      <c r="A447" s="68">
        <v>14031900163</v>
      </c>
      <c r="B447" s="68">
        <v>94113</v>
      </c>
      <c r="C447" s="68" t="s">
        <v>3340</v>
      </c>
      <c r="D447" s="68" t="s">
        <v>3381</v>
      </c>
      <c r="E447" s="68">
        <v>178</v>
      </c>
      <c r="F447" s="68">
        <v>14462500000</v>
      </c>
      <c r="G447" s="192">
        <v>175.91</v>
      </c>
      <c r="H447" s="69">
        <v>14292687500</v>
      </c>
      <c r="I447" s="68" t="s">
        <v>3337</v>
      </c>
      <c r="J447" s="68" t="s">
        <v>3338</v>
      </c>
      <c r="K447" s="69">
        <v>175910</v>
      </c>
      <c r="L447" s="192">
        <v>175910</v>
      </c>
      <c r="M447" s="180">
        <v>14292687500</v>
      </c>
      <c r="N447" s="68" t="s">
        <v>3382</v>
      </c>
      <c r="O447" s="68" t="s">
        <v>3428</v>
      </c>
    </row>
    <row r="448" spans="1:15" ht="26.25" thickBot="1">
      <c r="A448" s="68">
        <v>14021900336</v>
      </c>
      <c r="B448" s="68">
        <v>88797</v>
      </c>
      <c r="C448" s="68" t="s">
        <v>3336</v>
      </c>
      <c r="D448" s="68" t="s">
        <v>3443</v>
      </c>
      <c r="E448" s="68">
        <v>50</v>
      </c>
      <c r="F448" s="68">
        <v>4062500000</v>
      </c>
      <c r="G448" s="192">
        <v>49.2</v>
      </c>
      <c r="H448" s="69">
        <v>3997500000</v>
      </c>
      <c r="I448" s="68" t="s">
        <v>3337</v>
      </c>
      <c r="J448" s="68" t="s">
        <v>3338</v>
      </c>
      <c r="K448" s="69">
        <v>49200</v>
      </c>
      <c r="L448" s="192">
        <v>49200</v>
      </c>
      <c r="M448" s="180">
        <v>3997500000</v>
      </c>
      <c r="N448" s="68" t="s">
        <v>3444</v>
      </c>
      <c r="O448" s="68" t="s">
        <v>4039</v>
      </c>
    </row>
    <row r="449" spans="1:15" ht="26.25" thickBot="1">
      <c r="A449" s="68">
        <v>14021900118</v>
      </c>
      <c r="B449" s="68">
        <v>84308</v>
      </c>
      <c r="C449" s="68" t="s">
        <v>3340</v>
      </c>
      <c r="D449" s="68" t="s">
        <v>3690</v>
      </c>
      <c r="E449" s="68">
        <v>249</v>
      </c>
      <c r="F449" s="68">
        <v>20231250000</v>
      </c>
      <c r="G449" s="192">
        <v>244.86</v>
      </c>
      <c r="H449" s="69">
        <v>19894875000</v>
      </c>
      <c r="I449" s="68" t="s">
        <v>3337</v>
      </c>
      <c r="J449" s="68" t="s">
        <v>3338</v>
      </c>
      <c r="K449" s="69">
        <v>244860</v>
      </c>
      <c r="L449" s="192">
        <v>244860</v>
      </c>
      <c r="M449" s="180">
        <v>19894875000</v>
      </c>
      <c r="N449" s="68" t="s">
        <v>3475</v>
      </c>
      <c r="O449" s="68" t="s">
        <v>4109</v>
      </c>
    </row>
    <row r="450" spans="1:15" ht="26.25" thickBot="1">
      <c r="A450" s="68">
        <v>14021900161</v>
      </c>
      <c r="B450" s="68">
        <v>84250</v>
      </c>
      <c r="C450" s="68" t="s">
        <v>3340</v>
      </c>
      <c r="D450" s="68" t="s">
        <v>3543</v>
      </c>
      <c r="E450" s="68">
        <v>80</v>
      </c>
      <c r="F450" s="68">
        <v>6500000000</v>
      </c>
      <c r="G450" s="192">
        <v>78.959999999999994</v>
      </c>
      <c r="H450" s="69">
        <v>6415500000</v>
      </c>
      <c r="I450" s="68" t="s">
        <v>3337</v>
      </c>
      <c r="J450" s="68" t="s">
        <v>3338</v>
      </c>
      <c r="K450" s="69">
        <v>78960</v>
      </c>
      <c r="L450" s="192">
        <v>78960</v>
      </c>
      <c r="M450" s="180">
        <v>6415500000</v>
      </c>
      <c r="N450" s="68" t="s">
        <v>3365</v>
      </c>
      <c r="O450" s="68" t="s">
        <v>3928</v>
      </c>
    </row>
    <row r="451" spans="1:15" ht="26.25" thickBot="1">
      <c r="A451" s="68">
        <v>14021900102</v>
      </c>
      <c r="B451" s="68">
        <v>84253</v>
      </c>
      <c r="C451" s="68" t="s">
        <v>3340</v>
      </c>
      <c r="D451" s="68" t="s">
        <v>3478</v>
      </c>
      <c r="E451" s="68">
        <v>150</v>
      </c>
      <c r="F451" s="68">
        <v>12187500000</v>
      </c>
      <c r="G451" s="192">
        <v>149.08000000000001</v>
      </c>
      <c r="H451" s="69">
        <v>12112750000</v>
      </c>
      <c r="I451" s="68" t="s">
        <v>3337</v>
      </c>
      <c r="J451" s="68" t="s">
        <v>3338</v>
      </c>
      <c r="K451" s="69">
        <v>149080</v>
      </c>
      <c r="L451" s="192">
        <v>149080</v>
      </c>
      <c r="M451" s="180">
        <v>12112750000</v>
      </c>
      <c r="N451" s="68" t="s">
        <v>3363</v>
      </c>
      <c r="O451" s="68" t="s">
        <v>3951</v>
      </c>
    </row>
    <row r="452" spans="1:15" ht="39" thickBot="1">
      <c r="A452" s="68">
        <v>14021900091</v>
      </c>
      <c r="B452" s="68">
        <v>84192</v>
      </c>
      <c r="C452" s="68" t="s">
        <v>3340</v>
      </c>
      <c r="D452" s="68" t="s">
        <v>3413</v>
      </c>
      <c r="E452" s="68">
        <v>300</v>
      </c>
      <c r="F452" s="68">
        <v>24375000000</v>
      </c>
      <c r="G452" s="192">
        <v>296.61</v>
      </c>
      <c r="H452" s="69">
        <v>24099562500</v>
      </c>
      <c r="I452" s="68" t="s">
        <v>3337</v>
      </c>
      <c r="J452" s="68" t="s">
        <v>3338</v>
      </c>
      <c r="K452" s="69">
        <v>296610</v>
      </c>
      <c r="L452" s="192">
        <v>296610</v>
      </c>
      <c r="M452" s="180">
        <v>24099562500</v>
      </c>
      <c r="N452" s="68" t="s">
        <v>3339</v>
      </c>
      <c r="O452" s="68" t="s">
        <v>4029</v>
      </c>
    </row>
    <row r="453" spans="1:15" ht="39" thickBot="1">
      <c r="A453" s="68">
        <v>14021900089</v>
      </c>
      <c r="B453" s="68">
        <v>84193</v>
      </c>
      <c r="C453" s="68" t="s">
        <v>3340</v>
      </c>
      <c r="D453" s="68" t="s">
        <v>3691</v>
      </c>
      <c r="E453" s="68">
        <v>400</v>
      </c>
      <c r="F453" s="68">
        <v>32500000000</v>
      </c>
      <c r="G453" s="192">
        <v>399.65</v>
      </c>
      <c r="H453" s="69">
        <v>32471562500</v>
      </c>
      <c r="I453" s="68" t="s">
        <v>3337</v>
      </c>
      <c r="J453" s="68" t="s">
        <v>3338</v>
      </c>
      <c r="K453" s="69">
        <v>399650</v>
      </c>
      <c r="L453" s="192">
        <v>399650</v>
      </c>
      <c r="M453" s="180">
        <v>32471562500</v>
      </c>
      <c r="N453" s="68" t="s">
        <v>3397</v>
      </c>
      <c r="O453" s="68" t="s">
        <v>4110</v>
      </c>
    </row>
    <row r="454" spans="1:15" ht="39" thickBot="1">
      <c r="A454" s="68">
        <v>14021900111</v>
      </c>
      <c r="B454" s="68">
        <v>84194</v>
      </c>
      <c r="C454" s="68" t="s">
        <v>3340</v>
      </c>
      <c r="D454" s="68" t="s">
        <v>909</v>
      </c>
      <c r="E454" s="68">
        <v>300</v>
      </c>
      <c r="F454" s="68">
        <v>24375000000</v>
      </c>
      <c r="G454" s="192">
        <v>299.29000000000002</v>
      </c>
      <c r="H454" s="69">
        <v>24317312500</v>
      </c>
      <c r="I454" s="68" t="s">
        <v>3337</v>
      </c>
      <c r="J454" s="68" t="s">
        <v>3338</v>
      </c>
      <c r="K454" s="69">
        <v>299290</v>
      </c>
      <c r="L454" s="192">
        <v>299290</v>
      </c>
      <c r="M454" s="180">
        <v>24317312500</v>
      </c>
      <c r="N454" s="68" t="s">
        <v>3365</v>
      </c>
      <c r="O454" s="68" t="s">
        <v>3945</v>
      </c>
    </row>
    <row r="455" spans="1:15" ht="39" thickBot="1">
      <c r="A455" s="68">
        <v>14021900085</v>
      </c>
      <c r="B455" s="68">
        <v>84196</v>
      </c>
      <c r="C455" s="68" t="s">
        <v>3340</v>
      </c>
      <c r="D455" s="68" t="s">
        <v>3548</v>
      </c>
      <c r="E455" s="68">
        <v>250</v>
      </c>
      <c r="F455" s="68">
        <v>20312500000</v>
      </c>
      <c r="G455" s="192">
        <v>248.22</v>
      </c>
      <c r="H455" s="69">
        <v>20167875000</v>
      </c>
      <c r="I455" s="68" t="s">
        <v>3337</v>
      </c>
      <c r="J455" s="68" t="s">
        <v>3338</v>
      </c>
      <c r="K455" s="69">
        <v>248220</v>
      </c>
      <c r="L455" s="192">
        <v>248220</v>
      </c>
      <c r="M455" s="180">
        <v>20167875000</v>
      </c>
      <c r="N455" s="68" t="s">
        <v>3475</v>
      </c>
      <c r="O455" s="68" t="s">
        <v>4010</v>
      </c>
    </row>
    <row r="456" spans="1:15" ht="26.25" thickBot="1">
      <c r="A456" s="68">
        <v>14021900090</v>
      </c>
      <c r="B456" s="68">
        <v>84154</v>
      </c>
      <c r="C456" s="68" t="s">
        <v>3340</v>
      </c>
      <c r="D456" s="68" t="s">
        <v>3381</v>
      </c>
      <c r="E456" s="68">
        <v>200</v>
      </c>
      <c r="F456" s="68">
        <v>16250000000</v>
      </c>
      <c r="G456" s="192">
        <v>198.35</v>
      </c>
      <c r="H456" s="69">
        <v>16115937500</v>
      </c>
      <c r="I456" s="68" t="s">
        <v>3337</v>
      </c>
      <c r="J456" s="68" t="s">
        <v>3338</v>
      </c>
      <c r="K456" s="69">
        <v>198350</v>
      </c>
      <c r="L456" s="192">
        <v>198350</v>
      </c>
      <c r="M456" s="180">
        <v>16115937500</v>
      </c>
      <c r="N456" s="68" t="s">
        <v>3475</v>
      </c>
      <c r="O456" s="68" t="s">
        <v>3428</v>
      </c>
    </row>
    <row r="457" spans="1:15" ht="26.25" thickBot="1">
      <c r="A457" s="68">
        <v>14021800005</v>
      </c>
      <c r="B457" s="68">
        <v>84129</v>
      </c>
      <c r="C457" s="68" t="s">
        <v>3343</v>
      </c>
      <c r="D457" s="68" t="s">
        <v>3447</v>
      </c>
      <c r="E457" s="68">
        <v>500</v>
      </c>
      <c r="F457" s="68">
        <v>40625000000</v>
      </c>
      <c r="G457" s="192">
        <v>497.58</v>
      </c>
      <c r="H457" s="69">
        <v>40428375000</v>
      </c>
      <c r="I457" s="68" t="s">
        <v>3337</v>
      </c>
      <c r="J457" s="68" t="s">
        <v>3338</v>
      </c>
      <c r="K457" s="69">
        <v>497580</v>
      </c>
      <c r="L457" s="192">
        <v>497580</v>
      </c>
      <c r="M457" s="180">
        <v>40428375000</v>
      </c>
      <c r="N457" s="68" t="s">
        <v>3424</v>
      </c>
      <c r="O457" s="68" t="s">
        <v>3927</v>
      </c>
    </row>
    <row r="458" spans="1:15" ht="26.25" thickBot="1">
      <c r="A458" s="68">
        <v>14031900167</v>
      </c>
      <c r="B458" s="68">
        <v>84130</v>
      </c>
      <c r="C458" s="68" t="s">
        <v>3336</v>
      </c>
      <c r="D458" s="68" t="s">
        <v>3558</v>
      </c>
      <c r="E458" s="68">
        <v>53</v>
      </c>
      <c r="F458" s="68">
        <v>4306250000</v>
      </c>
      <c r="G458" s="192">
        <v>52.63</v>
      </c>
      <c r="H458" s="69">
        <v>4276187500</v>
      </c>
      <c r="I458" s="68" t="s">
        <v>3337</v>
      </c>
      <c r="J458" s="68" t="s">
        <v>3338</v>
      </c>
      <c r="K458" s="69">
        <v>52630</v>
      </c>
      <c r="L458" s="192">
        <v>52630</v>
      </c>
      <c r="M458" s="180">
        <v>4276187500</v>
      </c>
      <c r="N458" s="68" t="s">
        <v>3367</v>
      </c>
      <c r="O458" s="68" t="s">
        <v>4002</v>
      </c>
    </row>
    <row r="459" spans="1:15" ht="26.25" thickBot="1">
      <c r="A459" s="68">
        <v>14021800004</v>
      </c>
      <c r="B459" s="68">
        <v>84131</v>
      </c>
      <c r="C459" s="68" t="s">
        <v>3343</v>
      </c>
      <c r="D459" s="68" t="s">
        <v>223</v>
      </c>
      <c r="E459" s="68">
        <v>400</v>
      </c>
      <c r="F459" s="68">
        <v>32500000000</v>
      </c>
      <c r="G459" s="192">
        <v>399.22</v>
      </c>
      <c r="H459" s="69">
        <v>32436625000</v>
      </c>
      <c r="I459" s="68" t="s">
        <v>3337</v>
      </c>
      <c r="J459" s="68" t="s">
        <v>3338</v>
      </c>
      <c r="K459" s="69">
        <v>399220</v>
      </c>
      <c r="L459" s="192">
        <v>399220</v>
      </c>
      <c r="M459" s="180">
        <v>32436625000</v>
      </c>
      <c r="N459" s="68" t="s">
        <v>3442</v>
      </c>
      <c r="O459" s="68" t="s">
        <v>3985</v>
      </c>
    </row>
    <row r="460" spans="1:15" ht="26.25" thickBot="1">
      <c r="A460" s="68">
        <v>14021800011</v>
      </c>
      <c r="B460" s="68">
        <v>84144</v>
      </c>
      <c r="C460" s="68" t="s">
        <v>3343</v>
      </c>
      <c r="D460" s="68" t="s">
        <v>3600</v>
      </c>
      <c r="E460" s="68">
        <v>500</v>
      </c>
      <c r="F460" s="68">
        <v>40625000000</v>
      </c>
      <c r="G460" s="192">
        <v>499</v>
      </c>
      <c r="H460" s="69">
        <v>40543750000</v>
      </c>
      <c r="I460" s="68" t="s">
        <v>3337</v>
      </c>
      <c r="J460" s="68" t="s">
        <v>3338</v>
      </c>
      <c r="K460" s="69">
        <v>499000</v>
      </c>
      <c r="L460" s="192">
        <v>499000</v>
      </c>
      <c r="M460" s="180">
        <v>40543750000</v>
      </c>
      <c r="N460" s="68" t="s">
        <v>3357</v>
      </c>
      <c r="O460" s="68" t="s">
        <v>4008</v>
      </c>
    </row>
    <row r="461" spans="1:15" ht="39" thickBot="1">
      <c r="A461" s="68">
        <v>14021900100</v>
      </c>
      <c r="B461" s="68">
        <v>84078</v>
      </c>
      <c r="C461" s="68" t="s">
        <v>3340</v>
      </c>
      <c r="D461" s="68" t="s">
        <v>3632</v>
      </c>
      <c r="E461" s="68">
        <v>200</v>
      </c>
      <c r="F461" s="68">
        <v>16250000000</v>
      </c>
      <c r="G461" s="192">
        <v>197.2</v>
      </c>
      <c r="H461" s="69">
        <v>16022500000</v>
      </c>
      <c r="I461" s="68" t="s">
        <v>3337</v>
      </c>
      <c r="J461" s="68" t="s">
        <v>3338</v>
      </c>
      <c r="K461" s="69">
        <v>197200</v>
      </c>
      <c r="L461" s="192">
        <v>197200</v>
      </c>
      <c r="M461" s="180">
        <v>16022500000</v>
      </c>
      <c r="N461" s="68" t="s">
        <v>3693</v>
      </c>
      <c r="O461" s="68" t="s">
        <v>4111</v>
      </c>
    </row>
    <row r="462" spans="1:15" ht="39" thickBot="1">
      <c r="A462" s="68">
        <v>14021900296</v>
      </c>
      <c r="B462" s="68">
        <v>84116</v>
      </c>
      <c r="C462" s="68" t="s">
        <v>3336</v>
      </c>
      <c r="D462" s="68" t="s">
        <v>3426</v>
      </c>
      <c r="E462" s="68">
        <v>50</v>
      </c>
      <c r="F462" s="68">
        <v>4062500000</v>
      </c>
      <c r="G462" s="192">
        <v>48.02</v>
      </c>
      <c r="H462" s="69">
        <v>3901625000</v>
      </c>
      <c r="I462" s="68" t="s">
        <v>3337</v>
      </c>
      <c r="J462" s="68" t="s">
        <v>3338</v>
      </c>
      <c r="K462" s="69">
        <v>48020</v>
      </c>
      <c r="L462" s="192">
        <v>48020</v>
      </c>
      <c r="M462" s="180">
        <v>3901625000</v>
      </c>
      <c r="N462" s="68" t="s">
        <v>3357</v>
      </c>
      <c r="O462" s="68" t="s">
        <v>4023</v>
      </c>
    </row>
    <row r="463" spans="1:15" ht="39" thickBot="1">
      <c r="A463" s="68">
        <v>14021900122</v>
      </c>
      <c r="B463" s="68">
        <v>84051</v>
      </c>
      <c r="C463" s="68" t="s">
        <v>3340</v>
      </c>
      <c r="D463" s="68" t="s">
        <v>3696</v>
      </c>
      <c r="E463" s="68">
        <v>100</v>
      </c>
      <c r="F463" s="68">
        <v>8125000000</v>
      </c>
      <c r="G463" s="192">
        <v>99.42</v>
      </c>
      <c r="H463" s="69">
        <v>8077875000</v>
      </c>
      <c r="I463" s="68" t="s">
        <v>3337</v>
      </c>
      <c r="J463" s="68" t="s">
        <v>3338</v>
      </c>
      <c r="K463" s="69">
        <v>99420</v>
      </c>
      <c r="L463" s="192">
        <v>99420</v>
      </c>
      <c r="M463" s="180">
        <v>8077875000</v>
      </c>
      <c r="N463" s="68" t="s">
        <v>3367</v>
      </c>
      <c r="O463" s="68" t="s">
        <v>4112</v>
      </c>
    </row>
    <row r="464" spans="1:15" ht="26.25" thickBot="1">
      <c r="A464" s="68">
        <v>14021900112</v>
      </c>
      <c r="B464" s="68">
        <v>84063</v>
      </c>
      <c r="C464" s="68" t="s">
        <v>3340</v>
      </c>
      <c r="D464" s="68" t="s">
        <v>3692</v>
      </c>
      <c r="E464" s="68">
        <v>131</v>
      </c>
      <c r="F464" s="68">
        <v>10643750000</v>
      </c>
      <c r="G464" s="192">
        <v>130.47999999999999</v>
      </c>
      <c r="H464" s="69">
        <v>10601500000</v>
      </c>
      <c r="I464" s="68" t="s">
        <v>3337</v>
      </c>
      <c r="J464" s="68" t="s">
        <v>3338</v>
      </c>
      <c r="K464" s="69">
        <v>130479.99999999999</v>
      </c>
      <c r="L464" s="192">
        <v>130479.99999999999</v>
      </c>
      <c r="M464" s="180">
        <v>10601500000</v>
      </c>
      <c r="N464" s="68" t="s">
        <v>3339</v>
      </c>
      <c r="O464" s="68" t="s">
        <v>4041</v>
      </c>
    </row>
    <row r="465" spans="1:15" ht="39" thickBot="1">
      <c r="A465" s="68">
        <v>14021900211</v>
      </c>
      <c r="B465" s="68">
        <v>84023</v>
      </c>
      <c r="C465" s="68" t="s">
        <v>3340</v>
      </c>
      <c r="D465" s="68" t="s">
        <v>1132</v>
      </c>
      <c r="E465" s="68">
        <v>300</v>
      </c>
      <c r="F465" s="68">
        <v>24375000000</v>
      </c>
      <c r="G465" s="192">
        <v>299.66000000000003</v>
      </c>
      <c r="H465" s="69">
        <v>24347375000</v>
      </c>
      <c r="I465" s="68" t="s">
        <v>3337</v>
      </c>
      <c r="J465" s="68" t="s">
        <v>3338</v>
      </c>
      <c r="K465" s="69">
        <v>299660</v>
      </c>
      <c r="L465" s="192">
        <v>299660</v>
      </c>
      <c r="M465" s="180">
        <v>24347375000</v>
      </c>
      <c r="N465" s="68" t="s">
        <v>3385</v>
      </c>
      <c r="O465" s="68" t="s">
        <v>3936</v>
      </c>
    </row>
    <row r="466" spans="1:15" ht="26.25" thickBot="1">
      <c r="A466" s="68">
        <v>14021900134</v>
      </c>
      <c r="B466" s="68">
        <v>84038</v>
      </c>
      <c r="C466" s="68" t="s">
        <v>3336</v>
      </c>
      <c r="D466" s="68" t="s">
        <v>974</v>
      </c>
      <c r="E466" s="68">
        <v>120</v>
      </c>
      <c r="F466" s="68">
        <v>9750000000</v>
      </c>
      <c r="G466" s="192">
        <v>119.86</v>
      </c>
      <c r="H466" s="69">
        <v>9738625000</v>
      </c>
      <c r="I466" s="68" t="s">
        <v>3337</v>
      </c>
      <c r="J466" s="68" t="s">
        <v>3338</v>
      </c>
      <c r="K466" s="69">
        <v>119860</v>
      </c>
      <c r="L466" s="192">
        <v>119860</v>
      </c>
      <c r="M466" s="180">
        <v>9738625000</v>
      </c>
      <c r="N466" s="68" t="s">
        <v>3367</v>
      </c>
      <c r="O466" s="68" t="s">
        <v>3974</v>
      </c>
    </row>
    <row r="467" spans="1:15" ht="26.25" thickBot="1">
      <c r="A467" s="68">
        <v>14021900086</v>
      </c>
      <c r="B467" s="68">
        <v>84046</v>
      </c>
      <c r="C467" s="68" t="s">
        <v>3340</v>
      </c>
      <c r="D467" s="68" t="s">
        <v>3695</v>
      </c>
      <c r="E467" s="68">
        <v>30</v>
      </c>
      <c r="F467" s="68">
        <v>2437500000</v>
      </c>
      <c r="G467" s="192">
        <v>29.21</v>
      </c>
      <c r="H467" s="69">
        <v>2373312500</v>
      </c>
      <c r="I467" s="68" t="s">
        <v>3337</v>
      </c>
      <c r="J467" s="68" t="s">
        <v>3338</v>
      </c>
      <c r="K467" s="69">
        <v>29210</v>
      </c>
      <c r="L467" s="192">
        <v>29210</v>
      </c>
      <c r="M467" s="180">
        <v>2373312500</v>
      </c>
      <c r="N467" s="68" t="s">
        <v>3390</v>
      </c>
      <c r="O467" s="68" t="s">
        <v>3990</v>
      </c>
    </row>
    <row r="468" spans="1:15" ht="26.25" thickBot="1">
      <c r="A468" s="68">
        <v>14021900154</v>
      </c>
      <c r="B468" s="68">
        <v>84018</v>
      </c>
      <c r="C468" s="68" t="s">
        <v>3340</v>
      </c>
      <c r="D468" s="68" t="s">
        <v>3464</v>
      </c>
      <c r="E468" s="68">
        <v>250</v>
      </c>
      <c r="F468" s="68">
        <v>20312500000</v>
      </c>
      <c r="G468" s="192">
        <v>245.52</v>
      </c>
      <c r="H468" s="69">
        <v>19948500000</v>
      </c>
      <c r="I468" s="68" t="s">
        <v>3337</v>
      </c>
      <c r="J468" s="68" t="s">
        <v>3338</v>
      </c>
      <c r="K468" s="69">
        <v>245520</v>
      </c>
      <c r="L468" s="192">
        <v>245520</v>
      </c>
      <c r="M468" s="180">
        <v>19948500000</v>
      </c>
      <c r="N468" s="68" t="s">
        <v>3458</v>
      </c>
      <c r="O468" s="68" t="s">
        <v>4113</v>
      </c>
    </row>
    <row r="469" spans="1:15" ht="26.25" thickBot="1">
      <c r="A469" s="68">
        <v>14021900083</v>
      </c>
      <c r="B469" s="68">
        <v>84021</v>
      </c>
      <c r="C469" s="68" t="s">
        <v>3340</v>
      </c>
      <c r="D469" s="68" t="s">
        <v>3661</v>
      </c>
      <c r="E469" s="68">
        <v>150</v>
      </c>
      <c r="F469" s="68">
        <v>12187500000</v>
      </c>
      <c r="G469" s="192">
        <v>150</v>
      </c>
      <c r="H469" s="69">
        <v>12187500000</v>
      </c>
      <c r="I469" s="68" t="s">
        <v>3337</v>
      </c>
      <c r="J469" s="68" t="s">
        <v>3338</v>
      </c>
      <c r="K469" s="69">
        <v>150000</v>
      </c>
      <c r="L469" s="192">
        <v>150000</v>
      </c>
      <c r="M469" s="180">
        <v>12187500000</v>
      </c>
      <c r="N469" s="68" t="s">
        <v>3486</v>
      </c>
      <c r="O469" s="68" t="s">
        <v>4024</v>
      </c>
    </row>
    <row r="470" spans="1:15" ht="39" thickBot="1">
      <c r="A470" s="68">
        <v>14031900340</v>
      </c>
      <c r="B470" s="68">
        <v>100333</v>
      </c>
      <c r="C470" s="68" t="s">
        <v>3336</v>
      </c>
      <c r="D470" s="68" t="s">
        <v>3587</v>
      </c>
      <c r="E470" s="68">
        <v>300</v>
      </c>
      <c r="F470" s="68">
        <v>26250000000</v>
      </c>
      <c r="G470" s="192">
        <v>299.54000000000002</v>
      </c>
      <c r="H470" s="69">
        <v>26209750000</v>
      </c>
      <c r="I470" s="68" t="s">
        <v>3395</v>
      </c>
      <c r="J470" s="68" t="s">
        <v>3396</v>
      </c>
      <c r="K470" s="69">
        <v>299540</v>
      </c>
      <c r="L470" s="192">
        <v>299540</v>
      </c>
      <c r="M470" s="180">
        <v>26209750000</v>
      </c>
      <c r="N470" s="68" t="s">
        <v>3403</v>
      </c>
      <c r="O470" s="68" t="s">
        <v>4114</v>
      </c>
    </row>
    <row r="471" spans="1:15" ht="26.25" thickBot="1">
      <c r="A471" s="68">
        <v>14021900087</v>
      </c>
      <c r="B471" s="68">
        <v>83993</v>
      </c>
      <c r="C471" s="68" t="s">
        <v>3340</v>
      </c>
      <c r="D471" s="68" t="s">
        <v>3697</v>
      </c>
      <c r="E471" s="68">
        <v>250</v>
      </c>
      <c r="F471" s="68">
        <v>20312500000</v>
      </c>
      <c r="G471" s="192">
        <v>249.66</v>
      </c>
      <c r="H471" s="69">
        <v>20284875000</v>
      </c>
      <c r="I471" s="68" t="s">
        <v>3337</v>
      </c>
      <c r="J471" s="68" t="s">
        <v>3338</v>
      </c>
      <c r="K471" s="69">
        <v>249660</v>
      </c>
      <c r="L471" s="192">
        <v>249660</v>
      </c>
      <c r="M471" s="180">
        <v>20284875000</v>
      </c>
      <c r="N471" s="68" t="s">
        <v>3403</v>
      </c>
      <c r="O471" s="68" t="s">
        <v>4115</v>
      </c>
    </row>
    <row r="472" spans="1:15" ht="39" thickBot="1">
      <c r="A472" s="68">
        <v>14036600001</v>
      </c>
      <c r="B472" s="68">
        <v>92904</v>
      </c>
      <c r="C472" s="68" t="s">
        <v>3398</v>
      </c>
      <c r="D472" s="68" t="s">
        <v>3594</v>
      </c>
      <c r="E472" s="68">
        <v>200</v>
      </c>
      <c r="F472" s="68">
        <v>16250000000</v>
      </c>
      <c r="G472" s="192">
        <v>198.71</v>
      </c>
      <c r="H472" s="69">
        <v>16145187500</v>
      </c>
      <c r="I472" s="68" t="s">
        <v>3337</v>
      </c>
      <c r="J472" s="68" t="s">
        <v>3338</v>
      </c>
      <c r="K472" s="69">
        <v>198710</v>
      </c>
      <c r="L472" s="192">
        <v>198710</v>
      </c>
      <c r="M472" s="180">
        <v>16145187500</v>
      </c>
      <c r="N472" s="68" t="s">
        <v>3446</v>
      </c>
      <c r="O472" s="68" t="s">
        <v>4043</v>
      </c>
    </row>
    <row r="473" spans="1:15" ht="26.25" thickBot="1">
      <c r="A473" s="68">
        <v>14036500007</v>
      </c>
      <c r="B473" s="68">
        <v>92934</v>
      </c>
      <c r="C473" s="68" t="s">
        <v>3410</v>
      </c>
      <c r="D473" s="68" t="s">
        <v>3593</v>
      </c>
      <c r="E473" s="68">
        <v>1100</v>
      </c>
      <c r="F473" s="68">
        <v>89375000000</v>
      </c>
      <c r="G473" s="192">
        <v>1099.58</v>
      </c>
      <c r="H473" s="69">
        <v>89340875000</v>
      </c>
      <c r="I473" s="68" t="s">
        <v>3337</v>
      </c>
      <c r="J473" s="68" t="s">
        <v>3338</v>
      </c>
      <c r="K473" s="69">
        <v>1099580</v>
      </c>
      <c r="L473" s="192">
        <v>1099580</v>
      </c>
      <c r="M473" s="180">
        <v>89340875000</v>
      </c>
      <c r="N473" s="68" t="s">
        <v>3365</v>
      </c>
      <c r="O473" s="68" t="s">
        <v>4093</v>
      </c>
    </row>
    <row r="474" spans="1:15" ht="26.25" thickBot="1">
      <c r="A474" s="68">
        <v>14031900226</v>
      </c>
      <c r="B474" s="68">
        <v>92890</v>
      </c>
      <c r="C474" s="68" t="s">
        <v>3340</v>
      </c>
      <c r="D474" s="68" t="s">
        <v>1075</v>
      </c>
      <c r="E474" s="68">
        <v>200</v>
      </c>
      <c r="F474" s="68">
        <v>16250000000</v>
      </c>
      <c r="G474" s="192">
        <v>196.44</v>
      </c>
      <c r="H474" s="69">
        <v>15960750000</v>
      </c>
      <c r="I474" s="68" t="s">
        <v>3337</v>
      </c>
      <c r="J474" s="68" t="s">
        <v>3338</v>
      </c>
      <c r="K474" s="69">
        <v>196440</v>
      </c>
      <c r="L474" s="192">
        <v>196440</v>
      </c>
      <c r="M474" s="180">
        <v>15960750000</v>
      </c>
      <c r="N474" s="68" t="s">
        <v>3397</v>
      </c>
      <c r="O474" s="68" t="s">
        <v>3941</v>
      </c>
    </row>
    <row r="475" spans="1:15" ht="26.25" thickBot="1">
      <c r="A475" s="68">
        <v>14031900155</v>
      </c>
      <c r="B475" s="68">
        <v>92870</v>
      </c>
      <c r="C475" s="68" t="s">
        <v>3340</v>
      </c>
      <c r="D475" s="68" t="s">
        <v>3595</v>
      </c>
      <c r="E475" s="68">
        <v>285</v>
      </c>
      <c r="F475" s="68">
        <v>23156250000</v>
      </c>
      <c r="G475" s="192">
        <v>280.89</v>
      </c>
      <c r="H475" s="69">
        <v>22822312500</v>
      </c>
      <c r="I475" s="68" t="s">
        <v>3337</v>
      </c>
      <c r="J475" s="68" t="s">
        <v>3338</v>
      </c>
      <c r="K475" s="69">
        <v>280890</v>
      </c>
      <c r="L475" s="192">
        <v>280890</v>
      </c>
      <c r="M475" s="180">
        <v>22822312500</v>
      </c>
      <c r="N475" s="68" t="s">
        <v>3371</v>
      </c>
      <c r="O475" s="68" t="s">
        <v>4084</v>
      </c>
    </row>
    <row r="476" spans="1:15" ht="39" thickBot="1">
      <c r="A476" s="68">
        <v>14031900130</v>
      </c>
      <c r="B476" s="68">
        <v>92857</v>
      </c>
      <c r="C476" s="68" t="s">
        <v>3340</v>
      </c>
      <c r="D476" s="68" t="s">
        <v>709</v>
      </c>
      <c r="E476" s="68">
        <v>300</v>
      </c>
      <c r="F476" s="68">
        <v>24375000000</v>
      </c>
      <c r="G476" s="192">
        <v>299.69</v>
      </c>
      <c r="H476" s="69">
        <v>24349812500</v>
      </c>
      <c r="I476" s="68" t="s">
        <v>3337</v>
      </c>
      <c r="J476" s="68" t="s">
        <v>3338</v>
      </c>
      <c r="K476" s="69">
        <v>299690</v>
      </c>
      <c r="L476" s="192">
        <v>299690</v>
      </c>
      <c r="M476" s="180">
        <v>24349812500</v>
      </c>
      <c r="N476" s="68" t="s">
        <v>3566</v>
      </c>
      <c r="O476" s="68" t="s">
        <v>3954</v>
      </c>
    </row>
    <row r="477" spans="1:15" ht="26.25" thickBot="1">
      <c r="A477" s="68">
        <v>14031900128</v>
      </c>
      <c r="B477" s="68">
        <v>92836</v>
      </c>
      <c r="C477" s="68" t="s">
        <v>3340</v>
      </c>
      <c r="D477" s="68" t="s">
        <v>3597</v>
      </c>
      <c r="E477" s="68">
        <v>120</v>
      </c>
      <c r="F477" s="68">
        <v>9750000000</v>
      </c>
      <c r="G477" s="192">
        <v>119.3</v>
      </c>
      <c r="H477" s="69">
        <v>9693125000</v>
      </c>
      <c r="I477" s="68" t="s">
        <v>3395</v>
      </c>
      <c r="J477" s="68" t="s">
        <v>3396</v>
      </c>
      <c r="K477" s="69">
        <v>119300</v>
      </c>
      <c r="L477" s="192">
        <v>119300</v>
      </c>
      <c r="M477" s="180">
        <v>9693125000</v>
      </c>
      <c r="N477" s="68" t="s">
        <v>3403</v>
      </c>
      <c r="O477" s="68" t="s">
        <v>4116</v>
      </c>
    </row>
    <row r="478" spans="1:15" ht="39" thickBot="1">
      <c r="A478" s="68">
        <v>14031900036</v>
      </c>
      <c r="B478" s="68">
        <v>89975</v>
      </c>
      <c r="C478" s="68" t="s">
        <v>3340</v>
      </c>
      <c r="D478" s="68" t="s">
        <v>729</v>
      </c>
      <c r="E478" s="68">
        <v>330</v>
      </c>
      <c r="F478" s="68">
        <v>26812500000</v>
      </c>
      <c r="G478" s="192">
        <v>329.76</v>
      </c>
      <c r="H478" s="69">
        <v>26793000000</v>
      </c>
      <c r="I478" s="68" t="s">
        <v>3337</v>
      </c>
      <c r="J478" s="68" t="s">
        <v>3338</v>
      </c>
      <c r="K478" s="69">
        <v>329760</v>
      </c>
      <c r="L478" s="192">
        <v>329760</v>
      </c>
      <c r="M478" s="180">
        <v>26793000000</v>
      </c>
      <c r="N478" s="68" t="s">
        <v>3365</v>
      </c>
      <c r="O478" s="68" t="s">
        <v>3935</v>
      </c>
    </row>
    <row r="479" spans="1:15" ht="64.5" thickBot="1">
      <c r="A479" s="68">
        <v>14021900366</v>
      </c>
      <c r="B479" s="68">
        <v>89977</v>
      </c>
      <c r="C479" s="68" t="s">
        <v>3340</v>
      </c>
      <c r="D479" s="68" t="s">
        <v>3560</v>
      </c>
      <c r="E479" s="68">
        <v>270</v>
      </c>
      <c r="F479" s="68">
        <v>21937500000</v>
      </c>
      <c r="G479" s="192">
        <v>268.25</v>
      </c>
      <c r="H479" s="69">
        <v>21795312500</v>
      </c>
      <c r="I479" s="68" t="s">
        <v>3337</v>
      </c>
      <c r="J479" s="68" t="s">
        <v>3338</v>
      </c>
      <c r="K479" s="69">
        <v>268250</v>
      </c>
      <c r="L479" s="192">
        <v>268250</v>
      </c>
      <c r="M479" s="180">
        <v>21795312500</v>
      </c>
      <c r="N479" s="68" t="s">
        <v>3341</v>
      </c>
      <c r="O479" s="68" t="s">
        <v>4117</v>
      </c>
    </row>
    <row r="480" spans="1:15" ht="39" thickBot="1">
      <c r="A480" s="68">
        <v>14021900368</v>
      </c>
      <c r="B480" s="68">
        <v>89964</v>
      </c>
      <c r="C480" s="68" t="s">
        <v>3336</v>
      </c>
      <c r="D480" s="68" t="s">
        <v>3561</v>
      </c>
      <c r="E480" s="68">
        <v>49</v>
      </c>
      <c r="F480" s="68">
        <v>3981250000</v>
      </c>
      <c r="G480" s="192">
        <v>48.24</v>
      </c>
      <c r="H480" s="69">
        <v>3919500000</v>
      </c>
      <c r="I480" s="68" t="s">
        <v>3337</v>
      </c>
      <c r="J480" s="68" t="s">
        <v>3338</v>
      </c>
      <c r="K480" s="69">
        <v>48240</v>
      </c>
      <c r="L480" s="192">
        <v>48240</v>
      </c>
      <c r="M480" s="180">
        <v>3919500000</v>
      </c>
      <c r="N480" s="68" t="s">
        <v>3493</v>
      </c>
      <c r="O480" s="68" t="s">
        <v>3926</v>
      </c>
    </row>
    <row r="481" spans="1:15" ht="26.25" thickBot="1">
      <c r="A481" s="68">
        <v>14021900376</v>
      </c>
      <c r="B481" s="68">
        <v>89922</v>
      </c>
      <c r="C481" s="68" t="s">
        <v>3340</v>
      </c>
      <c r="D481" s="68" t="s">
        <v>3550</v>
      </c>
      <c r="E481" s="68">
        <v>500</v>
      </c>
      <c r="F481" s="68">
        <v>40625000000</v>
      </c>
      <c r="G481" s="192">
        <v>498.13</v>
      </c>
      <c r="H481" s="69">
        <v>40473062500</v>
      </c>
      <c r="I481" s="68" t="s">
        <v>3337</v>
      </c>
      <c r="J481" s="68" t="s">
        <v>3338</v>
      </c>
      <c r="K481" s="69">
        <v>498130</v>
      </c>
      <c r="L481" s="192">
        <v>498130</v>
      </c>
      <c r="M481" s="180">
        <v>40473062500</v>
      </c>
      <c r="N481" s="68" t="s">
        <v>3415</v>
      </c>
      <c r="O481" s="68" t="s">
        <v>3982</v>
      </c>
    </row>
    <row r="482" spans="1:15" ht="26.25" thickBot="1">
      <c r="A482" s="68">
        <v>14031900017</v>
      </c>
      <c r="B482" s="68">
        <v>89890</v>
      </c>
      <c r="C482" s="68" t="s">
        <v>3340</v>
      </c>
      <c r="D482" s="68" t="s">
        <v>3463</v>
      </c>
      <c r="E482" s="68">
        <v>200</v>
      </c>
      <c r="F482" s="68">
        <v>16250000000</v>
      </c>
      <c r="G482" s="192">
        <v>199.32</v>
      </c>
      <c r="H482" s="69">
        <v>16194750000</v>
      </c>
      <c r="I482" s="68" t="s">
        <v>3337</v>
      </c>
      <c r="J482" s="68" t="s">
        <v>3338</v>
      </c>
      <c r="K482" s="69">
        <v>199320</v>
      </c>
      <c r="L482" s="192">
        <v>199320</v>
      </c>
      <c r="M482" s="180">
        <v>16194750000</v>
      </c>
      <c r="N482" s="68" t="s">
        <v>3365</v>
      </c>
      <c r="O482" s="68" t="s">
        <v>3928</v>
      </c>
    </row>
    <row r="483" spans="1:15" ht="51.75" thickBot="1">
      <c r="A483" s="68">
        <v>14021900358</v>
      </c>
      <c r="B483" s="68">
        <v>89853</v>
      </c>
      <c r="C483" s="68" t="s">
        <v>3340</v>
      </c>
      <c r="D483" s="68" t="s">
        <v>3562</v>
      </c>
      <c r="E483" s="68">
        <v>300</v>
      </c>
      <c r="F483" s="68">
        <v>24375000000</v>
      </c>
      <c r="G483" s="192">
        <v>298.57</v>
      </c>
      <c r="H483" s="69">
        <v>24258812500</v>
      </c>
      <c r="I483" s="68" t="s">
        <v>3337</v>
      </c>
      <c r="J483" s="68" t="s">
        <v>3338</v>
      </c>
      <c r="K483" s="69">
        <v>298570</v>
      </c>
      <c r="L483" s="192">
        <v>298570</v>
      </c>
      <c r="M483" s="180">
        <v>24258812500</v>
      </c>
      <c r="N483" s="68" t="s">
        <v>3361</v>
      </c>
      <c r="O483" s="68" t="s">
        <v>3979</v>
      </c>
    </row>
    <row r="484" spans="1:15" ht="51.75" thickBot="1">
      <c r="A484" s="68">
        <v>14021900365</v>
      </c>
      <c r="B484" s="68">
        <v>89858</v>
      </c>
      <c r="C484" s="68" t="s">
        <v>3340</v>
      </c>
      <c r="D484" s="68" t="s">
        <v>3362</v>
      </c>
      <c r="E484" s="68">
        <v>200</v>
      </c>
      <c r="F484" s="68">
        <v>16250000000</v>
      </c>
      <c r="G484" s="192">
        <v>198.84</v>
      </c>
      <c r="H484" s="69">
        <v>16155750000</v>
      </c>
      <c r="I484" s="68" t="s">
        <v>3337</v>
      </c>
      <c r="J484" s="68" t="s">
        <v>3338</v>
      </c>
      <c r="K484" s="69">
        <v>198840</v>
      </c>
      <c r="L484" s="192">
        <v>198840</v>
      </c>
      <c r="M484" s="180">
        <v>16155750000</v>
      </c>
      <c r="N484" s="68" t="s">
        <v>3363</v>
      </c>
      <c r="O484" s="68" t="s">
        <v>4030</v>
      </c>
    </row>
    <row r="485" spans="1:15" ht="26.25" thickBot="1">
      <c r="A485" s="68">
        <v>14021900359</v>
      </c>
      <c r="B485" s="68">
        <v>89658</v>
      </c>
      <c r="C485" s="68" t="s">
        <v>3336</v>
      </c>
      <c r="D485" s="68" t="s">
        <v>3426</v>
      </c>
      <c r="E485" s="68">
        <v>200</v>
      </c>
      <c r="F485" s="68">
        <v>16250000000</v>
      </c>
      <c r="G485" s="192">
        <v>196.51</v>
      </c>
      <c r="H485" s="69">
        <v>15966437500</v>
      </c>
      <c r="I485" s="68" t="s">
        <v>3337</v>
      </c>
      <c r="J485" s="68" t="s">
        <v>3338</v>
      </c>
      <c r="K485" s="69">
        <v>196510</v>
      </c>
      <c r="L485" s="192">
        <v>196510</v>
      </c>
      <c r="M485" s="180">
        <v>15966437500</v>
      </c>
      <c r="N485" s="68" t="s">
        <v>3341</v>
      </c>
      <c r="O485" s="68" t="s">
        <v>4105</v>
      </c>
    </row>
    <row r="486" spans="1:15" ht="26.25" thickBot="1">
      <c r="A486" s="68">
        <v>14021800069</v>
      </c>
      <c r="B486" s="68">
        <v>89833</v>
      </c>
      <c r="C486" s="68" t="s">
        <v>3343</v>
      </c>
      <c r="D486" s="68" t="s">
        <v>3563</v>
      </c>
      <c r="E486" s="68">
        <v>60</v>
      </c>
      <c r="F486" s="68">
        <v>4875000000</v>
      </c>
      <c r="G486" s="192">
        <v>59.33</v>
      </c>
      <c r="H486" s="69">
        <v>4820562500</v>
      </c>
      <c r="I486" s="68" t="s">
        <v>3337</v>
      </c>
      <c r="J486" s="68" t="s">
        <v>3338</v>
      </c>
      <c r="K486" s="69">
        <v>59330</v>
      </c>
      <c r="L486" s="192">
        <v>59330</v>
      </c>
      <c r="M486" s="180">
        <v>4820562500</v>
      </c>
      <c r="N486" s="68" t="s">
        <v>3390</v>
      </c>
      <c r="O486" s="68" t="s">
        <v>4008</v>
      </c>
    </row>
    <row r="487" spans="1:15" ht="51.75" thickBot="1">
      <c r="A487" s="68">
        <v>14031900011</v>
      </c>
      <c r="B487" s="68">
        <v>89800</v>
      </c>
      <c r="C487" s="68" t="s">
        <v>3340</v>
      </c>
      <c r="D487" s="68" t="s">
        <v>3564</v>
      </c>
      <c r="E487" s="68">
        <v>150</v>
      </c>
      <c r="F487" s="68">
        <v>12187500000</v>
      </c>
      <c r="G487" s="192">
        <v>148.6</v>
      </c>
      <c r="H487" s="69">
        <v>12073750000</v>
      </c>
      <c r="I487" s="68" t="s">
        <v>3337</v>
      </c>
      <c r="J487" s="68" t="s">
        <v>3338</v>
      </c>
      <c r="K487" s="69">
        <v>148600</v>
      </c>
      <c r="L487" s="192">
        <v>148600</v>
      </c>
      <c r="M487" s="180">
        <v>12073750000</v>
      </c>
      <c r="N487" s="68" t="s">
        <v>3361</v>
      </c>
      <c r="O487" s="68" t="s">
        <v>3959</v>
      </c>
    </row>
    <row r="488" spans="1:15" ht="39" thickBot="1">
      <c r="A488" s="68">
        <v>14031900065</v>
      </c>
      <c r="B488" s="68">
        <v>89804</v>
      </c>
      <c r="C488" s="68" t="s">
        <v>3340</v>
      </c>
      <c r="D488" s="68" t="s">
        <v>3565</v>
      </c>
      <c r="E488" s="68">
        <v>230</v>
      </c>
      <c r="F488" s="68">
        <v>18687500000</v>
      </c>
      <c r="G488" s="192">
        <v>221.02</v>
      </c>
      <c r="H488" s="69">
        <v>17957875000</v>
      </c>
      <c r="I488" s="68" t="s">
        <v>3337</v>
      </c>
      <c r="J488" s="68" t="s">
        <v>3338</v>
      </c>
      <c r="K488" s="69">
        <v>221020</v>
      </c>
      <c r="L488" s="192">
        <v>221020</v>
      </c>
      <c r="M488" s="180">
        <v>17957875000</v>
      </c>
      <c r="N488" s="68" t="s">
        <v>3566</v>
      </c>
      <c r="O488" s="68" t="s">
        <v>3954</v>
      </c>
    </row>
    <row r="489" spans="1:15" ht="51.75" thickBot="1">
      <c r="A489" s="68">
        <v>14021900375</v>
      </c>
      <c r="B489" s="68">
        <v>89805</v>
      </c>
      <c r="C489" s="68" t="s">
        <v>3340</v>
      </c>
      <c r="D489" s="68" t="s">
        <v>3567</v>
      </c>
      <c r="E489" s="68">
        <v>100</v>
      </c>
      <c r="F489" s="68">
        <v>8125000000</v>
      </c>
      <c r="G489" s="192">
        <v>99.01</v>
      </c>
      <c r="H489" s="69">
        <v>8044562500</v>
      </c>
      <c r="I489" s="68" t="s">
        <v>3337</v>
      </c>
      <c r="J489" s="68" t="s">
        <v>3338</v>
      </c>
      <c r="K489" s="69">
        <v>99010</v>
      </c>
      <c r="L489" s="192">
        <v>99010</v>
      </c>
      <c r="M489" s="180">
        <v>8044562500</v>
      </c>
      <c r="N489" s="68" t="s">
        <v>3361</v>
      </c>
      <c r="O489" s="68" t="s">
        <v>3959</v>
      </c>
    </row>
    <row r="490" spans="1:15" ht="26.25" thickBot="1">
      <c r="A490" s="68">
        <v>14031900029</v>
      </c>
      <c r="B490" s="68">
        <v>89782</v>
      </c>
      <c r="C490" s="68" t="s">
        <v>3340</v>
      </c>
      <c r="D490" s="68" t="s">
        <v>3380</v>
      </c>
      <c r="E490" s="68">
        <v>250</v>
      </c>
      <c r="F490" s="68">
        <v>20312500000</v>
      </c>
      <c r="G490" s="192">
        <v>248.78</v>
      </c>
      <c r="H490" s="69">
        <v>20213375000</v>
      </c>
      <c r="I490" s="68" t="s">
        <v>3337</v>
      </c>
      <c r="J490" s="68" t="s">
        <v>3338</v>
      </c>
      <c r="K490" s="69">
        <v>248780</v>
      </c>
      <c r="L490" s="192">
        <v>248780</v>
      </c>
      <c r="M490" s="180">
        <v>20213375000</v>
      </c>
      <c r="N490" s="68" t="s">
        <v>3365</v>
      </c>
      <c r="O490" s="68" t="s">
        <v>3540</v>
      </c>
    </row>
    <row r="491" spans="1:15" ht="26.25" thickBot="1">
      <c r="A491" s="68">
        <v>14031900034</v>
      </c>
      <c r="B491" s="68">
        <v>89744</v>
      </c>
      <c r="C491" s="68" t="s">
        <v>3340</v>
      </c>
      <c r="D491" s="68" t="s">
        <v>739</v>
      </c>
      <c r="E491" s="68">
        <v>200</v>
      </c>
      <c r="F491" s="68">
        <v>16250000000</v>
      </c>
      <c r="G491" s="192">
        <v>199.04</v>
      </c>
      <c r="H491" s="69">
        <v>16172000000</v>
      </c>
      <c r="I491" s="68" t="s">
        <v>3337</v>
      </c>
      <c r="J491" s="68" t="s">
        <v>3338</v>
      </c>
      <c r="K491" s="69">
        <v>199040</v>
      </c>
      <c r="L491" s="192">
        <v>199040</v>
      </c>
      <c r="M491" s="180">
        <v>16172000000</v>
      </c>
      <c r="N491" s="68" t="s">
        <v>3363</v>
      </c>
      <c r="O491" s="68" t="s">
        <v>3931</v>
      </c>
    </row>
    <row r="492" spans="1:15" ht="26.25" thickBot="1">
      <c r="A492" s="68">
        <v>14021900370</v>
      </c>
      <c r="B492" s="68">
        <v>89753</v>
      </c>
      <c r="C492" s="68" t="s">
        <v>3340</v>
      </c>
      <c r="D492" s="68" t="s">
        <v>3598</v>
      </c>
      <c r="E492" s="68">
        <v>130</v>
      </c>
      <c r="F492" s="68">
        <v>10562500000</v>
      </c>
      <c r="G492" s="192">
        <v>129.97999999999999</v>
      </c>
      <c r="H492" s="69">
        <v>10560875000</v>
      </c>
      <c r="I492" s="68" t="s">
        <v>3337</v>
      </c>
      <c r="J492" s="68" t="s">
        <v>3338</v>
      </c>
      <c r="K492" s="69">
        <v>129979.99999999999</v>
      </c>
      <c r="L492" s="192">
        <v>129979.99999999999</v>
      </c>
      <c r="M492" s="180">
        <v>10560875000</v>
      </c>
      <c r="N492" s="68" t="s">
        <v>3458</v>
      </c>
      <c r="O492" s="68" t="s">
        <v>4008</v>
      </c>
    </row>
    <row r="493" spans="1:15" ht="26.25" thickBot="1">
      <c r="A493" s="68">
        <v>14021900367</v>
      </c>
      <c r="B493" s="68">
        <v>89738</v>
      </c>
      <c r="C493" s="68" t="s">
        <v>3340</v>
      </c>
      <c r="D493" s="68" t="s">
        <v>709</v>
      </c>
      <c r="E493" s="68">
        <v>87</v>
      </c>
      <c r="F493" s="68">
        <v>7068750000</v>
      </c>
      <c r="G493" s="192">
        <v>85.84</v>
      </c>
      <c r="H493" s="69">
        <v>6974500000</v>
      </c>
      <c r="I493" s="68" t="s">
        <v>3337</v>
      </c>
      <c r="J493" s="68" t="s">
        <v>3338</v>
      </c>
      <c r="K493" s="69">
        <v>85840</v>
      </c>
      <c r="L493" s="192">
        <v>85840</v>
      </c>
      <c r="M493" s="180">
        <v>6974500000</v>
      </c>
      <c r="N493" s="68" t="s">
        <v>3365</v>
      </c>
      <c r="O493" s="68" t="s">
        <v>3957</v>
      </c>
    </row>
    <row r="494" spans="1:15" ht="26.25" thickBot="1">
      <c r="A494" s="68">
        <v>14031800024</v>
      </c>
      <c r="B494" s="68">
        <v>97041</v>
      </c>
      <c r="C494" s="68" t="s">
        <v>3343</v>
      </c>
      <c r="D494" s="68" t="s">
        <v>3555</v>
      </c>
      <c r="E494" s="68">
        <v>1000</v>
      </c>
      <c r="F494" s="68">
        <v>81250000000</v>
      </c>
      <c r="G494" s="192">
        <v>999.28</v>
      </c>
      <c r="H494" s="69">
        <v>81191500000</v>
      </c>
      <c r="I494" s="68" t="s">
        <v>3337</v>
      </c>
      <c r="J494" s="68" t="s">
        <v>3338</v>
      </c>
      <c r="K494" s="69">
        <v>999280</v>
      </c>
      <c r="L494" s="192">
        <v>999280</v>
      </c>
      <c r="M494" s="180">
        <v>81191500000</v>
      </c>
      <c r="N494" s="68" t="s">
        <v>3365</v>
      </c>
      <c r="O494" s="68" t="s">
        <v>4040</v>
      </c>
    </row>
    <row r="495" spans="1:15" ht="51.75" thickBot="1">
      <c r="A495" s="68">
        <v>14031800027</v>
      </c>
      <c r="B495" s="68">
        <v>97056</v>
      </c>
      <c r="C495" s="68" t="s">
        <v>3343</v>
      </c>
      <c r="D495" s="68" t="s">
        <v>3553</v>
      </c>
      <c r="E495" s="68">
        <v>500</v>
      </c>
      <c r="F495" s="68">
        <v>40625000000</v>
      </c>
      <c r="G495" s="192">
        <v>499.18</v>
      </c>
      <c r="H495" s="69">
        <v>40558375000</v>
      </c>
      <c r="I495" s="68" t="s">
        <v>3337</v>
      </c>
      <c r="J495" s="68" t="s">
        <v>3338</v>
      </c>
      <c r="K495" s="69">
        <v>499180</v>
      </c>
      <c r="L495" s="192">
        <v>499180</v>
      </c>
      <c r="M495" s="180">
        <v>40558375000</v>
      </c>
      <c r="N495" s="68" t="s">
        <v>3554</v>
      </c>
      <c r="O495" s="68" t="s">
        <v>3942</v>
      </c>
    </row>
    <row r="496" spans="1:15" ht="26.25" thickBot="1">
      <c r="A496" s="68">
        <v>14031000051</v>
      </c>
      <c r="B496" s="68">
        <v>97031</v>
      </c>
      <c r="C496" s="68" t="s">
        <v>3388</v>
      </c>
      <c r="D496" s="68" t="s">
        <v>3421</v>
      </c>
      <c r="E496" s="68">
        <v>150</v>
      </c>
      <c r="F496" s="68">
        <v>13125000000</v>
      </c>
      <c r="G496" s="192">
        <v>148.62</v>
      </c>
      <c r="H496" s="69">
        <v>13004250000</v>
      </c>
      <c r="I496" s="68" t="s">
        <v>3337</v>
      </c>
      <c r="J496" s="68" t="s">
        <v>3338</v>
      </c>
      <c r="K496" s="69">
        <v>148620</v>
      </c>
      <c r="L496" s="192">
        <v>148620</v>
      </c>
      <c r="M496" s="180">
        <v>13004250000</v>
      </c>
      <c r="N496" s="68" t="s">
        <v>3458</v>
      </c>
      <c r="O496" s="68" t="s">
        <v>4101</v>
      </c>
    </row>
    <row r="497" spans="1:15" ht="26.25" thickBot="1">
      <c r="A497" s="68">
        <v>14031900295</v>
      </c>
      <c r="B497" s="68">
        <v>97009</v>
      </c>
      <c r="C497" s="68" t="s">
        <v>3340</v>
      </c>
      <c r="D497" s="68" t="s">
        <v>3556</v>
      </c>
      <c r="E497" s="68">
        <v>248</v>
      </c>
      <c r="F497" s="68">
        <v>20150000000</v>
      </c>
      <c r="G497" s="192">
        <v>246.64</v>
      </c>
      <c r="H497" s="69">
        <v>20039500000</v>
      </c>
      <c r="I497" s="68" t="s">
        <v>3337</v>
      </c>
      <c r="J497" s="68" t="s">
        <v>3338</v>
      </c>
      <c r="K497" s="69">
        <v>246640</v>
      </c>
      <c r="L497" s="192">
        <v>246640</v>
      </c>
      <c r="M497" s="180">
        <v>20039500000</v>
      </c>
      <c r="N497" s="68" t="s">
        <v>3369</v>
      </c>
      <c r="O497" s="68" t="s">
        <v>4118</v>
      </c>
    </row>
    <row r="498" spans="1:15" ht="26.25" thickBot="1">
      <c r="A498" s="68">
        <v>14031800025</v>
      </c>
      <c r="B498" s="68">
        <v>96971</v>
      </c>
      <c r="C498" s="68" t="s">
        <v>3343</v>
      </c>
      <c r="D498" s="68" t="s">
        <v>223</v>
      </c>
      <c r="E498" s="68">
        <v>400</v>
      </c>
      <c r="F498" s="68">
        <v>32500000000</v>
      </c>
      <c r="G498" s="192">
        <v>399.36</v>
      </c>
      <c r="H498" s="69">
        <v>32448000000</v>
      </c>
      <c r="I498" s="68" t="s">
        <v>3337</v>
      </c>
      <c r="J498" s="68" t="s">
        <v>3338</v>
      </c>
      <c r="K498" s="69">
        <v>399360</v>
      </c>
      <c r="L498" s="192">
        <v>399360</v>
      </c>
      <c r="M498" s="180">
        <v>32448000000</v>
      </c>
      <c r="N498" s="68" t="s">
        <v>3557</v>
      </c>
      <c r="O498" s="68" t="s">
        <v>3996</v>
      </c>
    </row>
    <row r="499" spans="1:15" ht="39" thickBot="1">
      <c r="A499" s="68">
        <v>14031900293</v>
      </c>
      <c r="B499" s="68">
        <v>96974</v>
      </c>
      <c r="C499" s="68" t="s">
        <v>3340</v>
      </c>
      <c r="D499" s="68" t="s">
        <v>3413</v>
      </c>
      <c r="E499" s="68">
        <v>275</v>
      </c>
      <c r="F499" s="68">
        <v>22343750000</v>
      </c>
      <c r="G499" s="192">
        <v>274.39</v>
      </c>
      <c r="H499" s="69">
        <v>22294187500</v>
      </c>
      <c r="I499" s="68" t="s">
        <v>3337</v>
      </c>
      <c r="J499" s="68" t="s">
        <v>3338</v>
      </c>
      <c r="K499" s="69">
        <v>274390</v>
      </c>
      <c r="L499" s="192">
        <v>274390</v>
      </c>
      <c r="M499" s="180">
        <v>22294187500</v>
      </c>
      <c r="N499" s="68" t="s">
        <v>3339</v>
      </c>
      <c r="O499" s="68" t="s">
        <v>4029</v>
      </c>
    </row>
    <row r="500" spans="1:15" ht="26.25" thickBot="1">
      <c r="A500" s="68">
        <v>14031900287</v>
      </c>
      <c r="B500" s="68">
        <v>96910</v>
      </c>
      <c r="C500" s="68" t="s">
        <v>3336</v>
      </c>
      <c r="D500" s="68" t="s">
        <v>3558</v>
      </c>
      <c r="E500" s="68">
        <v>370</v>
      </c>
      <c r="F500" s="68">
        <v>30062500000</v>
      </c>
      <c r="G500" s="192">
        <v>368.58</v>
      </c>
      <c r="H500" s="69">
        <v>29947125000</v>
      </c>
      <c r="I500" s="68" t="s">
        <v>3337</v>
      </c>
      <c r="J500" s="68" t="s">
        <v>3338</v>
      </c>
      <c r="K500" s="69">
        <v>368580</v>
      </c>
      <c r="L500" s="192">
        <v>368580</v>
      </c>
      <c r="M500" s="180">
        <v>29947125000</v>
      </c>
      <c r="N500" s="68" t="s">
        <v>3367</v>
      </c>
      <c r="O500" s="68" t="s">
        <v>3974</v>
      </c>
    </row>
    <row r="501" spans="1:15" ht="26.25" thickBot="1">
      <c r="A501" s="68">
        <v>14031000060</v>
      </c>
      <c r="B501" s="68">
        <v>96824</v>
      </c>
      <c r="C501" s="68" t="s">
        <v>3388</v>
      </c>
      <c r="D501" s="68" t="s">
        <v>3421</v>
      </c>
      <c r="E501" s="68">
        <v>70</v>
      </c>
      <c r="F501" s="68">
        <v>6125000000</v>
      </c>
      <c r="G501" s="192">
        <v>68.900000000000006</v>
      </c>
      <c r="H501" s="69">
        <v>6028750000</v>
      </c>
      <c r="I501" s="68" t="s">
        <v>3337</v>
      </c>
      <c r="J501" s="68" t="s">
        <v>3338</v>
      </c>
      <c r="K501" s="69">
        <v>68900</v>
      </c>
      <c r="L501" s="192">
        <v>68900</v>
      </c>
      <c r="M501" s="180">
        <v>6028750000</v>
      </c>
      <c r="N501" s="68" t="s">
        <v>3424</v>
      </c>
      <c r="O501" s="68" t="s">
        <v>3928</v>
      </c>
    </row>
    <row r="502" spans="1:15" ht="26.25" thickBot="1">
      <c r="A502" s="68">
        <v>14031000058</v>
      </c>
      <c r="B502" s="68">
        <v>96833</v>
      </c>
      <c r="C502" s="68" t="s">
        <v>3388</v>
      </c>
      <c r="D502" s="68" t="s">
        <v>3421</v>
      </c>
      <c r="E502" s="68">
        <v>95</v>
      </c>
      <c r="F502" s="68">
        <v>8312500000</v>
      </c>
      <c r="G502" s="192">
        <v>93.76</v>
      </c>
      <c r="H502" s="69">
        <v>8204000000</v>
      </c>
      <c r="I502" s="68" t="s">
        <v>3337</v>
      </c>
      <c r="J502" s="68" t="s">
        <v>3338</v>
      </c>
      <c r="K502" s="69">
        <v>93760</v>
      </c>
      <c r="L502" s="192">
        <v>93760</v>
      </c>
      <c r="M502" s="180">
        <v>8204000000</v>
      </c>
      <c r="N502" s="68" t="s">
        <v>3424</v>
      </c>
      <c r="O502" s="68" t="s">
        <v>3540</v>
      </c>
    </row>
    <row r="503" spans="1:15" ht="26.25" thickBot="1">
      <c r="A503" s="68">
        <v>14031800021</v>
      </c>
      <c r="B503" s="68">
        <v>96820</v>
      </c>
      <c r="C503" s="68" t="s">
        <v>3343</v>
      </c>
      <c r="D503" s="68" t="s">
        <v>3456</v>
      </c>
      <c r="E503" s="68">
        <v>500</v>
      </c>
      <c r="F503" s="68">
        <v>40625000000</v>
      </c>
      <c r="G503" s="192">
        <v>498.7</v>
      </c>
      <c r="H503" s="69">
        <v>40519375000</v>
      </c>
      <c r="I503" s="68" t="s">
        <v>3337</v>
      </c>
      <c r="J503" s="68" t="s">
        <v>3338</v>
      </c>
      <c r="K503" s="69">
        <v>498700</v>
      </c>
      <c r="L503" s="192">
        <v>498700</v>
      </c>
      <c r="M503" s="180">
        <v>40519375000</v>
      </c>
      <c r="N503" s="68" t="s">
        <v>3557</v>
      </c>
      <c r="O503" s="68" t="s">
        <v>4119</v>
      </c>
    </row>
    <row r="504" spans="1:15" ht="51.75" thickBot="1">
      <c r="A504" s="68">
        <v>14031000061</v>
      </c>
      <c r="B504" s="68">
        <v>96808</v>
      </c>
      <c r="C504" s="68" t="s">
        <v>3388</v>
      </c>
      <c r="D504" s="68" t="s">
        <v>3421</v>
      </c>
      <c r="E504" s="68">
        <v>307</v>
      </c>
      <c r="F504" s="68">
        <v>26862500000</v>
      </c>
      <c r="G504" s="192">
        <v>305.95</v>
      </c>
      <c r="H504" s="69">
        <v>26770625000</v>
      </c>
      <c r="I504" s="68" t="s">
        <v>3337</v>
      </c>
      <c r="J504" s="68" t="s">
        <v>3338</v>
      </c>
      <c r="K504" s="69">
        <v>305950</v>
      </c>
      <c r="L504" s="192">
        <v>305950</v>
      </c>
      <c r="M504" s="180">
        <v>26770625000</v>
      </c>
      <c r="N504" s="68" t="s">
        <v>3424</v>
      </c>
      <c r="O504" s="68" t="s">
        <v>4102</v>
      </c>
    </row>
    <row r="505" spans="1:15" ht="26.25" thickBot="1">
      <c r="A505" s="68">
        <v>14031900275</v>
      </c>
      <c r="B505" s="68">
        <v>96794</v>
      </c>
      <c r="C505" s="68" t="s">
        <v>3336</v>
      </c>
      <c r="D505" s="68" t="s">
        <v>3559</v>
      </c>
      <c r="E505" s="68">
        <v>200</v>
      </c>
      <c r="F505" s="68">
        <v>16250000000</v>
      </c>
      <c r="G505" s="192">
        <v>199.43</v>
      </c>
      <c r="H505" s="69">
        <v>16203687500</v>
      </c>
      <c r="I505" s="68" t="s">
        <v>3337</v>
      </c>
      <c r="J505" s="68" t="s">
        <v>3338</v>
      </c>
      <c r="K505" s="69">
        <v>199430</v>
      </c>
      <c r="L505" s="192">
        <v>199430</v>
      </c>
      <c r="M505" s="180">
        <v>16203687500</v>
      </c>
      <c r="N505" s="68" t="s">
        <v>3363</v>
      </c>
      <c r="O505" s="68" t="s">
        <v>3965</v>
      </c>
    </row>
    <row r="506" spans="1:15" ht="26.25" thickBot="1">
      <c r="A506" s="68">
        <v>14031900256</v>
      </c>
      <c r="B506" s="68">
        <v>96630</v>
      </c>
      <c r="C506" s="68" t="s">
        <v>3336</v>
      </c>
      <c r="D506" s="68" t="s">
        <v>3651</v>
      </c>
      <c r="E506" s="68">
        <v>80</v>
      </c>
      <c r="F506" s="68">
        <v>6500000000</v>
      </c>
      <c r="G506" s="192">
        <v>78.959999999999994</v>
      </c>
      <c r="H506" s="69">
        <v>6415500000</v>
      </c>
      <c r="I506" s="68" t="s">
        <v>3337</v>
      </c>
      <c r="J506" s="68" t="s">
        <v>3338</v>
      </c>
      <c r="K506" s="69">
        <v>78960</v>
      </c>
      <c r="L506" s="192">
        <v>78960</v>
      </c>
      <c r="M506" s="180">
        <v>6415500000</v>
      </c>
      <c r="N506" s="68" t="s">
        <v>3339</v>
      </c>
      <c r="O506" s="68" t="s">
        <v>3944</v>
      </c>
    </row>
    <row r="507" spans="1:15" ht="39" thickBot="1">
      <c r="A507" s="68">
        <v>14036600003</v>
      </c>
      <c r="B507" s="68">
        <v>96600</v>
      </c>
      <c r="C507" s="68" t="s">
        <v>3398</v>
      </c>
      <c r="D507" s="68" t="s">
        <v>2296</v>
      </c>
      <c r="E507" s="68">
        <v>144</v>
      </c>
      <c r="F507" s="68">
        <v>11700000000</v>
      </c>
      <c r="G507" s="192">
        <v>143.43</v>
      </c>
      <c r="H507" s="69">
        <v>11653687500</v>
      </c>
      <c r="I507" s="68" t="s">
        <v>3337</v>
      </c>
      <c r="J507" s="68" t="s">
        <v>3338</v>
      </c>
      <c r="K507" s="69">
        <v>143430</v>
      </c>
      <c r="L507" s="192">
        <v>143430</v>
      </c>
      <c r="M507" s="180">
        <v>11653687500</v>
      </c>
      <c r="N507" s="68" t="s">
        <v>3397</v>
      </c>
      <c r="O507" s="68" t="s">
        <v>4032</v>
      </c>
    </row>
    <row r="508" spans="1:15" ht="26.25" thickBot="1">
      <c r="A508" s="68">
        <v>14031900265</v>
      </c>
      <c r="B508" s="68">
        <v>96606</v>
      </c>
      <c r="C508" s="68" t="s">
        <v>3340</v>
      </c>
      <c r="D508" s="68" t="s">
        <v>2158</v>
      </c>
      <c r="E508" s="68">
        <v>250</v>
      </c>
      <c r="F508" s="68">
        <v>20312500000</v>
      </c>
      <c r="G508" s="192">
        <v>248.75</v>
      </c>
      <c r="H508" s="69">
        <v>20210937500</v>
      </c>
      <c r="I508" s="68" t="s">
        <v>3337</v>
      </c>
      <c r="J508" s="68" t="s">
        <v>3338</v>
      </c>
      <c r="K508" s="69">
        <v>248750</v>
      </c>
      <c r="L508" s="192">
        <v>248750</v>
      </c>
      <c r="M508" s="180">
        <v>20210937500</v>
      </c>
      <c r="N508" s="68" t="s">
        <v>3526</v>
      </c>
      <c r="O508" s="68" t="s">
        <v>4120</v>
      </c>
    </row>
    <row r="509" spans="1:15" ht="51.75" thickBot="1">
      <c r="A509" s="68">
        <v>14031900206</v>
      </c>
      <c r="B509" s="68">
        <v>94086</v>
      </c>
      <c r="C509" s="68" t="s">
        <v>3340</v>
      </c>
      <c r="D509" s="68" t="s">
        <v>3405</v>
      </c>
      <c r="E509" s="68">
        <v>350</v>
      </c>
      <c r="F509" s="68">
        <v>28437500000</v>
      </c>
      <c r="G509" s="192">
        <v>349.9</v>
      </c>
      <c r="H509" s="69">
        <v>28429375000</v>
      </c>
      <c r="I509" s="68" t="s">
        <v>3395</v>
      </c>
      <c r="J509" s="68" t="s">
        <v>3396</v>
      </c>
      <c r="K509" s="69">
        <v>349900</v>
      </c>
      <c r="L509" s="192">
        <v>349900</v>
      </c>
      <c r="M509" s="180">
        <v>28429375000</v>
      </c>
      <c r="N509" s="68" t="s">
        <v>3361</v>
      </c>
      <c r="O509" s="68" t="s">
        <v>4072</v>
      </c>
    </row>
    <row r="510" spans="1:15" ht="26.25" thickBot="1">
      <c r="A510" s="68">
        <v>14031900254</v>
      </c>
      <c r="B510" s="68">
        <v>94094</v>
      </c>
      <c r="C510" s="68" t="s">
        <v>3336</v>
      </c>
      <c r="D510" s="68" t="s">
        <v>3401</v>
      </c>
      <c r="E510" s="68">
        <v>40</v>
      </c>
      <c r="F510" s="68">
        <v>3250000000</v>
      </c>
      <c r="G510" s="192">
        <v>38.36</v>
      </c>
      <c r="H510" s="69">
        <v>3116750000</v>
      </c>
      <c r="I510" s="68" t="s">
        <v>3337</v>
      </c>
      <c r="J510" s="68" t="s">
        <v>3338</v>
      </c>
      <c r="K510" s="69">
        <v>38360</v>
      </c>
      <c r="L510" s="192">
        <v>38360</v>
      </c>
      <c r="M510" s="180">
        <v>3116750000</v>
      </c>
      <c r="N510" s="68" t="s">
        <v>3390</v>
      </c>
      <c r="O510" s="68" t="s">
        <v>3993</v>
      </c>
    </row>
    <row r="511" spans="1:15" ht="26.25" thickBot="1">
      <c r="A511" s="68">
        <v>14031900253</v>
      </c>
      <c r="B511" s="68">
        <v>94096</v>
      </c>
      <c r="C511" s="68" t="s">
        <v>3336</v>
      </c>
      <c r="D511" s="68" t="s">
        <v>3401</v>
      </c>
      <c r="E511" s="68">
        <v>20</v>
      </c>
      <c r="F511" s="68">
        <v>1625000000</v>
      </c>
      <c r="G511" s="192">
        <v>16.46</v>
      </c>
      <c r="H511" s="69">
        <v>1337375000</v>
      </c>
      <c r="I511" s="68" t="s">
        <v>3337</v>
      </c>
      <c r="J511" s="68" t="s">
        <v>3338</v>
      </c>
      <c r="K511" s="69">
        <v>16460</v>
      </c>
      <c r="L511" s="192">
        <v>16460</v>
      </c>
      <c r="M511" s="180">
        <v>1337375000</v>
      </c>
      <c r="N511" s="68" t="s">
        <v>3390</v>
      </c>
      <c r="O511" s="68" t="s">
        <v>3993</v>
      </c>
    </row>
    <row r="512" spans="1:15" ht="26.25" thickBot="1">
      <c r="A512" s="68">
        <v>14036500005</v>
      </c>
      <c r="B512" s="68">
        <v>94061</v>
      </c>
      <c r="C512" s="68" t="s">
        <v>3410</v>
      </c>
      <c r="D512" s="68" t="s">
        <v>3384</v>
      </c>
      <c r="E512" s="68">
        <v>238</v>
      </c>
      <c r="F512" s="68">
        <v>19337500000</v>
      </c>
      <c r="G512" s="192">
        <v>237.86</v>
      </c>
      <c r="H512" s="69">
        <v>19326125000</v>
      </c>
      <c r="I512" s="68" t="s">
        <v>3337</v>
      </c>
      <c r="J512" s="68" t="s">
        <v>3338</v>
      </c>
      <c r="K512" s="69">
        <v>237860</v>
      </c>
      <c r="L512" s="192">
        <v>237860</v>
      </c>
      <c r="M512" s="180">
        <v>19326125000</v>
      </c>
      <c r="N512" s="68" t="s">
        <v>3385</v>
      </c>
      <c r="O512" s="68" t="s">
        <v>4004</v>
      </c>
    </row>
    <row r="513" spans="1:15" ht="26.25" thickBot="1">
      <c r="A513" s="68">
        <v>14031900220</v>
      </c>
      <c r="B513" s="68">
        <v>94078</v>
      </c>
      <c r="C513" s="68" t="s">
        <v>3340</v>
      </c>
      <c r="D513" s="68" t="s">
        <v>3404</v>
      </c>
      <c r="E513" s="68">
        <v>200</v>
      </c>
      <c r="F513" s="68">
        <v>16250000000</v>
      </c>
      <c r="G513" s="192">
        <v>196.62</v>
      </c>
      <c r="H513" s="69">
        <v>15975375000</v>
      </c>
      <c r="I513" s="68" t="s">
        <v>3395</v>
      </c>
      <c r="J513" s="68" t="s">
        <v>3396</v>
      </c>
      <c r="K513" s="69">
        <v>196620</v>
      </c>
      <c r="L513" s="192">
        <v>196620</v>
      </c>
      <c r="M513" s="180">
        <v>15975375000</v>
      </c>
      <c r="N513" s="68" t="s">
        <v>3397</v>
      </c>
      <c r="O513" s="68" t="s">
        <v>4028</v>
      </c>
    </row>
    <row r="514" spans="1:15" ht="51.75" thickBot="1">
      <c r="A514" s="68">
        <v>14031900222</v>
      </c>
      <c r="B514" s="68">
        <v>94054</v>
      </c>
      <c r="C514" s="68" t="s">
        <v>3340</v>
      </c>
      <c r="D514" s="68" t="s">
        <v>980</v>
      </c>
      <c r="E514" s="68">
        <v>500</v>
      </c>
      <c r="F514" s="68">
        <v>40625000000</v>
      </c>
      <c r="G514" s="192">
        <v>499.31</v>
      </c>
      <c r="H514" s="69">
        <v>40568937500</v>
      </c>
      <c r="I514" s="68" t="s">
        <v>3395</v>
      </c>
      <c r="J514" s="68" t="s">
        <v>3396</v>
      </c>
      <c r="K514" s="69">
        <v>499310</v>
      </c>
      <c r="L514" s="192">
        <v>499310</v>
      </c>
      <c r="M514" s="180">
        <v>40568937500</v>
      </c>
      <c r="N514" s="68" t="s">
        <v>3361</v>
      </c>
      <c r="O514" s="68" t="s">
        <v>4074</v>
      </c>
    </row>
    <row r="515" spans="1:15" ht="39" thickBot="1">
      <c r="A515" s="68">
        <v>14031900213</v>
      </c>
      <c r="B515" s="68">
        <v>94059</v>
      </c>
      <c r="C515" s="68" t="s">
        <v>3340</v>
      </c>
      <c r="D515" s="68" t="s">
        <v>3408</v>
      </c>
      <c r="E515" s="68">
        <v>500</v>
      </c>
      <c r="F515" s="68">
        <v>40625000000</v>
      </c>
      <c r="G515" s="192">
        <v>498.51</v>
      </c>
      <c r="H515" s="69">
        <v>40503937500</v>
      </c>
      <c r="I515" s="68" t="s">
        <v>3395</v>
      </c>
      <c r="J515" s="68" t="s">
        <v>3396</v>
      </c>
      <c r="K515" s="69">
        <v>498510</v>
      </c>
      <c r="L515" s="192">
        <v>498510</v>
      </c>
      <c r="M515" s="180">
        <v>40503937500</v>
      </c>
      <c r="N515" s="68" t="s">
        <v>3409</v>
      </c>
      <c r="O515" s="68" t="s">
        <v>3955</v>
      </c>
    </row>
    <row r="516" spans="1:15" ht="26.25" thickBot="1">
      <c r="A516" s="68">
        <v>14031900046</v>
      </c>
      <c r="B516" s="68">
        <v>91614</v>
      </c>
      <c r="C516" s="68" t="s">
        <v>3336</v>
      </c>
      <c r="D516" s="68" t="s">
        <v>3672</v>
      </c>
      <c r="E516" s="68">
        <v>40</v>
      </c>
      <c r="F516" s="68">
        <v>3250000000</v>
      </c>
      <c r="G516" s="192">
        <v>37.659999999999997</v>
      </c>
      <c r="H516" s="69">
        <v>3059875000</v>
      </c>
      <c r="I516" s="68" t="s">
        <v>3337</v>
      </c>
      <c r="J516" s="68" t="s">
        <v>3338</v>
      </c>
      <c r="K516" s="69">
        <v>37660</v>
      </c>
      <c r="L516" s="192">
        <v>37660</v>
      </c>
      <c r="M516" s="180">
        <v>3059875000</v>
      </c>
      <c r="N516" s="68" t="s">
        <v>3367</v>
      </c>
      <c r="O516" s="68" t="s">
        <v>4002</v>
      </c>
    </row>
    <row r="517" spans="1:15" ht="26.25" thickBot="1">
      <c r="A517" s="68">
        <v>14036500006</v>
      </c>
      <c r="B517" s="68">
        <v>94036</v>
      </c>
      <c r="C517" s="68" t="s">
        <v>3410</v>
      </c>
      <c r="D517" s="68" t="s">
        <v>3384</v>
      </c>
      <c r="E517" s="68">
        <v>500</v>
      </c>
      <c r="F517" s="68">
        <v>40625000000</v>
      </c>
      <c r="G517" s="192">
        <v>498.06</v>
      </c>
      <c r="H517" s="69">
        <v>40467375000</v>
      </c>
      <c r="I517" s="68" t="s">
        <v>3337</v>
      </c>
      <c r="J517" s="68" t="s">
        <v>3338</v>
      </c>
      <c r="K517" s="69">
        <v>498060</v>
      </c>
      <c r="L517" s="192">
        <v>498060</v>
      </c>
      <c r="M517" s="180">
        <v>40467375000</v>
      </c>
      <c r="N517" s="68" t="s">
        <v>3385</v>
      </c>
      <c r="O517" s="68" t="s">
        <v>4004</v>
      </c>
    </row>
    <row r="518" spans="1:15" ht="26.25" thickBot="1">
      <c r="A518" s="68">
        <v>14021900148</v>
      </c>
      <c r="B518" s="68">
        <v>77719</v>
      </c>
      <c r="C518" s="68" t="s">
        <v>3340</v>
      </c>
      <c r="D518" s="68" t="s">
        <v>3485</v>
      </c>
      <c r="E518" s="68">
        <v>43</v>
      </c>
      <c r="F518" s="68">
        <v>3493750000</v>
      </c>
      <c r="G518" s="192">
        <v>42.64</v>
      </c>
      <c r="H518" s="69">
        <v>3464500000</v>
      </c>
      <c r="I518" s="68" t="s">
        <v>3337</v>
      </c>
      <c r="J518" s="68" t="s">
        <v>3338</v>
      </c>
      <c r="K518" s="69">
        <v>42640</v>
      </c>
      <c r="L518" s="192">
        <v>42640</v>
      </c>
      <c r="M518" s="180">
        <v>3464500000</v>
      </c>
      <c r="N518" s="68" t="s">
        <v>3415</v>
      </c>
      <c r="O518" s="68" t="s">
        <v>4121</v>
      </c>
    </row>
    <row r="519" spans="1:15" ht="26.25" thickBot="1">
      <c r="A519" s="68">
        <v>14021900175</v>
      </c>
      <c r="B519" s="68">
        <v>77583</v>
      </c>
      <c r="C519" s="68" t="s">
        <v>3340</v>
      </c>
      <c r="D519" s="68" t="s">
        <v>3380</v>
      </c>
      <c r="E519" s="68">
        <v>500</v>
      </c>
      <c r="F519" s="68">
        <v>40625000000</v>
      </c>
      <c r="G519" s="192">
        <v>499.3</v>
      </c>
      <c r="H519" s="69">
        <v>40568125000</v>
      </c>
      <c r="I519" s="68" t="s">
        <v>3337</v>
      </c>
      <c r="J519" s="68" t="s">
        <v>3338</v>
      </c>
      <c r="K519" s="69">
        <v>499300</v>
      </c>
      <c r="L519" s="192">
        <v>499300</v>
      </c>
      <c r="M519" s="180">
        <v>40568125000</v>
      </c>
      <c r="N519" s="68" t="s">
        <v>3365</v>
      </c>
      <c r="O519" s="68" t="s">
        <v>3540</v>
      </c>
    </row>
    <row r="520" spans="1:15" ht="26.25" thickBot="1">
      <c r="A520" s="68">
        <v>14021900360</v>
      </c>
      <c r="B520" s="68">
        <v>90170</v>
      </c>
      <c r="C520" s="68" t="s">
        <v>3336</v>
      </c>
      <c r="D520" s="68" t="s">
        <v>3610</v>
      </c>
      <c r="E520" s="68">
        <v>97</v>
      </c>
      <c r="F520" s="68">
        <v>7881250000</v>
      </c>
      <c r="G520" s="192">
        <v>96.55</v>
      </c>
      <c r="H520" s="69">
        <v>7844687500</v>
      </c>
      <c r="I520" s="68" t="s">
        <v>3337</v>
      </c>
      <c r="J520" s="68" t="s">
        <v>3338</v>
      </c>
      <c r="K520" s="69">
        <v>96550</v>
      </c>
      <c r="L520" s="192">
        <v>96550</v>
      </c>
      <c r="M520" s="180">
        <v>7844687500</v>
      </c>
      <c r="N520" s="68" t="s">
        <v>3397</v>
      </c>
      <c r="O520" s="68" t="s">
        <v>4005</v>
      </c>
    </row>
    <row r="521" spans="1:15" ht="26.25" thickBot="1">
      <c r="A521" s="68">
        <v>14031900020</v>
      </c>
      <c r="B521" s="68">
        <v>86460</v>
      </c>
      <c r="C521" s="68" t="s">
        <v>3340</v>
      </c>
      <c r="D521" s="68" t="s">
        <v>3528</v>
      </c>
      <c r="E521" s="68">
        <v>240</v>
      </c>
      <c r="F521" s="68">
        <v>19500000000</v>
      </c>
      <c r="G521" s="192">
        <v>238.21</v>
      </c>
      <c r="H521" s="69">
        <v>19354562500</v>
      </c>
      <c r="I521" s="68" t="s">
        <v>3337</v>
      </c>
      <c r="J521" s="68" t="s">
        <v>3338</v>
      </c>
      <c r="K521" s="69">
        <v>238210</v>
      </c>
      <c r="L521" s="192">
        <v>238210</v>
      </c>
      <c r="M521" s="180">
        <v>19354562500</v>
      </c>
      <c r="N521" s="68" t="s">
        <v>3367</v>
      </c>
      <c r="O521" s="68" t="s">
        <v>4002</v>
      </c>
    </row>
    <row r="522" spans="1:15" ht="26.25" thickBot="1">
      <c r="A522" s="68">
        <v>14021900229</v>
      </c>
      <c r="B522" s="68">
        <v>86444</v>
      </c>
      <c r="C522" s="68" t="s">
        <v>3340</v>
      </c>
      <c r="D522" s="68" t="s">
        <v>3531</v>
      </c>
      <c r="E522" s="68">
        <v>200</v>
      </c>
      <c r="F522" s="68">
        <v>16250000000</v>
      </c>
      <c r="G522" s="192">
        <v>199.03</v>
      </c>
      <c r="H522" s="69">
        <v>16171187500</v>
      </c>
      <c r="I522" s="68" t="s">
        <v>3337</v>
      </c>
      <c r="J522" s="68" t="s">
        <v>3338</v>
      </c>
      <c r="K522" s="69">
        <v>199030</v>
      </c>
      <c r="L522" s="192">
        <v>199030</v>
      </c>
      <c r="M522" s="180">
        <v>16171187500</v>
      </c>
      <c r="N522" s="68" t="s">
        <v>3375</v>
      </c>
      <c r="O522" s="68" t="s">
        <v>4122</v>
      </c>
    </row>
    <row r="523" spans="1:15" ht="26.25" thickBot="1">
      <c r="A523" s="68">
        <v>14021900270</v>
      </c>
      <c r="B523" s="68">
        <v>86450</v>
      </c>
      <c r="C523" s="68" t="s">
        <v>3336</v>
      </c>
      <c r="D523" s="68" t="s">
        <v>3532</v>
      </c>
      <c r="E523" s="68">
        <v>175</v>
      </c>
      <c r="F523" s="68">
        <v>14218750000</v>
      </c>
      <c r="G523" s="192">
        <v>170.21</v>
      </c>
      <c r="H523" s="69">
        <v>13829562500</v>
      </c>
      <c r="I523" s="68" t="s">
        <v>3337</v>
      </c>
      <c r="J523" s="68" t="s">
        <v>3338</v>
      </c>
      <c r="K523" s="69">
        <v>170210</v>
      </c>
      <c r="L523" s="192">
        <v>170210</v>
      </c>
      <c r="M523" s="180">
        <v>13829562500</v>
      </c>
      <c r="N523" s="68" t="s">
        <v>3493</v>
      </c>
      <c r="O523" s="68" t="s">
        <v>4123</v>
      </c>
    </row>
    <row r="524" spans="1:15" ht="39" thickBot="1">
      <c r="A524" s="68">
        <v>14021900213</v>
      </c>
      <c r="B524" s="68">
        <v>86427</v>
      </c>
      <c r="C524" s="68" t="s">
        <v>3340</v>
      </c>
      <c r="D524" s="68" t="s">
        <v>3362</v>
      </c>
      <c r="E524" s="68">
        <v>180</v>
      </c>
      <c r="F524" s="68">
        <v>14625000000</v>
      </c>
      <c r="G524" s="192">
        <v>179.3</v>
      </c>
      <c r="H524" s="69">
        <v>14568125000</v>
      </c>
      <c r="I524" s="68" t="s">
        <v>3337</v>
      </c>
      <c r="J524" s="68" t="s">
        <v>3338</v>
      </c>
      <c r="K524" s="69">
        <v>179300</v>
      </c>
      <c r="L524" s="192">
        <v>179300</v>
      </c>
      <c r="M524" s="180">
        <v>14568125000</v>
      </c>
      <c r="N524" s="68" t="s">
        <v>3363</v>
      </c>
      <c r="O524" s="68" t="s">
        <v>4009</v>
      </c>
    </row>
    <row r="525" spans="1:15" ht="39" thickBot="1">
      <c r="A525" s="68">
        <v>14021900324</v>
      </c>
      <c r="B525" s="68">
        <v>86355</v>
      </c>
      <c r="C525" s="68" t="s">
        <v>3336</v>
      </c>
      <c r="D525" s="68" t="s">
        <v>1447</v>
      </c>
      <c r="E525" s="68">
        <v>100</v>
      </c>
      <c r="F525" s="68">
        <v>8125000000</v>
      </c>
      <c r="G525" s="192">
        <v>99.09</v>
      </c>
      <c r="H525" s="69">
        <v>8051062500</v>
      </c>
      <c r="I525" s="68" t="s">
        <v>3337</v>
      </c>
      <c r="J525" s="68" t="s">
        <v>3338</v>
      </c>
      <c r="K525" s="69">
        <v>99090</v>
      </c>
      <c r="L525" s="192">
        <v>99090</v>
      </c>
      <c r="M525" s="180">
        <v>8051062500</v>
      </c>
      <c r="N525" s="68" t="s">
        <v>3351</v>
      </c>
      <c r="O525" s="68" t="s">
        <v>4021</v>
      </c>
    </row>
    <row r="526" spans="1:15" ht="51.75" thickBot="1">
      <c r="A526" s="68">
        <v>14021900271</v>
      </c>
      <c r="B526" s="68">
        <v>86359</v>
      </c>
      <c r="C526" s="68" t="s">
        <v>3340</v>
      </c>
      <c r="D526" s="68" t="s">
        <v>3508</v>
      </c>
      <c r="E526" s="68">
        <v>350</v>
      </c>
      <c r="F526" s="68">
        <v>28437500000</v>
      </c>
      <c r="G526" s="192">
        <v>346.73</v>
      </c>
      <c r="H526" s="69">
        <v>28171812500</v>
      </c>
      <c r="I526" s="68" t="s">
        <v>3337</v>
      </c>
      <c r="J526" s="68" t="s">
        <v>3338</v>
      </c>
      <c r="K526" s="69">
        <v>346730</v>
      </c>
      <c r="L526" s="192">
        <v>346730</v>
      </c>
      <c r="M526" s="180">
        <v>28171812500</v>
      </c>
      <c r="N526" s="68" t="s">
        <v>3361</v>
      </c>
      <c r="O526" s="68" t="s">
        <v>4124</v>
      </c>
    </row>
    <row r="527" spans="1:15" ht="51.75" thickBot="1">
      <c r="A527" s="68">
        <v>14021900260</v>
      </c>
      <c r="B527" s="68">
        <v>86333</v>
      </c>
      <c r="C527" s="68" t="s">
        <v>3340</v>
      </c>
      <c r="D527" s="68" t="s">
        <v>3533</v>
      </c>
      <c r="E527" s="68">
        <v>100</v>
      </c>
      <c r="F527" s="68">
        <v>8125000000</v>
      </c>
      <c r="G527" s="192">
        <v>99.68</v>
      </c>
      <c r="H527" s="69">
        <v>8099000000</v>
      </c>
      <c r="I527" s="68" t="s">
        <v>3337</v>
      </c>
      <c r="J527" s="68" t="s">
        <v>3338</v>
      </c>
      <c r="K527" s="69">
        <v>99680</v>
      </c>
      <c r="L527" s="192">
        <v>99680</v>
      </c>
      <c r="M527" s="180">
        <v>8099000000</v>
      </c>
      <c r="N527" s="68" t="s">
        <v>3361</v>
      </c>
      <c r="O527" s="68" t="s">
        <v>4125</v>
      </c>
    </row>
    <row r="528" spans="1:15" ht="26.25" thickBot="1">
      <c r="A528" s="68">
        <v>14021900218</v>
      </c>
      <c r="B528" s="68">
        <v>86347</v>
      </c>
      <c r="C528" s="68" t="s">
        <v>3340</v>
      </c>
      <c r="D528" s="68" t="s">
        <v>3370</v>
      </c>
      <c r="E528" s="68">
        <v>285</v>
      </c>
      <c r="F528" s="68">
        <v>23156250000</v>
      </c>
      <c r="G528" s="192">
        <v>280.08</v>
      </c>
      <c r="H528" s="69">
        <v>22756500000</v>
      </c>
      <c r="I528" s="68" t="s">
        <v>3337</v>
      </c>
      <c r="J528" s="68" t="s">
        <v>3338</v>
      </c>
      <c r="K528" s="69">
        <v>280080</v>
      </c>
      <c r="L528" s="192">
        <v>280080</v>
      </c>
      <c r="M528" s="180">
        <v>22756500000</v>
      </c>
      <c r="N528" s="68" t="s">
        <v>3371</v>
      </c>
      <c r="O528" s="68" t="s">
        <v>3950</v>
      </c>
    </row>
    <row r="529" spans="1:15" ht="39" thickBot="1">
      <c r="A529" s="68">
        <v>14021900224</v>
      </c>
      <c r="B529" s="68">
        <v>86294</v>
      </c>
      <c r="C529" s="68" t="s">
        <v>3340</v>
      </c>
      <c r="D529" s="68" t="s">
        <v>3490</v>
      </c>
      <c r="E529" s="68">
        <v>200</v>
      </c>
      <c r="F529" s="68">
        <v>16250000000</v>
      </c>
      <c r="G529" s="192">
        <v>197.62</v>
      </c>
      <c r="H529" s="69">
        <v>16056625000</v>
      </c>
      <c r="I529" s="68" t="s">
        <v>3337</v>
      </c>
      <c r="J529" s="68" t="s">
        <v>3338</v>
      </c>
      <c r="K529" s="69">
        <v>197620</v>
      </c>
      <c r="L529" s="192">
        <v>197620</v>
      </c>
      <c r="M529" s="180">
        <v>16056625000</v>
      </c>
      <c r="N529" s="68" t="s">
        <v>3397</v>
      </c>
      <c r="O529" s="68" t="s">
        <v>4110</v>
      </c>
    </row>
    <row r="530" spans="1:15" ht="26.25" thickBot="1">
      <c r="A530" s="68">
        <v>14021900210</v>
      </c>
      <c r="B530" s="68">
        <v>86296</v>
      </c>
      <c r="C530" s="68" t="s">
        <v>3340</v>
      </c>
      <c r="D530" s="68" t="s">
        <v>3536</v>
      </c>
      <c r="E530" s="68">
        <v>200</v>
      </c>
      <c r="F530" s="68">
        <v>16250000000</v>
      </c>
      <c r="G530" s="192">
        <v>196.39</v>
      </c>
      <c r="H530" s="69">
        <v>15956687500</v>
      </c>
      <c r="I530" s="68" t="s">
        <v>3337</v>
      </c>
      <c r="J530" s="68" t="s">
        <v>3338</v>
      </c>
      <c r="K530" s="69">
        <v>196390</v>
      </c>
      <c r="L530" s="192">
        <v>196390</v>
      </c>
      <c r="M530" s="180">
        <v>15956687500</v>
      </c>
      <c r="N530" s="68" t="s">
        <v>3475</v>
      </c>
      <c r="O530" s="68" t="s">
        <v>4126</v>
      </c>
    </row>
    <row r="531" spans="1:15" ht="26.25" thickBot="1">
      <c r="A531" s="68">
        <v>14021900215</v>
      </c>
      <c r="B531" s="68">
        <v>86305</v>
      </c>
      <c r="C531" s="68" t="s">
        <v>3340</v>
      </c>
      <c r="D531" s="68" t="s">
        <v>3568</v>
      </c>
      <c r="E531" s="68">
        <v>130</v>
      </c>
      <c r="F531" s="68">
        <v>10562500000</v>
      </c>
      <c r="G531" s="192">
        <v>129.69999999999999</v>
      </c>
      <c r="H531" s="69">
        <v>10538125000</v>
      </c>
      <c r="I531" s="68" t="s">
        <v>3337</v>
      </c>
      <c r="J531" s="68" t="s">
        <v>3338</v>
      </c>
      <c r="K531" s="69">
        <v>129699.99999999999</v>
      </c>
      <c r="L531" s="192">
        <v>129699.99999999999</v>
      </c>
      <c r="M531" s="180">
        <v>10538125000</v>
      </c>
      <c r="N531" s="68" t="s">
        <v>3371</v>
      </c>
      <c r="O531" s="68" t="s">
        <v>4013</v>
      </c>
    </row>
    <row r="532" spans="1:15" ht="26.25" thickBot="1">
      <c r="A532" s="68">
        <v>14031900274</v>
      </c>
      <c r="B532" s="68">
        <v>96463</v>
      </c>
      <c r="C532" s="68" t="s">
        <v>3336</v>
      </c>
      <c r="D532" s="68" t="s">
        <v>3428</v>
      </c>
      <c r="E532" s="68">
        <v>500</v>
      </c>
      <c r="F532" s="68">
        <v>40625000000</v>
      </c>
      <c r="G532" s="192">
        <v>499.66</v>
      </c>
      <c r="H532" s="69">
        <v>40597375000</v>
      </c>
      <c r="I532" s="68" t="s">
        <v>3337</v>
      </c>
      <c r="J532" s="68" t="s">
        <v>3338</v>
      </c>
      <c r="K532" s="69">
        <v>499660</v>
      </c>
      <c r="L532" s="192">
        <v>499660</v>
      </c>
      <c r="M532" s="180">
        <v>40597375000</v>
      </c>
      <c r="N532" s="68" t="s">
        <v>3382</v>
      </c>
      <c r="O532" s="68" t="s">
        <v>3428</v>
      </c>
    </row>
    <row r="533" spans="1:15" ht="39" thickBot="1">
      <c r="A533" s="68">
        <v>14021900227</v>
      </c>
      <c r="B533" s="68">
        <v>86312</v>
      </c>
      <c r="C533" s="68" t="s">
        <v>3340</v>
      </c>
      <c r="D533" s="68" t="s">
        <v>3534</v>
      </c>
      <c r="E533" s="68">
        <v>200</v>
      </c>
      <c r="F533" s="68">
        <v>16250000000</v>
      </c>
      <c r="G533" s="192">
        <v>199.81</v>
      </c>
      <c r="H533" s="69">
        <v>16234562500</v>
      </c>
      <c r="I533" s="68" t="s">
        <v>3337</v>
      </c>
      <c r="J533" s="68" t="s">
        <v>3338</v>
      </c>
      <c r="K533" s="69">
        <v>199810</v>
      </c>
      <c r="L533" s="192">
        <v>199810</v>
      </c>
      <c r="M533" s="180">
        <v>16234562500</v>
      </c>
      <c r="N533" s="68" t="s">
        <v>3535</v>
      </c>
      <c r="O533" s="68" t="s">
        <v>4127</v>
      </c>
    </row>
    <row r="534" spans="1:15" ht="39" thickBot="1">
      <c r="A534" s="68">
        <v>14021900314</v>
      </c>
      <c r="B534" s="68">
        <v>86244</v>
      </c>
      <c r="C534" s="68" t="s">
        <v>3336</v>
      </c>
      <c r="D534" s="68" t="s">
        <v>3570</v>
      </c>
      <c r="E534" s="68">
        <v>100</v>
      </c>
      <c r="F534" s="68">
        <v>8125000000</v>
      </c>
      <c r="G534" s="192">
        <v>98.98</v>
      </c>
      <c r="H534" s="69">
        <v>8042125000</v>
      </c>
      <c r="I534" s="68" t="s">
        <v>3337</v>
      </c>
      <c r="J534" s="68" t="s">
        <v>3338</v>
      </c>
      <c r="K534" s="69">
        <v>98980</v>
      </c>
      <c r="L534" s="192">
        <v>98980</v>
      </c>
      <c r="M534" s="180">
        <v>8042125000</v>
      </c>
      <c r="N534" s="68" t="s">
        <v>3367</v>
      </c>
      <c r="O534" s="68" t="s">
        <v>4128</v>
      </c>
    </row>
    <row r="535" spans="1:15" ht="26.25" thickBot="1">
      <c r="A535" s="68">
        <v>14021900258</v>
      </c>
      <c r="B535" s="68">
        <v>86253</v>
      </c>
      <c r="C535" s="68" t="s">
        <v>3340</v>
      </c>
      <c r="D535" s="68" t="s">
        <v>3536</v>
      </c>
      <c r="E535" s="68">
        <v>100</v>
      </c>
      <c r="F535" s="68">
        <v>8125000000</v>
      </c>
      <c r="G535" s="192">
        <v>99.24</v>
      </c>
      <c r="H535" s="69">
        <v>8063250000</v>
      </c>
      <c r="I535" s="68" t="s">
        <v>3337</v>
      </c>
      <c r="J535" s="68" t="s">
        <v>3338</v>
      </c>
      <c r="K535" s="69">
        <v>99240</v>
      </c>
      <c r="L535" s="192">
        <v>99240</v>
      </c>
      <c r="M535" s="180">
        <v>8063250000</v>
      </c>
      <c r="N535" s="68" t="s">
        <v>3382</v>
      </c>
      <c r="O535" s="68" t="s">
        <v>4086</v>
      </c>
    </row>
    <row r="536" spans="1:15" ht="26.25" thickBot="1">
      <c r="A536" s="68">
        <v>14021900231</v>
      </c>
      <c r="B536" s="68">
        <v>86236</v>
      </c>
      <c r="C536" s="68" t="s">
        <v>3340</v>
      </c>
      <c r="D536" s="68" t="s">
        <v>3569</v>
      </c>
      <c r="E536" s="68">
        <v>300</v>
      </c>
      <c r="F536" s="68">
        <v>24375000000</v>
      </c>
      <c r="G536" s="192">
        <v>299.12</v>
      </c>
      <c r="H536" s="69">
        <v>24303500000</v>
      </c>
      <c r="I536" s="68" t="s">
        <v>3337</v>
      </c>
      <c r="J536" s="68" t="s">
        <v>3338</v>
      </c>
      <c r="K536" s="69">
        <v>299120</v>
      </c>
      <c r="L536" s="192">
        <v>299120</v>
      </c>
      <c r="M536" s="180">
        <v>24303500000</v>
      </c>
      <c r="N536" s="68" t="s">
        <v>3382</v>
      </c>
      <c r="O536" s="68" t="s">
        <v>4129</v>
      </c>
    </row>
    <row r="537" spans="1:15" ht="39" thickBot="1">
      <c r="A537" s="68">
        <v>14021900251</v>
      </c>
      <c r="B537" s="68">
        <v>86188</v>
      </c>
      <c r="C537" s="68" t="s">
        <v>3340</v>
      </c>
      <c r="D537" s="68" t="s">
        <v>1260</v>
      </c>
      <c r="E537" s="68">
        <v>425</v>
      </c>
      <c r="F537" s="68">
        <v>34531250000</v>
      </c>
      <c r="G537" s="192">
        <v>424.99</v>
      </c>
      <c r="H537" s="69">
        <v>34530437500</v>
      </c>
      <c r="I537" s="68" t="s">
        <v>3337</v>
      </c>
      <c r="J537" s="68" t="s">
        <v>3338</v>
      </c>
      <c r="K537" s="69">
        <v>424990</v>
      </c>
      <c r="L537" s="192">
        <v>424990</v>
      </c>
      <c r="M537" s="180">
        <v>34530437500</v>
      </c>
      <c r="N537" s="68" t="s">
        <v>3351</v>
      </c>
      <c r="O537" s="68" t="s">
        <v>3977</v>
      </c>
    </row>
    <row r="538" spans="1:15" ht="39" thickBot="1">
      <c r="A538" s="68">
        <v>14021900290</v>
      </c>
      <c r="B538" s="68">
        <v>86198</v>
      </c>
      <c r="C538" s="68" t="s">
        <v>3340</v>
      </c>
      <c r="D538" s="68" t="s">
        <v>3488</v>
      </c>
      <c r="E538" s="68">
        <v>200</v>
      </c>
      <c r="F538" s="68">
        <v>16250000000</v>
      </c>
      <c r="G538" s="192">
        <v>199.46</v>
      </c>
      <c r="H538" s="69">
        <v>16206125000</v>
      </c>
      <c r="I538" s="68" t="s">
        <v>3337</v>
      </c>
      <c r="J538" s="68" t="s">
        <v>3338</v>
      </c>
      <c r="K538" s="69">
        <v>199460</v>
      </c>
      <c r="L538" s="192">
        <v>199460</v>
      </c>
      <c r="M538" s="180">
        <v>16206125000</v>
      </c>
      <c r="N538" s="68" t="s">
        <v>3489</v>
      </c>
      <c r="O538" s="68" t="s">
        <v>4026</v>
      </c>
    </row>
    <row r="539" spans="1:15" ht="39" thickBot="1">
      <c r="A539" s="68">
        <v>14021900207</v>
      </c>
      <c r="B539" s="68">
        <v>86181</v>
      </c>
      <c r="C539" s="68" t="s">
        <v>3340</v>
      </c>
      <c r="D539" s="68" t="s">
        <v>3547</v>
      </c>
      <c r="E539" s="68">
        <v>306</v>
      </c>
      <c r="F539" s="68">
        <v>24862500000</v>
      </c>
      <c r="G539" s="192">
        <v>304.73</v>
      </c>
      <c r="H539" s="69">
        <v>24759312500</v>
      </c>
      <c r="I539" s="68" t="s">
        <v>3337</v>
      </c>
      <c r="J539" s="68" t="s">
        <v>3338</v>
      </c>
      <c r="K539" s="69">
        <v>304730</v>
      </c>
      <c r="L539" s="192">
        <v>304730</v>
      </c>
      <c r="M539" s="180">
        <v>24759312500</v>
      </c>
      <c r="N539" s="68" t="s">
        <v>3385</v>
      </c>
      <c r="O539" s="68" t="s">
        <v>4130</v>
      </c>
    </row>
    <row r="540" spans="1:15" ht="26.25" thickBot="1">
      <c r="A540" s="68">
        <v>14021900331</v>
      </c>
      <c r="B540" s="68">
        <v>88760</v>
      </c>
      <c r="C540" s="68" t="s">
        <v>3336</v>
      </c>
      <c r="D540" s="68" t="s">
        <v>3529</v>
      </c>
      <c r="E540" s="68">
        <v>418</v>
      </c>
      <c r="F540" s="68">
        <v>33962500000</v>
      </c>
      <c r="G540" s="192">
        <v>416.37</v>
      </c>
      <c r="H540" s="69">
        <v>33830062500</v>
      </c>
      <c r="I540" s="68" t="s">
        <v>3337</v>
      </c>
      <c r="J540" s="68" t="s">
        <v>3338</v>
      </c>
      <c r="K540" s="69">
        <v>416370</v>
      </c>
      <c r="L540" s="192">
        <v>416370</v>
      </c>
      <c r="M540" s="180">
        <v>33830062500</v>
      </c>
      <c r="N540" s="68" t="s">
        <v>3397</v>
      </c>
      <c r="O540" s="68" t="s">
        <v>3929</v>
      </c>
    </row>
    <row r="541" spans="1:15" ht="26.25" thickBot="1">
      <c r="A541" s="68">
        <v>14031900113</v>
      </c>
      <c r="B541" s="68">
        <v>92837</v>
      </c>
      <c r="C541" s="68" t="s">
        <v>3340</v>
      </c>
      <c r="D541" s="68" t="s">
        <v>3478</v>
      </c>
      <c r="E541" s="68">
        <v>200</v>
      </c>
      <c r="F541" s="68">
        <v>16250000000</v>
      </c>
      <c r="G541" s="192">
        <v>198.4</v>
      </c>
      <c r="H541" s="69">
        <v>16120000000</v>
      </c>
      <c r="I541" s="68" t="s">
        <v>3337</v>
      </c>
      <c r="J541" s="68" t="s">
        <v>3338</v>
      </c>
      <c r="K541" s="69">
        <v>198400</v>
      </c>
      <c r="L541" s="192">
        <v>198400</v>
      </c>
      <c r="M541" s="180">
        <v>16120000000</v>
      </c>
      <c r="N541" s="68" t="s">
        <v>3363</v>
      </c>
      <c r="O541" s="68" t="s">
        <v>3951</v>
      </c>
    </row>
    <row r="542" spans="1:15" ht="26.25" thickBot="1">
      <c r="A542" s="68">
        <v>14031900115</v>
      </c>
      <c r="B542" s="68">
        <v>92840</v>
      </c>
      <c r="C542" s="68" t="s">
        <v>3340</v>
      </c>
      <c r="D542" s="68" t="s">
        <v>3381</v>
      </c>
      <c r="E542" s="68">
        <v>150</v>
      </c>
      <c r="F542" s="68">
        <v>12187500000</v>
      </c>
      <c r="G542" s="192">
        <v>148.13</v>
      </c>
      <c r="H542" s="69">
        <v>12035562500</v>
      </c>
      <c r="I542" s="68" t="s">
        <v>3337</v>
      </c>
      <c r="J542" s="68" t="s">
        <v>3338</v>
      </c>
      <c r="K542" s="69">
        <v>148130</v>
      </c>
      <c r="L542" s="192">
        <v>148130</v>
      </c>
      <c r="M542" s="180">
        <v>12035562500</v>
      </c>
      <c r="N542" s="68" t="s">
        <v>3382</v>
      </c>
      <c r="O542" s="68" t="s">
        <v>3428</v>
      </c>
    </row>
    <row r="543" spans="1:15" ht="26.25" thickBot="1">
      <c r="A543" s="68">
        <v>14031900102</v>
      </c>
      <c r="B543" s="68">
        <v>92842</v>
      </c>
      <c r="C543" s="68" t="s">
        <v>3336</v>
      </c>
      <c r="D543" s="68" t="s">
        <v>3596</v>
      </c>
      <c r="E543" s="68">
        <v>100</v>
      </c>
      <c r="F543" s="68">
        <v>8125000000</v>
      </c>
      <c r="G543" s="192">
        <v>98.51</v>
      </c>
      <c r="H543" s="69">
        <v>8003937500</v>
      </c>
      <c r="I543" s="68" t="s">
        <v>3337</v>
      </c>
      <c r="J543" s="68" t="s">
        <v>3338</v>
      </c>
      <c r="K543" s="69">
        <v>98510</v>
      </c>
      <c r="L543" s="192">
        <v>98510</v>
      </c>
      <c r="M543" s="180">
        <v>8003937500</v>
      </c>
      <c r="N543" s="68" t="s">
        <v>3341</v>
      </c>
      <c r="O543" s="68" t="s">
        <v>4002</v>
      </c>
    </row>
    <row r="544" spans="1:15" ht="26.25" thickBot="1">
      <c r="A544" s="68">
        <v>14031900151</v>
      </c>
      <c r="B544" s="68">
        <v>92801</v>
      </c>
      <c r="C544" s="68" t="s">
        <v>3340</v>
      </c>
      <c r="D544" s="68" t="s">
        <v>909</v>
      </c>
      <c r="E544" s="68">
        <v>300</v>
      </c>
      <c r="F544" s="68">
        <v>24375000000</v>
      </c>
      <c r="G544" s="192">
        <v>299.27</v>
      </c>
      <c r="H544" s="69">
        <v>24315687500</v>
      </c>
      <c r="I544" s="68" t="s">
        <v>3337</v>
      </c>
      <c r="J544" s="68" t="s">
        <v>3338</v>
      </c>
      <c r="K544" s="69">
        <v>299270</v>
      </c>
      <c r="L544" s="192">
        <v>299270</v>
      </c>
      <c r="M544" s="180">
        <v>24315687500</v>
      </c>
      <c r="N544" s="68" t="s">
        <v>3365</v>
      </c>
      <c r="O544" s="68" t="s">
        <v>4071</v>
      </c>
    </row>
    <row r="545" spans="1:15" ht="26.25" thickBot="1">
      <c r="A545" s="68">
        <v>14031900239</v>
      </c>
      <c r="B545" s="68">
        <v>92781</v>
      </c>
      <c r="C545" s="68" t="s">
        <v>3340</v>
      </c>
      <c r="D545" s="68" t="s">
        <v>3380</v>
      </c>
      <c r="E545" s="68">
        <v>200</v>
      </c>
      <c r="F545" s="68">
        <v>16250000000</v>
      </c>
      <c r="G545" s="192">
        <v>198.9</v>
      </c>
      <c r="H545" s="69">
        <v>16160625000</v>
      </c>
      <c r="I545" s="68" t="s">
        <v>3337</v>
      </c>
      <c r="J545" s="68" t="s">
        <v>3338</v>
      </c>
      <c r="K545" s="69">
        <v>198900</v>
      </c>
      <c r="L545" s="192">
        <v>198900</v>
      </c>
      <c r="M545" s="180">
        <v>16160625000</v>
      </c>
      <c r="N545" s="68" t="s">
        <v>3365</v>
      </c>
      <c r="O545" s="68" t="s">
        <v>3540</v>
      </c>
    </row>
    <row r="546" spans="1:15" ht="26.25" thickBot="1">
      <c r="A546" s="68">
        <v>14031900244</v>
      </c>
      <c r="B546" s="68">
        <v>92724</v>
      </c>
      <c r="C546" s="68" t="s">
        <v>3336</v>
      </c>
      <c r="D546" s="68" t="s">
        <v>2116</v>
      </c>
      <c r="E546" s="68">
        <v>500</v>
      </c>
      <c r="F546" s="68">
        <v>40625000000</v>
      </c>
      <c r="G546" s="192">
        <v>500</v>
      </c>
      <c r="H546" s="69">
        <v>40625000000</v>
      </c>
      <c r="I546" s="68" t="s">
        <v>3395</v>
      </c>
      <c r="J546" s="68" t="s">
        <v>3396</v>
      </c>
      <c r="K546" s="69">
        <v>500000</v>
      </c>
      <c r="L546" s="192">
        <v>500000</v>
      </c>
      <c r="M546" s="180">
        <v>40625000000</v>
      </c>
      <c r="N546" s="68" t="s">
        <v>3385</v>
      </c>
      <c r="O546" s="68" t="s">
        <v>4028</v>
      </c>
    </row>
    <row r="547" spans="1:15" ht="26.25" thickBot="1">
      <c r="A547" s="68">
        <v>14031900193</v>
      </c>
      <c r="B547" s="68">
        <v>92698</v>
      </c>
      <c r="C547" s="68" t="s">
        <v>3340</v>
      </c>
      <c r="D547" s="68" t="s">
        <v>3623</v>
      </c>
      <c r="E547" s="68">
        <v>64</v>
      </c>
      <c r="F547" s="68">
        <v>5200000000</v>
      </c>
      <c r="G547" s="192">
        <v>63.07</v>
      </c>
      <c r="H547" s="69">
        <v>5124437500</v>
      </c>
      <c r="I547" s="68" t="s">
        <v>3337</v>
      </c>
      <c r="J547" s="68" t="s">
        <v>3338</v>
      </c>
      <c r="K547" s="69">
        <v>63070</v>
      </c>
      <c r="L547" s="192">
        <v>63070</v>
      </c>
      <c r="M547" s="180">
        <v>5124437500</v>
      </c>
      <c r="N547" s="68" t="s">
        <v>3339</v>
      </c>
      <c r="O547" s="68" t="s">
        <v>3993</v>
      </c>
    </row>
    <row r="548" spans="1:15" ht="26.25" thickBot="1">
      <c r="A548" s="68">
        <v>14031900131</v>
      </c>
      <c r="B548" s="68">
        <v>92704</v>
      </c>
      <c r="C548" s="68" t="s">
        <v>3340</v>
      </c>
      <c r="D548" s="68" t="s">
        <v>3621</v>
      </c>
      <c r="E548" s="68">
        <v>50</v>
      </c>
      <c r="F548" s="68">
        <v>4062500000</v>
      </c>
      <c r="G548" s="192">
        <v>48.95</v>
      </c>
      <c r="H548" s="69">
        <v>3977187500</v>
      </c>
      <c r="I548" s="68" t="s">
        <v>3337</v>
      </c>
      <c r="J548" s="68" t="s">
        <v>3338</v>
      </c>
      <c r="K548" s="69">
        <v>48950</v>
      </c>
      <c r="L548" s="192">
        <v>48950</v>
      </c>
      <c r="M548" s="180">
        <v>3977187500</v>
      </c>
      <c r="N548" s="68" t="s">
        <v>3415</v>
      </c>
      <c r="O548" s="68" t="s">
        <v>3982</v>
      </c>
    </row>
    <row r="549" spans="1:15" ht="51.75" thickBot="1">
      <c r="A549" s="68">
        <v>14031900133</v>
      </c>
      <c r="B549" s="68">
        <v>92705</v>
      </c>
      <c r="C549" s="68" t="s">
        <v>3340</v>
      </c>
      <c r="D549" s="68" t="s">
        <v>3622</v>
      </c>
      <c r="E549" s="68">
        <v>100</v>
      </c>
      <c r="F549" s="68">
        <v>8125000000</v>
      </c>
      <c r="G549" s="192">
        <v>96.2</v>
      </c>
      <c r="H549" s="69">
        <v>7816250000</v>
      </c>
      <c r="I549" s="68" t="s">
        <v>3337</v>
      </c>
      <c r="J549" s="68" t="s">
        <v>3338</v>
      </c>
      <c r="K549" s="69">
        <v>96200</v>
      </c>
      <c r="L549" s="192">
        <v>96200</v>
      </c>
      <c r="M549" s="180">
        <v>7816250000</v>
      </c>
      <c r="N549" s="68" t="s">
        <v>3361</v>
      </c>
      <c r="O549" s="68" t="s">
        <v>3959</v>
      </c>
    </row>
    <row r="550" spans="1:15" ht="26.25" thickBot="1">
      <c r="A550" s="68">
        <v>14031900111</v>
      </c>
      <c r="B550" s="68">
        <v>92661</v>
      </c>
      <c r="C550" s="68" t="s">
        <v>3340</v>
      </c>
      <c r="D550" s="68" t="s">
        <v>3463</v>
      </c>
      <c r="E550" s="68">
        <v>350</v>
      </c>
      <c r="F550" s="68">
        <v>28437500000</v>
      </c>
      <c r="G550" s="192">
        <v>349.39</v>
      </c>
      <c r="H550" s="69">
        <v>28387937500</v>
      </c>
      <c r="I550" s="68" t="s">
        <v>3337</v>
      </c>
      <c r="J550" s="68" t="s">
        <v>3338</v>
      </c>
      <c r="K550" s="69">
        <v>349390</v>
      </c>
      <c r="L550" s="192">
        <v>349390</v>
      </c>
      <c r="M550" s="180">
        <v>28387937500</v>
      </c>
      <c r="N550" s="68" t="s">
        <v>3365</v>
      </c>
      <c r="O550" s="68" t="s">
        <v>3928</v>
      </c>
    </row>
    <row r="551" spans="1:15" ht="51.75" thickBot="1">
      <c r="A551" s="68">
        <v>14031900110</v>
      </c>
      <c r="B551" s="68">
        <v>92664</v>
      </c>
      <c r="C551" s="68" t="s">
        <v>3340</v>
      </c>
      <c r="D551" s="68" t="s">
        <v>3362</v>
      </c>
      <c r="E551" s="68">
        <v>400</v>
      </c>
      <c r="F551" s="68">
        <v>32500000000</v>
      </c>
      <c r="G551" s="192">
        <v>399.9</v>
      </c>
      <c r="H551" s="69">
        <v>32491875000</v>
      </c>
      <c r="I551" s="68" t="s">
        <v>3337</v>
      </c>
      <c r="J551" s="68" t="s">
        <v>3338</v>
      </c>
      <c r="K551" s="69">
        <v>399900</v>
      </c>
      <c r="L551" s="192">
        <v>399900</v>
      </c>
      <c r="M551" s="180">
        <v>32491875000</v>
      </c>
      <c r="N551" s="68" t="s">
        <v>3363</v>
      </c>
      <c r="O551" s="68" t="s">
        <v>4030</v>
      </c>
    </row>
    <row r="552" spans="1:15" ht="26.25" thickBot="1">
      <c r="A552" s="68">
        <v>14031900117</v>
      </c>
      <c r="B552" s="68">
        <v>92666</v>
      </c>
      <c r="C552" s="68" t="s">
        <v>3340</v>
      </c>
      <c r="D552" s="68" t="s">
        <v>739</v>
      </c>
      <c r="E552" s="68">
        <v>400</v>
      </c>
      <c r="F552" s="68">
        <v>32500000000</v>
      </c>
      <c r="G552" s="192">
        <v>399.68</v>
      </c>
      <c r="H552" s="69">
        <v>32474000000</v>
      </c>
      <c r="I552" s="68" t="s">
        <v>3337</v>
      </c>
      <c r="J552" s="68" t="s">
        <v>3338</v>
      </c>
      <c r="K552" s="69">
        <v>399680</v>
      </c>
      <c r="L552" s="192">
        <v>399680</v>
      </c>
      <c r="M552" s="180">
        <v>32474000000</v>
      </c>
      <c r="N552" s="68" t="s">
        <v>3363</v>
      </c>
      <c r="O552" s="68" t="s">
        <v>3931</v>
      </c>
    </row>
    <row r="553" spans="1:15" ht="26.25" thickBot="1">
      <c r="A553" s="68">
        <v>14031900119</v>
      </c>
      <c r="B553" s="68">
        <v>92442</v>
      </c>
      <c r="C553" s="68" t="s">
        <v>3340</v>
      </c>
      <c r="D553" s="68" t="s">
        <v>1504</v>
      </c>
      <c r="E553" s="68">
        <v>305</v>
      </c>
      <c r="F553" s="68">
        <v>24781250000</v>
      </c>
      <c r="G553" s="192">
        <v>304.75</v>
      </c>
      <c r="H553" s="69">
        <v>24760937500</v>
      </c>
      <c r="I553" s="68" t="s">
        <v>3337</v>
      </c>
      <c r="J553" s="68" t="s">
        <v>3338</v>
      </c>
      <c r="K553" s="69">
        <v>304750</v>
      </c>
      <c r="L553" s="192">
        <v>304750</v>
      </c>
      <c r="M553" s="180">
        <v>24760937500</v>
      </c>
      <c r="N553" s="68" t="s">
        <v>3363</v>
      </c>
      <c r="O553" s="68" t="s">
        <v>4055</v>
      </c>
    </row>
    <row r="554" spans="1:15" ht="39" thickBot="1">
      <c r="A554" s="68">
        <v>14031800011</v>
      </c>
      <c r="B554" s="68">
        <v>92408</v>
      </c>
      <c r="C554" s="68" t="s">
        <v>3343</v>
      </c>
      <c r="D554" s="68" t="s">
        <v>3592</v>
      </c>
      <c r="E554" s="68">
        <v>500</v>
      </c>
      <c r="F554" s="68">
        <v>40625000000</v>
      </c>
      <c r="G554" s="192">
        <v>498.95</v>
      </c>
      <c r="H554" s="69">
        <v>40539687500</v>
      </c>
      <c r="I554" s="68" t="s">
        <v>3337</v>
      </c>
      <c r="J554" s="68" t="s">
        <v>3338</v>
      </c>
      <c r="K554" s="69">
        <v>498950</v>
      </c>
      <c r="L554" s="192">
        <v>498950</v>
      </c>
      <c r="M554" s="180">
        <v>40539687500</v>
      </c>
      <c r="N554" s="68" t="s">
        <v>3557</v>
      </c>
      <c r="O554" s="68" t="s">
        <v>4092</v>
      </c>
    </row>
    <row r="555" spans="1:15" ht="39" thickBot="1">
      <c r="A555" s="68">
        <v>14031900127</v>
      </c>
      <c r="B555" s="68">
        <v>92419</v>
      </c>
      <c r="C555" s="68" t="s">
        <v>3340</v>
      </c>
      <c r="D555" s="68" t="s">
        <v>729</v>
      </c>
      <c r="E555" s="68">
        <v>400</v>
      </c>
      <c r="F555" s="68">
        <v>32500000000</v>
      </c>
      <c r="G555" s="192">
        <v>399.93</v>
      </c>
      <c r="H555" s="69">
        <v>32494312500</v>
      </c>
      <c r="I555" s="68" t="s">
        <v>3337</v>
      </c>
      <c r="J555" s="68" t="s">
        <v>3338</v>
      </c>
      <c r="K555" s="69">
        <v>399930</v>
      </c>
      <c r="L555" s="192">
        <v>399930</v>
      </c>
      <c r="M555" s="180">
        <v>32494312500</v>
      </c>
      <c r="N555" s="68" t="s">
        <v>3424</v>
      </c>
      <c r="O555" s="68" t="s">
        <v>3935</v>
      </c>
    </row>
    <row r="556" spans="1:15" ht="39" thickBot="1">
      <c r="A556" s="68">
        <v>14031900112</v>
      </c>
      <c r="B556" s="68">
        <v>92420</v>
      </c>
      <c r="C556" s="68" t="s">
        <v>3340</v>
      </c>
      <c r="D556" s="68" t="s">
        <v>729</v>
      </c>
      <c r="E556" s="68">
        <v>400</v>
      </c>
      <c r="F556" s="68">
        <v>32500000000</v>
      </c>
      <c r="G556" s="192">
        <v>396.28</v>
      </c>
      <c r="H556" s="69">
        <v>32197750000</v>
      </c>
      <c r="I556" s="68" t="s">
        <v>3337</v>
      </c>
      <c r="J556" s="68" t="s">
        <v>3338</v>
      </c>
      <c r="K556" s="69">
        <v>396280</v>
      </c>
      <c r="L556" s="192">
        <v>396280</v>
      </c>
      <c r="M556" s="180">
        <v>32197750000</v>
      </c>
      <c r="N556" s="68" t="s">
        <v>3365</v>
      </c>
      <c r="O556" s="68" t="s">
        <v>3935</v>
      </c>
    </row>
    <row r="557" spans="1:15" ht="26.25" thickBot="1">
      <c r="A557" s="68">
        <v>14031900336</v>
      </c>
      <c r="B557" s="68">
        <v>100432</v>
      </c>
      <c r="C557" s="68" t="s">
        <v>3336</v>
      </c>
      <c r="D557" s="68" t="s">
        <v>3238</v>
      </c>
      <c r="E557" s="68">
        <v>240</v>
      </c>
      <c r="F557" s="68">
        <v>21000000000</v>
      </c>
      <c r="G557" s="192">
        <v>239.11</v>
      </c>
      <c r="H557" s="69">
        <v>20922125000</v>
      </c>
      <c r="I557" s="68" t="s">
        <v>3395</v>
      </c>
      <c r="J557" s="68" t="s">
        <v>3396</v>
      </c>
      <c r="K557" s="69">
        <v>239110</v>
      </c>
      <c r="L557" s="192">
        <v>239110</v>
      </c>
      <c r="M557" s="180">
        <v>20922125000</v>
      </c>
      <c r="N557" s="68" t="s">
        <v>3403</v>
      </c>
      <c r="O557" s="68" t="s">
        <v>4000</v>
      </c>
    </row>
    <row r="558" spans="1:15" ht="26.25" thickBot="1">
      <c r="A558" s="68">
        <v>14031900337</v>
      </c>
      <c r="B558" s="68">
        <v>100436</v>
      </c>
      <c r="C558" s="68" t="s">
        <v>3336</v>
      </c>
      <c r="D558" s="68" t="s">
        <v>3238</v>
      </c>
      <c r="E558" s="68">
        <v>94</v>
      </c>
      <c r="F558" s="68">
        <v>8225000000</v>
      </c>
      <c r="G558" s="192">
        <v>92.08</v>
      </c>
      <c r="H558" s="69">
        <v>8057000000</v>
      </c>
      <c r="I558" s="68" t="s">
        <v>3395</v>
      </c>
      <c r="J558" s="68" t="s">
        <v>3396</v>
      </c>
      <c r="K558" s="69">
        <v>92080</v>
      </c>
      <c r="L558" s="192">
        <v>92080</v>
      </c>
      <c r="M558" s="180">
        <v>8057000000</v>
      </c>
      <c r="N558" s="68" t="s">
        <v>3403</v>
      </c>
      <c r="O558" s="68" t="s">
        <v>4000</v>
      </c>
    </row>
    <row r="559" spans="1:15" ht="26.25" thickBot="1">
      <c r="A559" s="68">
        <v>14036500013</v>
      </c>
      <c r="B559" s="68">
        <v>100392</v>
      </c>
      <c r="C559" s="68" t="s">
        <v>3410</v>
      </c>
      <c r="D559" s="68" t="s">
        <v>3584</v>
      </c>
      <c r="E559" s="68">
        <v>900</v>
      </c>
      <c r="F559" s="68">
        <v>78750000000</v>
      </c>
      <c r="G559" s="192">
        <v>899.58</v>
      </c>
      <c r="H559" s="69">
        <v>78713250000</v>
      </c>
      <c r="I559" s="68" t="s">
        <v>3337</v>
      </c>
      <c r="J559" s="68" t="s">
        <v>3338</v>
      </c>
      <c r="K559" s="69">
        <v>899580</v>
      </c>
      <c r="L559" s="192">
        <v>899580</v>
      </c>
      <c r="M559" s="180">
        <v>78713250000</v>
      </c>
      <c r="N559" s="68" t="s">
        <v>3353</v>
      </c>
      <c r="O559" s="68" t="s">
        <v>3949</v>
      </c>
    </row>
    <row r="560" spans="1:15" ht="39" thickBot="1">
      <c r="A560" s="68">
        <v>14031900335</v>
      </c>
      <c r="B560" s="68">
        <v>100399</v>
      </c>
      <c r="C560" s="68" t="s">
        <v>3336</v>
      </c>
      <c r="D560" s="68" t="s">
        <v>3585</v>
      </c>
      <c r="E560" s="68">
        <v>453</v>
      </c>
      <c r="F560" s="68">
        <v>39637500000</v>
      </c>
      <c r="G560" s="192">
        <v>452.14</v>
      </c>
      <c r="H560" s="69">
        <v>39562250000</v>
      </c>
      <c r="I560" s="68" t="s">
        <v>3395</v>
      </c>
      <c r="J560" s="68" t="s">
        <v>3396</v>
      </c>
      <c r="K560" s="69">
        <v>452140</v>
      </c>
      <c r="L560" s="192">
        <v>452140</v>
      </c>
      <c r="M560" s="180">
        <v>39562250000</v>
      </c>
      <c r="N560" s="68" t="s">
        <v>3403</v>
      </c>
      <c r="O560" s="68" t="s">
        <v>4131</v>
      </c>
    </row>
    <row r="561" spans="1:15" ht="39" thickBot="1">
      <c r="A561" s="68">
        <v>14031900333</v>
      </c>
      <c r="B561" s="68">
        <v>100410</v>
      </c>
      <c r="C561" s="68" t="s">
        <v>3336</v>
      </c>
      <c r="D561" s="68" t="s">
        <v>3402</v>
      </c>
      <c r="E561" s="68">
        <v>250</v>
      </c>
      <c r="F561" s="68">
        <v>21875000000</v>
      </c>
      <c r="G561" s="192">
        <v>249.37</v>
      </c>
      <c r="H561" s="69">
        <v>21819875000</v>
      </c>
      <c r="I561" s="68" t="s">
        <v>3395</v>
      </c>
      <c r="J561" s="68" t="s">
        <v>3396</v>
      </c>
      <c r="K561" s="69">
        <v>249370</v>
      </c>
      <c r="L561" s="192">
        <v>249370</v>
      </c>
      <c r="M561" s="180">
        <v>21819875000</v>
      </c>
      <c r="N561" s="68" t="s">
        <v>3403</v>
      </c>
      <c r="O561" s="68" t="s">
        <v>4010</v>
      </c>
    </row>
    <row r="562" spans="1:15" ht="51.75" thickBot="1">
      <c r="A562" s="68">
        <v>14031900341</v>
      </c>
      <c r="B562" s="68">
        <v>100365</v>
      </c>
      <c r="C562" s="68" t="s">
        <v>3336</v>
      </c>
      <c r="D562" s="68" t="s">
        <v>3524</v>
      </c>
      <c r="E562" s="68">
        <v>300</v>
      </c>
      <c r="F562" s="68">
        <v>26250000000</v>
      </c>
      <c r="G562" s="192">
        <v>296.8</v>
      </c>
      <c r="H562" s="69">
        <v>25970000000</v>
      </c>
      <c r="I562" s="68" t="s">
        <v>3395</v>
      </c>
      <c r="J562" s="68" t="s">
        <v>3396</v>
      </c>
      <c r="K562" s="69">
        <v>296800</v>
      </c>
      <c r="L562" s="192">
        <v>296800</v>
      </c>
      <c r="M562" s="180">
        <v>25970000000</v>
      </c>
      <c r="N562" s="68" t="s">
        <v>3361</v>
      </c>
      <c r="O562" s="68" t="s">
        <v>4132</v>
      </c>
    </row>
    <row r="563" spans="1:15" ht="51.75" thickBot="1">
      <c r="A563" s="68">
        <v>14031900342</v>
      </c>
      <c r="B563" s="68">
        <v>100374</v>
      </c>
      <c r="C563" s="68" t="s">
        <v>3336</v>
      </c>
      <c r="D563" s="68" t="s">
        <v>3586</v>
      </c>
      <c r="E563" s="68">
        <v>400</v>
      </c>
      <c r="F563" s="68">
        <v>35000000000</v>
      </c>
      <c r="G563" s="192">
        <v>399.25</v>
      </c>
      <c r="H563" s="69">
        <v>34934375000</v>
      </c>
      <c r="I563" s="68" t="s">
        <v>3395</v>
      </c>
      <c r="J563" s="68" t="s">
        <v>3396</v>
      </c>
      <c r="K563" s="69">
        <v>399250</v>
      </c>
      <c r="L563" s="192">
        <v>399250</v>
      </c>
      <c r="M563" s="180">
        <v>34934375000</v>
      </c>
      <c r="N563" s="68" t="s">
        <v>3361</v>
      </c>
      <c r="O563" s="68" t="s">
        <v>4133</v>
      </c>
    </row>
    <row r="564" spans="1:15" ht="39" thickBot="1">
      <c r="A564" s="68">
        <v>14031000071</v>
      </c>
      <c r="B564" s="68">
        <v>100387</v>
      </c>
      <c r="C564" s="68" t="s">
        <v>3388</v>
      </c>
      <c r="D564" s="68" t="s">
        <v>3549</v>
      </c>
      <c r="E564" s="68">
        <v>150</v>
      </c>
      <c r="F564" s="68">
        <v>13125000000</v>
      </c>
      <c r="G564" s="192">
        <v>145.86000000000001</v>
      </c>
      <c r="H564" s="69">
        <v>12762750000</v>
      </c>
      <c r="I564" s="68" t="s">
        <v>3337</v>
      </c>
      <c r="J564" s="68" t="s">
        <v>3338</v>
      </c>
      <c r="K564" s="69">
        <v>145860</v>
      </c>
      <c r="L564" s="192">
        <v>145860</v>
      </c>
      <c r="M564" s="180">
        <v>12762750000</v>
      </c>
      <c r="N564" s="68" t="s">
        <v>3397</v>
      </c>
      <c r="O564" s="68" t="s">
        <v>4032</v>
      </c>
    </row>
    <row r="565" spans="1:15" ht="26.25" thickBot="1">
      <c r="A565" s="68">
        <v>14031900348</v>
      </c>
      <c r="B565" s="68">
        <v>100390</v>
      </c>
      <c r="C565" s="68" t="s">
        <v>3336</v>
      </c>
      <c r="D565" s="68" t="s">
        <v>3583</v>
      </c>
      <c r="E565" s="68">
        <v>252</v>
      </c>
      <c r="F565" s="68">
        <v>22050000000</v>
      </c>
      <c r="G565" s="192">
        <v>240.08</v>
      </c>
      <c r="H565" s="69">
        <v>21007000000</v>
      </c>
      <c r="I565" s="68" t="s">
        <v>3395</v>
      </c>
      <c r="J565" s="68" t="s">
        <v>3396</v>
      </c>
      <c r="K565" s="69">
        <v>240080</v>
      </c>
      <c r="L565" s="192">
        <v>240080</v>
      </c>
      <c r="M565" s="180">
        <v>21007000000</v>
      </c>
      <c r="N565" s="68" t="s">
        <v>3382</v>
      </c>
      <c r="O565" s="68" t="s">
        <v>4072</v>
      </c>
    </row>
    <row r="566" spans="1:15" ht="39" thickBot="1">
      <c r="A566" s="68">
        <v>14031900338</v>
      </c>
      <c r="B566" s="68">
        <v>100332</v>
      </c>
      <c r="C566" s="68" t="s">
        <v>3336</v>
      </c>
      <c r="D566" s="68" t="s">
        <v>3585</v>
      </c>
      <c r="E566" s="68">
        <v>200</v>
      </c>
      <c r="F566" s="68">
        <v>17500000000</v>
      </c>
      <c r="G566" s="192">
        <v>192.78</v>
      </c>
      <c r="H566" s="69">
        <v>16868250000</v>
      </c>
      <c r="I566" s="68" t="s">
        <v>3395</v>
      </c>
      <c r="J566" s="68" t="s">
        <v>3396</v>
      </c>
      <c r="K566" s="69">
        <v>192780</v>
      </c>
      <c r="L566" s="192">
        <v>192780</v>
      </c>
      <c r="M566" s="180">
        <v>16868250000</v>
      </c>
      <c r="N566" s="68" t="s">
        <v>3403</v>
      </c>
      <c r="O566" s="68" t="s">
        <v>4131</v>
      </c>
    </row>
    <row r="567" spans="1:15" ht="39" thickBot="1">
      <c r="A567" s="68">
        <v>14031000076</v>
      </c>
      <c r="B567" s="68">
        <v>100029</v>
      </c>
      <c r="C567" s="68" t="s">
        <v>3388</v>
      </c>
      <c r="D567" s="68" t="s">
        <v>3549</v>
      </c>
      <c r="E567" s="68">
        <v>500</v>
      </c>
      <c r="F567" s="68">
        <v>43750000000</v>
      </c>
      <c r="G567" s="192">
        <v>499.19</v>
      </c>
      <c r="H567" s="69">
        <v>43679125000</v>
      </c>
      <c r="I567" s="68" t="s">
        <v>3337</v>
      </c>
      <c r="J567" s="68" t="s">
        <v>3338</v>
      </c>
      <c r="K567" s="69">
        <v>499190</v>
      </c>
      <c r="L567" s="192">
        <v>499190</v>
      </c>
      <c r="M567" s="180">
        <v>43679125000</v>
      </c>
      <c r="N567" s="68" t="s">
        <v>3397</v>
      </c>
      <c r="O567" s="68" t="s">
        <v>4032</v>
      </c>
    </row>
    <row r="568" spans="1:15" ht="39" thickBot="1">
      <c r="A568" s="68">
        <v>14031000075</v>
      </c>
      <c r="B568" s="68">
        <v>100030</v>
      </c>
      <c r="C568" s="68" t="s">
        <v>3388</v>
      </c>
      <c r="D568" s="68" t="s">
        <v>3549</v>
      </c>
      <c r="E568" s="68">
        <v>500</v>
      </c>
      <c r="F568" s="68">
        <v>43750000000</v>
      </c>
      <c r="G568" s="192">
        <v>490.46</v>
      </c>
      <c r="H568" s="69">
        <v>42915250000</v>
      </c>
      <c r="I568" s="68" t="s">
        <v>3337</v>
      </c>
      <c r="J568" s="68" t="s">
        <v>3338</v>
      </c>
      <c r="K568" s="69">
        <v>490460</v>
      </c>
      <c r="L568" s="192">
        <v>490460</v>
      </c>
      <c r="M568" s="180">
        <v>42915250000</v>
      </c>
      <c r="N568" s="68" t="s">
        <v>3397</v>
      </c>
      <c r="O568" s="68" t="s">
        <v>4032</v>
      </c>
    </row>
    <row r="569" spans="1:15" ht="26.25" thickBot="1">
      <c r="A569" s="68">
        <v>14021900078</v>
      </c>
      <c r="B569" s="68">
        <v>83819</v>
      </c>
      <c r="C569" s="68" t="s">
        <v>3340</v>
      </c>
      <c r="D569" s="68" t="s">
        <v>842</v>
      </c>
      <c r="E569" s="68">
        <v>250</v>
      </c>
      <c r="F569" s="68">
        <v>20312500000</v>
      </c>
      <c r="G569" s="192">
        <v>249.23</v>
      </c>
      <c r="H569" s="69">
        <v>20249937500</v>
      </c>
      <c r="I569" s="68" t="s">
        <v>3337</v>
      </c>
      <c r="J569" s="68" t="s">
        <v>3338</v>
      </c>
      <c r="K569" s="69">
        <v>249230</v>
      </c>
      <c r="L569" s="192">
        <v>249230</v>
      </c>
      <c r="M569" s="180">
        <v>20249937500</v>
      </c>
      <c r="N569" s="68" t="s">
        <v>3486</v>
      </c>
      <c r="O569" s="68" t="s">
        <v>4021</v>
      </c>
    </row>
    <row r="570" spans="1:15" ht="26.25" thickBot="1">
      <c r="A570" s="68">
        <v>14031900099</v>
      </c>
      <c r="B570" s="68">
        <v>92199</v>
      </c>
      <c r="C570" s="68" t="s">
        <v>3336</v>
      </c>
      <c r="D570" s="68" t="s">
        <v>909</v>
      </c>
      <c r="E570" s="68">
        <v>100</v>
      </c>
      <c r="F570" s="68">
        <v>8125000000</v>
      </c>
      <c r="G570" s="192">
        <v>97.9</v>
      </c>
      <c r="H570" s="69">
        <v>7954375000</v>
      </c>
      <c r="I570" s="68" t="s">
        <v>3337</v>
      </c>
      <c r="J570" s="68" t="s">
        <v>3338</v>
      </c>
      <c r="K570" s="69">
        <v>97900</v>
      </c>
      <c r="L570" s="192">
        <v>97900</v>
      </c>
      <c r="M570" s="180">
        <v>7954375000</v>
      </c>
      <c r="N570" s="68" t="s">
        <v>3365</v>
      </c>
      <c r="O570" s="68" t="s">
        <v>4071</v>
      </c>
    </row>
    <row r="571" spans="1:15" ht="51.75" thickBot="1">
      <c r="A571" s="68">
        <v>14031900255</v>
      </c>
      <c r="B571" s="68">
        <v>96585</v>
      </c>
      <c r="C571" s="68" t="s">
        <v>3340</v>
      </c>
      <c r="D571" s="68" t="s">
        <v>3416</v>
      </c>
      <c r="E571" s="68">
        <v>35</v>
      </c>
      <c r="F571" s="68">
        <v>2843750000</v>
      </c>
      <c r="G571" s="192">
        <v>33.82</v>
      </c>
      <c r="H571" s="69">
        <v>2747875000</v>
      </c>
      <c r="I571" s="68" t="s">
        <v>3337</v>
      </c>
      <c r="J571" s="68" t="s">
        <v>3338</v>
      </c>
      <c r="K571" s="69">
        <v>33820</v>
      </c>
      <c r="L571" s="192">
        <v>33820</v>
      </c>
      <c r="M571" s="180">
        <v>2747875000</v>
      </c>
      <c r="N571" s="68" t="s">
        <v>3361</v>
      </c>
      <c r="O571" s="68" t="s">
        <v>3959</v>
      </c>
    </row>
    <row r="572" spans="1:15" ht="26.25" thickBot="1">
      <c r="A572" s="68">
        <v>14031900116</v>
      </c>
      <c r="B572" s="68">
        <v>89731</v>
      </c>
      <c r="C572" s="68" t="s">
        <v>3340</v>
      </c>
      <c r="D572" s="68" t="s">
        <v>739</v>
      </c>
      <c r="E572" s="68">
        <v>200</v>
      </c>
      <c r="F572" s="68">
        <v>16250000000</v>
      </c>
      <c r="G572" s="192">
        <v>198.68</v>
      </c>
      <c r="H572" s="69">
        <v>16142750000</v>
      </c>
      <c r="I572" s="68" t="s">
        <v>3337</v>
      </c>
      <c r="J572" s="68" t="s">
        <v>3338</v>
      </c>
      <c r="K572" s="69">
        <v>198680</v>
      </c>
      <c r="L572" s="192">
        <v>198680</v>
      </c>
      <c r="M572" s="180">
        <v>16142750000</v>
      </c>
      <c r="N572" s="68" t="s">
        <v>3363</v>
      </c>
      <c r="O572" s="68" t="s">
        <v>3931</v>
      </c>
    </row>
    <row r="573" spans="1:15" ht="26.25" thickBot="1">
      <c r="A573" s="68">
        <v>14021900373</v>
      </c>
      <c r="B573" s="68">
        <v>89720</v>
      </c>
      <c r="C573" s="68" t="s">
        <v>3340</v>
      </c>
      <c r="D573" s="68" t="s">
        <v>3543</v>
      </c>
      <c r="E573" s="68">
        <v>100</v>
      </c>
      <c r="F573" s="68">
        <v>8125000000</v>
      </c>
      <c r="G573" s="192">
        <v>99.06</v>
      </c>
      <c r="H573" s="69">
        <v>8048625000</v>
      </c>
      <c r="I573" s="68" t="s">
        <v>3337</v>
      </c>
      <c r="J573" s="68" t="s">
        <v>3338</v>
      </c>
      <c r="K573" s="69">
        <v>99060</v>
      </c>
      <c r="L573" s="192">
        <v>99060</v>
      </c>
      <c r="M573" s="180">
        <v>8048625000</v>
      </c>
      <c r="N573" s="68" t="s">
        <v>3365</v>
      </c>
      <c r="O573" s="68" t="s">
        <v>3928</v>
      </c>
    </row>
    <row r="574" spans="1:15" ht="26.25" thickBot="1">
      <c r="A574" s="68">
        <v>14021800066</v>
      </c>
      <c r="B574" s="68">
        <v>89712</v>
      </c>
      <c r="C574" s="68" t="s">
        <v>3343</v>
      </c>
      <c r="D574" s="68" t="s">
        <v>3447</v>
      </c>
      <c r="E574" s="68">
        <v>500</v>
      </c>
      <c r="F574" s="68">
        <v>40625000000</v>
      </c>
      <c r="G574" s="192">
        <v>498.45</v>
      </c>
      <c r="H574" s="69">
        <v>40499062500</v>
      </c>
      <c r="I574" s="68" t="s">
        <v>3337</v>
      </c>
      <c r="J574" s="68" t="s">
        <v>3338</v>
      </c>
      <c r="K574" s="69">
        <v>498450</v>
      </c>
      <c r="L574" s="192">
        <v>498450</v>
      </c>
      <c r="M574" s="180">
        <v>40499062500</v>
      </c>
      <c r="N574" s="68" t="s">
        <v>3365</v>
      </c>
      <c r="O574" s="68" t="s">
        <v>3927</v>
      </c>
    </row>
    <row r="575" spans="1:15" ht="26.25" thickBot="1">
      <c r="A575" s="68">
        <v>14031800002</v>
      </c>
      <c r="B575" s="68">
        <v>89668</v>
      </c>
      <c r="C575" s="68" t="s">
        <v>3343</v>
      </c>
      <c r="D575" s="68" t="s">
        <v>3553</v>
      </c>
      <c r="E575" s="68">
        <v>500</v>
      </c>
      <c r="F575" s="68">
        <v>40625000000</v>
      </c>
      <c r="G575" s="192">
        <v>499.6</v>
      </c>
      <c r="H575" s="69">
        <v>40592500000</v>
      </c>
      <c r="I575" s="68" t="s">
        <v>3337</v>
      </c>
      <c r="J575" s="68" t="s">
        <v>3338</v>
      </c>
      <c r="K575" s="69">
        <v>499600</v>
      </c>
      <c r="L575" s="192">
        <v>499600</v>
      </c>
      <c r="M575" s="180">
        <v>40592500000</v>
      </c>
      <c r="N575" s="68" t="s">
        <v>3385</v>
      </c>
      <c r="O575" s="68" t="s">
        <v>4134</v>
      </c>
    </row>
    <row r="576" spans="1:15" ht="39" thickBot="1">
      <c r="A576" s="68">
        <v>14021900352</v>
      </c>
      <c r="B576" s="68">
        <v>89644</v>
      </c>
      <c r="C576" s="68" t="s">
        <v>3340</v>
      </c>
      <c r="D576" s="68" t="s">
        <v>3546</v>
      </c>
      <c r="E576" s="68">
        <v>100</v>
      </c>
      <c r="F576" s="68">
        <v>8125000000</v>
      </c>
      <c r="G576" s="192">
        <v>99.18</v>
      </c>
      <c r="H576" s="69">
        <v>8058375000</v>
      </c>
      <c r="I576" s="68" t="s">
        <v>3337</v>
      </c>
      <c r="J576" s="68" t="s">
        <v>3338</v>
      </c>
      <c r="K576" s="69">
        <v>99180</v>
      </c>
      <c r="L576" s="192">
        <v>99180</v>
      </c>
      <c r="M576" s="180">
        <v>8058375000</v>
      </c>
      <c r="N576" s="68" t="s">
        <v>3415</v>
      </c>
      <c r="O576" s="68" t="s">
        <v>3956</v>
      </c>
    </row>
    <row r="577" spans="1:15" ht="26.25" thickBot="1">
      <c r="A577" s="68">
        <v>14036100002</v>
      </c>
      <c r="B577" s="68">
        <v>89653</v>
      </c>
      <c r="C577" s="68" t="s">
        <v>3392</v>
      </c>
      <c r="D577" s="68" t="s">
        <v>3393</v>
      </c>
      <c r="E577" s="68">
        <v>300</v>
      </c>
      <c r="F577" s="68">
        <v>24375000000</v>
      </c>
      <c r="G577" s="192">
        <v>293.33</v>
      </c>
      <c r="H577" s="69">
        <v>23833062500</v>
      </c>
      <c r="I577" s="68" t="s">
        <v>3337</v>
      </c>
      <c r="J577" s="68" t="s">
        <v>3338</v>
      </c>
      <c r="K577" s="69">
        <v>293330</v>
      </c>
      <c r="L577" s="192">
        <v>293330</v>
      </c>
      <c r="M577" s="180">
        <v>23833062500</v>
      </c>
      <c r="N577" s="68" t="s">
        <v>3341</v>
      </c>
      <c r="O577" s="68" t="s">
        <v>3937</v>
      </c>
    </row>
    <row r="578" spans="1:15" ht="39" thickBot="1">
      <c r="A578" s="68">
        <v>14021900348</v>
      </c>
      <c r="B578" s="68">
        <v>89655</v>
      </c>
      <c r="C578" s="68" t="s">
        <v>3340</v>
      </c>
      <c r="D578" s="68" t="s">
        <v>993</v>
      </c>
      <c r="E578" s="68">
        <v>125</v>
      </c>
      <c r="F578" s="68">
        <v>10156250000</v>
      </c>
      <c r="G578" s="192">
        <v>124.42</v>
      </c>
      <c r="H578" s="69">
        <v>10109125000</v>
      </c>
      <c r="I578" s="68" t="s">
        <v>3337</v>
      </c>
      <c r="J578" s="68" t="s">
        <v>3338</v>
      </c>
      <c r="K578" s="69">
        <v>124420</v>
      </c>
      <c r="L578" s="192">
        <v>124420</v>
      </c>
      <c r="M578" s="180">
        <v>10109125000</v>
      </c>
      <c r="N578" s="68" t="s">
        <v>3341</v>
      </c>
      <c r="O578" s="68" t="s">
        <v>4023</v>
      </c>
    </row>
    <row r="579" spans="1:15" ht="26.25" thickBot="1">
      <c r="A579" s="68">
        <v>14021900357</v>
      </c>
      <c r="B579" s="68">
        <v>89608</v>
      </c>
      <c r="C579" s="68" t="s">
        <v>3340</v>
      </c>
      <c r="D579" s="68" t="s">
        <v>3599</v>
      </c>
      <c r="E579" s="68">
        <v>374</v>
      </c>
      <c r="F579" s="68">
        <v>30387500000</v>
      </c>
      <c r="G579" s="192">
        <v>373.04</v>
      </c>
      <c r="H579" s="69">
        <v>30309500000</v>
      </c>
      <c r="I579" s="68" t="s">
        <v>3337</v>
      </c>
      <c r="J579" s="68" t="s">
        <v>3338</v>
      </c>
      <c r="K579" s="69">
        <v>373040</v>
      </c>
      <c r="L579" s="192">
        <v>373040</v>
      </c>
      <c r="M579" s="180">
        <v>30309500000</v>
      </c>
      <c r="N579" s="68" t="s">
        <v>3407</v>
      </c>
      <c r="O579" s="68" t="s">
        <v>4135</v>
      </c>
    </row>
    <row r="580" spans="1:15" ht="26.25" thickBot="1">
      <c r="A580" s="68">
        <v>14021800068</v>
      </c>
      <c r="B580" s="68">
        <v>89609</v>
      </c>
      <c r="C580" s="68" t="s">
        <v>3343</v>
      </c>
      <c r="D580" s="68" t="s">
        <v>3600</v>
      </c>
      <c r="E580" s="68">
        <v>500</v>
      </c>
      <c r="F580" s="68">
        <v>40625000000</v>
      </c>
      <c r="G580" s="192">
        <v>498.19</v>
      </c>
      <c r="H580" s="69">
        <v>40477937500</v>
      </c>
      <c r="I580" s="68" t="s">
        <v>3337</v>
      </c>
      <c r="J580" s="68" t="s">
        <v>3338</v>
      </c>
      <c r="K580" s="69">
        <v>498190</v>
      </c>
      <c r="L580" s="192">
        <v>498190</v>
      </c>
      <c r="M580" s="180">
        <v>40477937500</v>
      </c>
      <c r="N580" s="68" t="s">
        <v>3390</v>
      </c>
      <c r="O580" s="68" t="s">
        <v>4008</v>
      </c>
    </row>
    <row r="581" spans="1:15" ht="26.25" thickBot="1">
      <c r="A581" s="68">
        <v>14021900372</v>
      </c>
      <c r="B581" s="68">
        <v>89612</v>
      </c>
      <c r="C581" s="68" t="s">
        <v>3340</v>
      </c>
      <c r="D581" s="68" t="s">
        <v>3478</v>
      </c>
      <c r="E581" s="68">
        <v>100</v>
      </c>
      <c r="F581" s="68">
        <v>8125000000</v>
      </c>
      <c r="G581" s="192">
        <v>99.16</v>
      </c>
      <c r="H581" s="69">
        <v>8056750000</v>
      </c>
      <c r="I581" s="68" t="s">
        <v>3337</v>
      </c>
      <c r="J581" s="68" t="s">
        <v>3338</v>
      </c>
      <c r="K581" s="69">
        <v>99160</v>
      </c>
      <c r="L581" s="192">
        <v>99160</v>
      </c>
      <c r="M581" s="180">
        <v>8056750000</v>
      </c>
      <c r="N581" s="68" t="s">
        <v>3363</v>
      </c>
      <c r="O581" s="68" t="s">
        <v>3951</v>
      </c>
    </row>
    <row r="582" spans="1:15" ht="26.25" thickBot="1">
      <c r="A582" s="68">
        <v>14021900346</v>
      </c>
      <c r="B582" s="68">
        <v>89570</v>
      </c>
      <c r="C582" s="68" t="s">
        <v>3340</v>
      </c>
      <c r="D582" s="68" t="s">
        <v>709</v>
      </c>
      <c r="E582" s="68">
        <v>150</v>
      </c>
      <c r="F582" s="68">
        <v>12187500000</v>
      </c>
      <c r="G582" s="192">
        <v>149.63999999999999</v>
      </c>
      <c r="H582" s="69">
        <v>12158250000</v>
      </c>
      <c r="I582" s="68" t="s">
        <v>3337</v>
      </c>
      <c r="J582" s="68" t="s">
        <v>3338</v>
      </c>
      <c r="K582" s="69">
        <v>149640</v>
      </c>
      <c r="L582" s="192">
        <v>149640</v>
      </c>
      <c r="M582" s="180">
        <v>12158250000</v>
      </c>
      <c r="N582" s="68" t="s">
        <v>3365</v>
      </c>
      <c r="O582" s="68" t="s">
        <v>4136</v>
      </c>
    </row>
    <row r="583" spans="1:15" ht="26.25" thickBot="1">
      <c r="A583" s="68">
        <v>14036500001</v>
      </c>
      <c r="B583" s="68">
        <v>89511</v>
      </c>
      <c r="C583" s="68" t="s">
        <v>3410</v>
      </c>
      <c r="D583" s="68" t="s">
        <v>3352</v>
      </c>
      <c r="E583" s="68">
        <v>227</v>
      </c>
      <c r="F583" s="68">
        <v>18443750000</v>
      </c>
      <c r="G583" s="192">
        <v>222.91</v>
      </c>
      <c r="H583" s="69">
        <v>18111437500</v>
      </c>
      <c r="I583" s="68" t="s">
        <v>3337</v>
      </c>
      <c r="J583" s="68" t="s">
        <v>3338</v>
      </c>
      <c r="K583" s="69">
        <v>222910</v>
      </c>
      <c r="L583" s="192">
        <v>222910</v>
      </c>
      <c r="M583" s="180">
        <v>18111437500</v>
      </c>
      <c r="N583" s="68" t="s">
        <v>3353</v>
      </c>
      <c r="O583" s="68" t="s">
        <v>4137</v>
      </c>
    </row>
    <row r="584" spans="1:15" ht="51.75" thickBot="1">
      <c r="A584" s="68">
        <v>14036100007</v>
      </c>
      <c r="B584" s="68">
        <v>89464</v>
      </c>
      <c r="C584" s="68" t="s">
        <v>3392</v>
      </c>
      <c r="D584" s="68" t="s">
        <v>3393</v>
      </c>
      <c r="E584" s="68">
        <v>493</v>
      </c>
      <c r="F584" s="68">
        <v>40056250000</v>
      </c>
      <c r="G584" s="192">
        <v>492.29</v>
      </c>
      <c r="H584" s="69">
        <v>39998562500</v>
      </c>
      <c r="I584" s="68" t="s">
        <v>3337</v>
      </c>
      <c r="J584" s="68" t="s">
        <v>3338</v>
      </c>
      <c r="K584" s="69">
        <v>492290</v>
      </c>
      <c r="L584" s="192">
        <v>492290</v>
      </c>
      <c r="M584" s="180">
        <v>39998562500</v>
      </c>
      <c r="N584" s="68" t="s">
        <v>3365</v>
      </c>
      <c r="O584" s="68" t="s">
        <v>3978</v>
      </c>
    </row>
    <row r="585" spans="1:15" ht="26.25" thickBot="1">
      <c r="A585" s="68">
        <v>14031900068</v>
      </c>
      <c r="B585" s="68">
        <v>89466</v>
      </c>
      <c r="C585" s="68" t="s">
        <v>3340</v>
      </c>
      <c r="D585" s="68" t="s">
        <v>1736</v>
      </c>
      <c r="E585" s="68">
        <v>175</v>
      </c>
      <c r="F585" s="68">
        <v>14218750000</v>
      </c>
      <c r="G585" s="192">
        <v>173.34</v>
      </c>
      <c r="H585" s="69">
        <v>14083875000</v>
      </c>
      <c r="I585" s="68" t="s">
        <v>3337</v>
      </c>
      <c r="J585" s="68" t="s">
        <v>3338</v>
      </c>
      <c r="K585" s="69">
        <v>173340</v>
      </c>
      <c r="L585" s="192">
        <v>173340</v>
      </c>
      <c r="M585" s="180">
        <v>14083875000</v>
      </c>
      <c r="N585" s="68" t="s">
        <v>3353</v>
      </c>
      <c r="O585" s="68" t="s">
        <v>4138</v>
      </c>
    </row>
    <row r="586" spans="1:15" ht="26.25" thickBot="1">
      <c r="A586" s="68">
        <v>14021900354</v>
      </c>
      <c r="B586" s="68">
        <v>89472</v>
      </c>
      <c r="C586" s="68" t="s">
        <v>3340</v>
      </c>
      <c r="D586" s="68" t="s">
        <v>3601</v>
      </c>
      <c r="E586" s="68">
        <v>100</v>
      </c>
      <c r="F586" s="68">
        <v>8125000000</v>
      </c>
      <c r="G586" s="192">
        <v>97.66</v>
      </c>
      <c r="H586" s="69">
        <v>7934875000</v>
      </c>
      <c r="I586" s="68" t="s">
        <v>3337</v>
      </c>
      <c r="J586" s="68" t="s">
        <v>3338</v>
      </c>
      <c r="K586" s="69">
        <v>97660</v>
      </c>
      <c r="L586" s="192">
        <v>97660</v>
      </c>
      <c r="M586" s="180">
        <v>7934875000</v>
      </c>
      <c r="N586" s="68" t="s">
        <v>3446</v>
      </c>
      <c r="O586" s="68" t="s">
        <v>4139</v>
      </c>
    </row>
    <row r="587" spans="1:15" ht="26.25" thickBot="1">
      <c r="A587" s="68">
        <v>14031900089</v>
      </c>
      <c r="B587" s="68">
        <v>89414</v>
      </c>
      <c r="C587" s="68" t="s">
        <v>3340</v>
      </c>
      <c r="D587" s="68" t="s">
        <v>3464</v>
      </c>
      <c r="E587" s="68">
        <v>150</v>
      </c>
      <c r="F587" s="68">
        <v>12187500000</v>
      </c>
      <c r="G587" s="192">
        <v>148.41</v>
      </c>
      <c r="H587" s="69">
        <v>12058312500</v>
      </c>
      <c r="I587" s="68" t="s">
        <v>3337</v>
      </c>
      <c r="J587" s="68" t="s">
        <v>3338</v>
      </c>
      <c r="K587" s="69">
        <v>148410</v>
      </c>
      <c r="L587" s="192">
        <v>148410</v>
      </c>
      <c r="M587" s="180">
        <v>12058312500</v>
      </c>
      <c r="N587" s="68" t="s">
        <v>3458</v>
      </c>
      <c r="O587" s="68" t="s">
        <v>4113</v>
      </c>
    </row>
    <row r="588" spans="1:15" ht="26.25" thickBot="1">
      <c r="A588" s="68">
        <v>14036100003</v>
      </c>
      <c r="B588" s="68">
        <v>89443</v>
      </c>
      <c r="C588" s="68" t="s">
        <v>3392</v>
      </c>
      <c r="D588" s="68" t="s">
        <v>3393</v>
      </c>
      <c r="E588" s="68">
        <v>150</v>
      </c>
      <c r="F588" s="68">
        <v>12187500000</v>
      </c>
      <c r="G588" s="192">
        <v>149.78</v>
      </c>
      <c r="H588" s="69">
        <v>12169625000</v>
      </c>
      <c r="I588" s="68" t="s">
        <v>3337</v>
      </c>
      <c r="J588" s="68" t="s">
        <v>3338</v>
      </c>
      <c r="K588" s="69">
        <v>149780</v>
      </c>
      <c r="L588" s="192">
        <v>149780</v>
      </c>
      <c r="M588" s="180">
        <v>12169625000</v>
      </c>
      <c r="N588" s="68" t="s">
        <v>3415</v>
      </c>
      <c r="O588" s="68" t="s">
        <v>4062</v>
      </c>
    </row>
    <row r="589" spans="1:15" ht="51.75" thickBot="1">
      <c r="A589" s="68">
        <v>14036100006</v>
      </c>
      <c r="B589" s="68">
        <v>89461</v>
      </c>
      <c r="C589" s="68" t="s">
        <v>3392</v>
      </c>
      <c r="D589" s="68" t="s">
        <v>3393</v>
      </c>
      <c r="E589" s="68">
        <v>240</v>
      </c>
      <c r="F589" s="68">
        <v>19500000000</v>
      </c>
      <c r="G589" s="192">
        <v>236.84</v>
      </c>
      <c r="H589" s="69">
        <v>19243250000</v>
      </c>
      <c r="I589" s="68" t="s">
        <v>3337</v>
      </c>
      <c r="J589" s="68" t="s">
        <v>3338</v>
      </c>
      <c r="K589" s="69">
        <v>236840</v>
      </c>
      <c r="L589" s="192">
        <v>236840</v>
      </c>
      <c r="M589" s="180">
        <v>19243250000</v>
      </c>
      <c r="N589" s="68" t="s">
        <v>3566</v>
      </c>
      <c r="O589" s="68" t="s">
        <v>3978</v>
      </c>
    </row>
    <row r="590" spans="1:15" ht="39" thickBot="1">
      <c r="A590" s="68">
        <v>14021900356</v>
      </c>
      <c r="B590" s="68">
        <v>89395</v>
      </c>
      <c r="C590" s="68" t="s">
        <v>3340</v>
      </c>
      <c r="D590" s="68" t="s">
        <v>3413</v>
      </c>
      <c r="E590" s="68">
        <v>300</v>
      </c>
      <c r="F590" s="68">
        <v>24375000000</v>
      </c>
      <c r="G590" s="192">
        <v>299.26</v>
      </c>
      <c r="H590" s="69">
        <v>24314875000</v>
      </c>
      <c r="I590" s="68" t="s">
        <v>3337</v>
      </c>
      <c r="J590" s="68" t="s">
        <v>3338</v>
      </c>
      <c r="K590" s="69">
        <v>299260</v>
      </c>
      <c r="L590" s="192">
        <v>299260</v>
      </c>
      <c r="M590" s="180">
        <v>24314875000</v>
      </c>
      <c r="N590" s="68" t="s">
        <v>3339</v>
      </c>
      <c r="O590" s="68" t="s">
        <v>4029</v>
      </c>
    </row>
    <row r="591" spans="1:15" ht="26.25" thickBot="1">
      <c r="A591" s="68">
        <v>14026500008</v>
      </c>
      <c r="B591" s="68">
        <v>89403</v>
      </c>
      <c r="C591" s="68" t="s">
        <v>3410</v>
      </c>
      <c r="D591" s="68" t="s">
        <v>3356</v>
      </c>
      <c r="E591" s="68">
        <v>340</v>
      </c>
      <c r="F591" s="68">
        <v>27625000000</v>
      </c>
      <c r="G591" s="192">
        <v>337.83</v>
      </c>
      <c r="H591" s="69">
        <v>27448687500</v>
      </c>
      <c r="I591" s="68" t="s">
        <v>3337</v>
      </c>
      <c r="J591" s="68" t="s">
        <v>3338</v>
      </c>
      <c r="K591" s="69">
        <v>337830</v>
      </c>
      <c r="L591" s="192">
        <v>337830</v>
      </c>
      <c r="M591" s="180">
        <v>27448687500</v>
      </c>
      <c r="N591" s="68" t="s">
        <v>3357</v>
      </c>
      <c r="O591" s="68" t="s">
        <v>3999</v>
      </c>
    </row>
    <row r="592" spans="1:15" ht="39" thickBot="1">
      <c r="A592" s="68">
        <v>14021900353</v>
      </c>
      <c r="B592" s="68">
        <v>89391</v>
      </c>
      <c r="C592" s="68" t="s">
        <v>3340</v>
      </c>
      <c r="D592" s="68" t="s">
        <v>3602</v>
      </c>
      <c r="E592" s="68">
        <v>326</v>
      </c>
      <c r="F592" s="68">
        <v>26487500000</v>
      </c>
      <c r="G592" s="192">
        <v>324.11</v>
      </c>
      <c r="H592" s="69">
        <v>26333937500</v>
      </c>
      <c r="I592" s="68" t="s">
        <v>3337</v>
      </c>
      <c r="J592" s="68" t="s">
        <v>3338</v>
      </c>
      <c r="K592" s="69">
        <v>324110</v>
      </c>
      <c r="L592" s="192">
        <v>324110</v>
      </c>
      <c r="M592" s="180">
        <v>26333937500</v>
      </c>
      <c r="N592" s="68" t="s">
        <v>3415</v>
      </c>
      <c r="O592" s="68" t="s">
        <v>4031</v>
      </c>
    </row>
    <row r="593" spans="1:15" ht="26.25" thickBot="1">
      <c r="A593" s="68">
        <v>14031900064</v>
      </c>
      <c r="B593" s="68">
        <v>89366</v>
      </c>
      <c r="C593" s="68" t="s">
        <v>3336</v>
      </c>
      <c r="D593" s="68" t="s">
        <v>3603</v>
      </c>
      <c r="E593" s="68">
        <v>100</v>
      </c>
      <c r="F593" s="68">
        <v>8125000000</v>
      </c>
      <c r="G593" s="192">
        <v>98.96</v>
      </c>
      <c r="H593" s="69">
        <v>8040500000</v>
      </c>
      <c r="I593" s="68" t="s">
        <v>3337</v>
      </c>
      <c r="J593" s="68" t="s">
        <v>3338</v>
      </c>
      <c r="K593" s="69">
        <v>98960</v>
      </c>
      <c r="L593" s="192">
        <v>98960</v>
      </c>
      <c r="M593" s="180">
        <v>8040500000</v>
      </c>
      <c r="N593" s="68" t="s">
        <v>3367</v>
      </c>
      <c r="O593" s="68" t="s">
        <v>4002</v>
      </c>
    </row>
    <row r="594" spans="1:15" ht="39" thickBot="1">
      <c r="A594" s="68">
        <v>14021900355</v>
      </c>
      <c r="B594" s="68">
        <v>89320</v>
      </c>
      <c r="C594" s="68" t="s">
        <v>3340</v>
      </c>
      <c r="D594" s="68" t="s">
        <v>3652</v>
      </c>
      <c r="E594" s="68">
        <v>200</v>
      </c>
      <c r="F594" s="68">
        <v>16250000000</v>
      </c>
      <c r="G594" s="192">
        <v>198.57</v>
      </c>
      <c r="H594" s="69">
        <v>16133812500</v>
      </c>
      <c r="I594" s="68" t="s">
        <v>3337</v>
      </c>
      <c r="J594" s="68" t="s">
        <v>3338</v>
      </c>
      <c r="K594" s="69">
        <v>198570</v>
      </c>
      <c r="L594" s="192">
        <v>198570</v>
      </c>
      <c r="M594" s="180">
        <v>16133812500</v>
      </c>
      <c r="N594" s="68" t="s">
        <v>3489</v>
      </c>
      <c r="O594" s="68" t="s">
        <v>4140</v>
      </c>
    </row>
    <row r="595" spans="1:15" ht="51.75" thickBot="1">
      <c r="A595" s="68">
        <v>14021900344</v>
      </c>
      <c r="B595" s="68">
        <v>89267</v>
      </c>
      <c r="C595" s="68" t="s">
        <v>3340</v>
      </c>
      <c r="D595" s="68" t="s">
        <v>3508</v>
      </c>
      <c r="E595" s="68">
        <v>150</v>
      </c>
      <c r="F595" s="68">
        <v>12187500000</v>
      </c>
      <c r="G595" s="192">
        <v>148.68</v>
      </c>
      <c r="H595" s="69">
        <v>12080250000</v>
      </c>
      <c r="I595" s="68" t="s">
        <v>3337</v>
      </c>
      <c r="J595" s="68" t="s">
        <v>3338</v>
      </c>
      <c r="K595" s="69">
        <v>148680</v>
      </c>
      <c r="L595" s="192">
        <v>148680</v>
      </c>
      <c r="M595" s="180">
        <v>12080250000</v>
      </c>
      <c r="N595" s="68" t="s">
        <v>3361</v>
      </c>
      <c r="O595" s="68" t="s">
        <v>3954</v>
      </c>
    </row>
    <row r="596" spans="1:15" ht="26.25" thickBot="1">
      <c r="A596" s="68">
        <v>14021800070</v>
      </c>
      <c r="B596" s="68">
        <v>89233</v>
      </c>
      <c r="C596" s="68" t="s">
        <v>3343</v>
      </c>
      <c r="D596" s="68" t="s">
        <v>223</v>
      </c>
      <c r="E596" s="68">
        <v>400</v>
      </c>
      <c r="F596" s="68">
        <v>32500000000</v>
      </c>
      <c r="G596" s="192">
        <v>398.94</v>
      </c>
      <c r="H596" s="69">
        <v>32413875000</v>
      </c>
      <c r="I596" s="68" t="s">
        <v>3337</v>
      </c>
      <c r="J596" s="68" t="s">
        <v>3338</v>
      </c>
      <c r="K596" s="69">
        <v>398940</v>
      </c>
      <c r="L596" s="192">
        <v>398940</v>
      </c>
      <c r="M596" s="180">
        <v>32413875000</v>
      </c>
      <c r="N596" s="68" t="s">
        <v>3442</v>
      </c>
      <c r="O596" s="68" t="s">
        <v>3985</v>
      </c>
    </row>
    <row r="597" spans="1:15" ht="39" thickBot="1">
      <c r="A597" s="68">
        <v>14031900259</v>
      </c>
      <c r="B597" s="68">
        <v>96536</v>
      </c>
      <c r="C597" s="68" t="s">
        <v>3340</v>
      </c>
      <c r="D597" s="68" t="s">
        <v>3501</v>
      </c>
      <c r="E597" s="68">
        <v>164</v>
      </c>
      <c r="F597" s="68">
        <v>13325000000</v>
      </c>
      <c r="G597" s="192">
        <v>163.9</v>
      </c>
      <c r="H597" s="69">
        <v>13316875000</v>
      </c>
      <c r="I597" s="68" t="s">
        <v>3337</v>
      </c>
      <c r="J597" s="68" t="s">
        <v>3338</v>
      </c>
      <c r="K597" s="69">
        <v>163900</v>
      </c>
      <c r="L597" s="192">
        <v>163900</v>
      </c>
      <c r="M597" s="180">
        <v>13316875000</v>
      </c>
      <c r="N597" s="68" t="s">
        <v>3349</v>
      </c>
      <c r="O597" s="68" t="s">
        <v>4034</v>
      </c>
    </row>
    <row r="598" spans="1:15" ht="39" thickBot="1">
      <c r="A598" s="68">
        <v>14031900260</v>
      </c>
      <c r="B598" s="68">
        <v>96538</v>
      </c>
      <c r="C598" s="68" t="s">
        <v>3340</v>
      </c>
      <c r="D598" s="68" t="s">
        <v>3501</v>
      </c>
      <c r="E598" s="68">
        <v>270</v>
      </c>
      <c r="F598" s="68">
        <v>21937500000</v>
      </c>
      <c r="G598" s="192">
        <v>268.02999999999997</v>
      </c>
      <c r="H598" s="69">
        <v>21777437500</v>
      </c>
      <c r="I598" s="68" t="s">
        <v>3337</v>
      </c>
      <c r="J598" s="68" t="s">
        <v>3338</v>
      </c>
      <c r="K598" s="69">
        <v>268030</v>
      </c>
      <c r="L598" s="192">
        <v>268030</v>
      </c>
      <c r="M598" s="180">
        <v>21777437500</v>
      </c>
      <c r="N598" s="68" t="s">
        <v>3349</v>
      </c>
      <c r="O598" s="68" t="s">
        <v>4034</v>
      </c>
    </row>
    <row r="599" spans="1:15" ht="26.25" thickBot="1">
      <c r="A599" s="68">
        <v>14031800026</v>
      </c>
      <c r="B599" s="68">
        <v>96515</v>
      </c>
      <c r="C599" s="68" t="s">
        <v>3343</v>
      </c>
      <c r="D599" s="68" t="s">
        <v>3604</v>
      </c>
      <c r="E599" s="68">
        <v>500</v>
      </c>
      <c r="F599" s="68">
        <v>40625000000</v>
      </c>
      <c r="G599" s="192">
        <v>499.88</v>
      </c>
      <c r="H599" s="69">
        <v>40615250000</v>
      </c>
      <c r="I599" s="68" t="s">
        <v>3337</v>
      </c>
      <c r="J599" s="68" t="s">
        <v>3338</v>
      </c>
      <c r="K599" s="69">
        <v>499880</v>
      </c>
      <c r="L599" s="192">
        <v>499880</v>
      </c>
      <c r="M599" s="180">
        <v>40615250000</v>
      </c>
      <c r="N599" s="68" t="s">
        <v>3415</v>
      </c>
      <c r="O599" s="68" t="s">
        <v>4004</v>
      </c>
    </row>
    <row r="600" spans="1:15" ht="26.25" thickBot="1">
      <c r="A600" s="70"/>
      <c r="B600" s="68">
        <v>96487</v>
      </c>
      <c r="C600" s="68" t="s">
        <v>3398</v>
      </c>
      <c r="D600" s="68" t="s">
        <v>3592</v>
      </c>
      <c r="E600" s="68">
        <v>99.38</v>
      </c>
      <c r="F600" s="68">
        <v>8074625000</v>
      </c>
      <c r="G600" s="192">
        <v>0</v>
      </c>
      <c r="H600" s="69">
        <v>0</v>
      </c>
      <c r="I600" s="68" t="s">
        <v>3395</v>
      </c>
      <c r="J600" s="68" t="s">
        <v>3396</v>
      </c>
      <c r="K600" s="69">
        <v>0</v>
      </c>
      <c r="L600" s="192">
        <v>0</v>
      </c>
      <c r="M600" s="180">
        <v>0</v>
      </c>
      <c r="N600" s="68" t="s">
        <v>3627</v>
      </c>
      <c r="O600" s="68" t="s">
        <v>4005</v>
      </c>
    </row>
    <row r="601" spans="1:15" ht="39" thickBot="1">
      <c r="A601" s="68">
        <v>14031800018</v>
      </c>
      <c r="B601" s="68">
        <v>96489</v>
      </c>
      <c r="C601" s="68" t="s">
        <v>3343</v>
      </c>
      <c r="D601" s="68" t="s">
        <v>3447</v>
      </c>
      <c r="E601" s="68">
        <v>1000</v>
      </c>
      <c r="F601" s="68">
        <v>81250000000</v>
      </c>
      <c r="G601" s="192">
        <v>995.82</v>
      </c>
      <c r="H601" s="69">
        <v>80910375000</v>
      </c>
      <c r="I601" s="68" t="s">
        <v>3337</v>
      </c>
      <c r="J601" s="68" t="s">
        <v>3338</v>
      </c>
      <c r="K601" s="69">
        <v>995820</v>
      </c>
      <c r="L601" s="192">
        <v>995820</v>
      </c>
      <c r="M601" s="180">
        <v>80910375000</v>
      </c>
      <c r="N601" s="68" t="s">
        <v>3365</v>
      </c>
      <c r="O601" s="68" t="s">
        <v>3976</v>
      </c>
    </row>
    <row r="602" spans="1:15" ht="26.25" thickBot="1">
      <c r="A602" s="68">
        <v>14031800029</v>
      </c>
      <c r="B602" s="68">
        <v>96498</v>
      </c>
      <c r="C602" s="68" t="s">
        <v>3343</v>
      </c>
      <c r="D602" s="68" t="s">
        <v>3592</v>
      </c>
      <c r="E602" s="68">
        <v>435</v>
      </c>
      <c r="F602" s="68">
        <v>35343750000</v>
      </c>
      <c r="G602" s="192">
        <v>428.56</v>
      </c>
      <c r="H602" s="69">
        <v>34820500000</v>
      </c>
      <c r="I602" s="68" t="s">
        <v>3337</v>
      </c>
      <c r="J602" s="68" t="s">
        <v>3338</v>
      </c>
      <c r="K602" s="69">
        <v>428560</v>
      </c>
      <c r="L602" s="192">
        <v>428560</v>
      </c>
      <c r="M602" s="180">
        <v>34820500000</v>
      </c>
      <c r="N602" s="68" t="s">
        <v>3557</v>
      </c>
      <c r="O602" s="68" t="s">
        <v>4005</v>
      </c>
    </row>
    <row r="603" spans="1:15" ht="39" thickBot="1">
      <c r="A603" s="68">
        <v>14021900257</v>
      </c>
      <c r="B603" s="68">
        <v>86099</v>
      </c>
      <c r="C603" s="68" t="s">
        <v>3340</v>
      </c>
      <c r="D603" s="68" t="s">
        <v>3548</v>
      </c>
      <c r="E603" s="68">
        <v>100</v>
      </c>
      <c r="F603" s="68">
        <v>8125000000</v>
      </c>
      <c r="G603" s="192">
        <v>97.48</v>
      </c>
      <c r="H603" s="69">
        <v>7920250000</v>
      </c>
      <c r="I603" s="68" t="s">
        <v>3337</v>
      </c>
      <c r="J603" s="68" t="s">
        <v>3338</v>
      </c>
      <c r="K603" s="69">
        <v>97480</v>
      </c>
      <c r="L603" s="192">
        <v>97480</v>
      </c>
      <c r="M603" s="180">
        <v>7920250000</v>
      </c>
      <c r="N603" s="68" t="s">
        <v>3403</v>
      </c>
      <c r="O603" s="68" t="s">
        <v>4010</v>
      </c>
    </row>
    <row r="604" spans="1:15" ht="26.25" thickBot="1">
      <c r="A604" s="68">
        <v>14021900269</v>
      </c>
      <c r="B604" s="68">
        <v>86079</v>
      </c>
      <c r="C604" s="68" t="s">
        <v>3340</v>
      </c>
      <c r="D604" s="68" t="s">
        <v>709</v>
      </c>
      <c r="E604" s="68">
        <v>150</v>
      </c>
      <c r="F604" s="68">
        <v>12187500000</v>
      </c>
      <c r="G604" s="192">
        <v>149.51</v>
      </c>
      <c r="H604" s="69">
        <v>12147687500</v>
      </c>
      <c r="I604" s="68" t="s">
        <v>3337</v>
      </c>
      <c r="J604" s="68" t="s">
        <v>3338</v>
      </c>
      <c r="K604" s="69">
        <v>149510</v>
      </c>
      <c r="L604" s="192">
        <v>149510</v>
      </c>
      <c r="M604" s="180">
        <v>12147687500</v>
      </c>
      <c r="N604" s="68" t="s">
        <v>3365</v>
      </c>
      <c r="O604" s="68" t="s">
        <v>4037</v>
      </c>
    </row>
    <row r="605" spans="1:15" ht="39" thickBot="1">
      <c r="A605" s="68">
        <v>14021900255</v>
      </c>
      <c r="B605" s="68">
        <v>85965</v>
      </c>
      <c r="C605" s="68" t="s">
        <v>3340</v>
      </c>
      <c r="D605" s="68" t="s">
        <v>3571</v>
      </c>
      <c r="E605" s="68">
        <v>200</v>
      </c>
      <c r="F605" s="68">
        <v>16250000000</v>
      </c>
      <c r="G605" s="192">
        <v>199.25</v>
      </c>
      <c r="H605" s="69">
        <v>16189062500</v>
      </c>
      <c r="I605" s="68" t="s">
        <v>3337</v>
      </c>
      <c r="J605" s="68" t="s">
        <v>3338</v>
      </c>
      <c r="K605" s="69">
        <v>199250</v>
      </c>
      <c r="L605" s="192">
        <v>199250</v>
      </c>
      <c r="M605" s="180">
        <v>16189062500</v>
      </c>
      <c r="N605" s="68" t="s">
        <v>3369</v>
      </c>
      <c r="O605" s="68" t="s">
        <v>4141</v>
      </c>
    </row>
    <row r="606" spans="1:15" ht="26.25" thickBot="1">
      <c r="A606" s="68">
        <v>14031800014</v>
      </c>
      <c r="B606" s="68">
        <v>93745</v>
      </c>
      <c r="C606" s="68" t="s">
        <v>3343</v>
      </c>
      <c r="D606" s="68" t="s">
        <v>3354</v>
      </c>
      <c r="E606" s="68">
        <v>500</v>
      </c>
      <c r="F606" s="68">
        <v>40625000000</v>
      </c>
      <c r="G606" s="192">
        <v>498.97</v>
      </c>
      <c r="H606" s="69">
        <v>40541312500</v>
      </c>
      <c r="I606" s="68" t="s">
        <v>3337</v>
      </c>
      <c r="J606" s="68" t="s">
        <v>3338</v>
      </c>
      <c r="K606" s="69">
        <v>498970</v>
      </c>
      <c r="L606" s="192">
        <v>498970</v>
      </c>
      <c r="M606" s="180">
        <v>40541312500</v>
      </c>
      <c r="N606" s="68" t="s">
        <v>3355</v>
      </c>
      <c r="O606" s="68" t="s">
        <v>4004</v>
      </c>
    </row>
    <row r="607" spans="1:15" ht="26.25" thickBot="1">
      <c r="A607" s="68">
        <v>14021900226</v>
      </c>
      <c r="B607" s="68">
        <v>85958</v>
      </c>
      <c r="C607" s="68" t="s">
        <v>3340</v>
      </c>
      <c r="D607" s="68" t="s">
        <v>1168</v>
      </c>
      <c r="E607" s="68">
        <v>150</v>
      </c>
      <c r="F607" s="68">
        <v>12187500000</v>
      </c>
      <c r="G607" s="192">
        <v>149.5</v>
      </c>
      <c r="H607" s="69">
        <v>12146875000</v>
      </c>
      <c r="I607" s="68" t="s">
        <v>3337</v>
      </c>
      <c r="J607" s="68" t="s">
        <v>3338</v>
      </c>
      <c r="K607" s="69">
        <v>149500</v>
      </c>
      <c r="L607" s="192">
        <v>149500</v>
      </c>
      <c r="M607" s="180">
        <v>12146875000</v>
      </c>
      <c r="N607" s="68" t="s">
        <v>3369</v>
      </c>
      <c r="O607" s="68" t="s">
        <v>4060</v>
      </c>
    </row>
    <row r="608" spans="1:15" ht="26.25" thickBot="1">
      <c r="A608" s="68">
        <v>14021900228</v>
      </c>
      <c r="B608" s="68">
        <v>85950</v>
      </c>
      <c r="C608" s="68" t="s">
        <v>3340</v>
      </c>
      <c r="D608" s="68" t="s">
        <v>3527</v>
      </c>
      <c r="E608" s="68">
        <v>300</v>
      </c>
      <c r="F608" s="68">
        <v>24375000000</v>
      </c>
      <c r="G608" s="192">
        <v>299.68</v>
      </c>
      <c r="H608" s="69">
        <v>24349000000</v>
      </c>
      <c r="I608" s="68" t="s">
        <v>3337</v>
      </c>
      <c r="J608" s="68" t="s">
        <v>3338</v>
      </c>
      <c r="K608" s="69">
        <v>299680</v>
      </c>
      <c r="L608" s="192">
        <v>299680</v>
      </c>
      <c r="M608" s="180">
        <v>24349000000</v>
      </c>
      <c r="N608" s="68" t="s">
        <v>3357</v>
      </c>
      <c r="O608" s="68" t="s">
        <v>4142</v>
      </c>
    </row>
    <row r="609" spans="1:15" ht="39" thickBot="1">
      <c r="A609" s="68">
        <v>14021900343</v>
      </c>
      <c r="B609" s="68">
        <v>85952</v>
      </c>
      <c r="C609" s="68" t="s">
        <v>3336</v>
      </c>
      <c r="D609" s="68" t="s">
        <v>1495</v>
      </c>
      <c r="E609" s="68">
        <v>330</v>
      </c>
      <c r="F609" s="68">
        <v>26812500000</v>
      </c>
      <c r="G609" s="192">
        <v>328.07</v>
      </c>
      <c r="H609" s="69">
        <v>26655687500</v>
      </c>
      <c r="I609" s="68" t="s">
        <v>3337</v>
      </c>
      <c r="J609" s="68" t="s">
        <v>3338</v>
      </c>
      <c r="K609" s="69">
        <v>328070</v>
      </c>
      <c r="L609" s="192">
        <v>328070</v>
      </c>
      <c r="M609" s="180">
        <v>26655687500</v>
      </c>
      <c r="N609" s="68" t="s">
        <v>3503</v>
      </c>
      <c r="O609" s="68" t="s">
        <v>4143</v>
      </c>
    </row>
    <row r="610" spans="1:15" ht="26.25" thickBot="1">
      <c r="A610" s="68">
        <v>14021900245</v>
      </c>
      <c r="B610" s="68">
        <v>85955</v>
      </c>
      <c r="C610" s="68" t="s">
        <v>3340</v>
      </c>
      <c r="D610" s="68" t="s">
        <v>3574</v>
      </c>
      <c r="E610" s="68">
        <v>250</v>
      </c>
      <c r="F610" s="68">
        <v>20312500000</v>
      </c>
      <c r="G610" s="192">
        <v>249.64</v>
      </c>
      <c r="H610" s="69">
        <v>20283250000</v>
      </c>
      <c r="I610" s="68" t="s">
        <v>3337</v>
      </c>
      <c r="J610" s="68" t="s">
        <v>3338</v>
      </c>
      <c r="K610" s="69">
        <v>249640</v>
      </c>
      <c r="L610" s="192">
        <v>249640</v>
      </c>
      <c r="M610" s="180">
        <v>20283250000</v>
      </c>
      <c r="N610" s="68" t="s">
        <v>3369</v>
      </c>
      <c r="O610" s="68" t="s">
        <v>3960</v>
      </c>
    </row>
    <row r="611" spans="1:15" ht="51.75" thickBot="1">
      <c r="A611" s="68">
        <v>14021900212</v>
      </c>
      <c r="B611" s="68">
        <v>85938</v>
      </c>
      <c r="C611" s="68" t="s">
        <v>3340</v>
      </c>
      <c r="D611" s="68" t="s">
        <v>3575</v>
      </c>
      <c r="E611" s="68">
        <v>200</v>
      </c>
      <c r="F611" s="68">
        <v>16250000000</v>
      </c>
      <c r="G611" s="192">
        <v>199.88</v>
      </c>
      <c r="H611" s="69">
        <v>16240250000</v>
      </c>
      <c r="I611" s="68" t="s">
        <v>3337</v>
      </c>
      <c r="J611" s="68" t="s">
        <v>3338</v>
      </c>
      <c r="K611" s="69">
        <v>199880</v>
      </c>
      <c r="L611" s="192">
        <v>199880</v>
      </c>
      <c r="M611" s="180">
        <v>16240250000</v>
      </c>
      <c r="N611" s="68" t="s">
        <v>3576</v>
      </c>
      <c r="O611" s="68" t="s">
        <v>3986</v>
      </c>
    </row>
    <row r="612" spans="1:15" ht="51.75" thickBot="1">
      <c r="A612" s="68">
        <v>14031900081</v>
      </c>
      <c r="B612" s="68">
        <v>85939</v>
      </c>
      <c r="C612" s="68" t="s">
        <v>3340</v>
      </c>
      <c r="D612" s="68" t="s">
        <v>980</v>
      </c>
      <c r="E612" s="68">
        <v>200</v>
      </c>
      <c r="F612" s="68">
        <v>16250000000</v>
      </c>
      <c r="G612" s="192">
        <v>198.35</v>
      </c>
      <c r="H612" s="69">
        <v>16115937500</v>
      </c>
      <c r="I612" s="68" t="s">
        <v>3395</v>
      </c>
      <c r="J612" s="68" t="s">
        <v>3396</v>
      </c>
      <c r="K612" s="69">
        <v>198350</v>
      </c>
      <c r="L612" s="192">
        <v>198350</v>
      </c>
      <c r="M612" s="180">
        <v>16115937500</v>
      </c>
      <c r="N612" s="68" t="s">
        <v>3361</v>
      </c>
      <c r="O612" s="68" t="s">
        <v>4064</v>
      </c>
    </row>
    <row r="613" spans="1:15" ht="51.75" thickBot="1">
      <c r="A613" s="68">
        <v>14031900149</v>
      </c>
      <c r="B613" s="68">
        <v>85942</v>
      </c>
      <c r="C613" s="68" t="s">
        <v>3340</v>
      </c>
      <c r="D613" s="68" t="s">
        <v>3411</v>
      </c>
      <c r="E613" s="68">
        <v>200</v>
      </c>
      <c r="F613" s="68">
        <v>16250000000</v>
      </c>
      <c r="G613" s="192">
        <v>199.61</v>
      </c>
      <c r="H613" s="69">
        <v>16218312500</v>
      </c>
      <c r="I613" s="68" t="s">
        <v>3337</v>
      </c>
      <c r="J613" s="68" t="s">
        <v>3338</v>
      </c>
      <c r="K613" s="69">
        <v>199610</v>
      </c>
      <c r="L613" s="192">
        <v>199610</v>
      </c>
      <c r="M613" s="180">
        <v>16218312500</v>
      </c>
      <c r="N613" s="68" t="s">
        <v>3361</v>
      </c>
      <c r="O613" s="68" t="s">
        <v>4064</v>
      </c>
    </row>
    <row r="614" spans="1:15" ht="26.25" thickBot="1">
      <c r="A614" s="68">
        <v>14021900222</v>
      </c>
      <c r="B614" s="68">
        <v>85920</v>
      </c>
      <c r="C614" s="68" t="s">
        <v>3340</v>
      </c>
      <c r="D614" s="68" t="s">
        <v>774</v>
      </c>
      <c r="E614" s="68">
        <v>112</v>
      </c>
      <c r="F614" s="68">
        <v>9100000000</v>
      </c>
      <c r="G614" s="192">
        <v>111.32</v>
      </c>
      <c r="H614" s="69">
        <v>9044750000</v>
      </c>
      <c r="I614" s="68" t="s">
        <v>3337</v>
      </c>
      <c r="J614" s="68" t="s">
        <v>3338</v>
      </c>
      <c r="K614" s="69">
        <v>111320</v>
      </c>
      <c r="L614" s="192">
        <v>111320</v>
      </c>
      <c r="M614" s="180">
        <v>9044750000</v>
      </c>
      <c r="N614" s="68" t="s">
        <v>3363</v>
      </c>
      <c r="O614" s="68" t="s">
        <v>4059</v>
      </c>
    </row>
    <row r="615" spans="1:15" ht="51.75" thickBot="1">
      <c r="A615" s="68">
        <v>14021900246</v>
      </c>
      <c r="B615" s="68">
        <v>85912</v>
      </c>
      <c r="C615" s="68" t="s">
        <v>3340</v>
      </c>
      <c r="D615" s="68" t="s">
        <v>3578</v>
      </c>
      <c r="E615" s="68">
        <v>400</v>
      </c>
      <c r="F615" s="68">
        <v>32500000000</v>
      </c>
      <c r="G615" s="192">
        <v>398.85</v>
      </c>
      <c r="H615" s="69">
        <v>32406562500</v>
      </c>
      <c r="I615" s="68" t="s">
        <v>3337</v>
      </c>
      <c r="J615" s="68" t="s">
        <v>3338</v>
      </c>
      <c r="K615" s="69">
        <v>398850</v>
      </c>
      <c r="L615" s="192">
        <v>398850</v>
      </c>
      <c r="M615" s="180">
        <v>32406562500</v>
      </c>
      <c r="N615" s="68" t="s">
        <v>3403</v>
      </c>
      <c r="O615" s="68" t="s">
        <v>4144</v>
      </c>
    </row>
    <row r="616" spans="1:15" ht="26.25" thickBot="1">
      <c r="A616" s="68">
        <v>14021900328</v>
      </c>
      <c r="B616" s="68">
        <v>85915</v>
      </c>
      <c r="C616" s="68" t="s">
        <v>3340</v>
      </c>
      <c r="D616" s="68" t="s">
        <v>3577</v>
      </c>
      <c r="E616" s="68">
        <v>200</v>
      </c>
      <c r="F616" s="68">
        <v>16250000000</v>
      </c>
      <c r="G616" s="192">
        <v>199.34</v>
      </c>
      <c r="H616" s="69">
        <v>16196375000</v>
      </c>
      <c r="I616" s="68" t="s">
        <v>3337</v>
      </c>
      <c r="J616" s="68" t="s">
        <v>3338</v>
      </c>
      <c r="K616" s="69">
        <v>199340</v>
      </c>
      <c r="L616" s="192">
        <v>199340</v>
      </c>
      <c r="M616" s="180">
        <v>16196375000</v>
      </c>
      <c r="N616" s="68" t="s">
        <v>3339</v>
      </c>
      <c r="O616" s="68" t="s">
        <v>4052</v>
      </c>
    </row>
    <row r="617" spans="1:15" ht="26.25" thickBot="1">
      <c r="A617" s="68">
        <v>14021900301</v>
      </c>
      <c r="B617" s="68">
        <v>85890</v>
      </c>
      <c r="C617" s="68" t="s">
        <v>3336</v>
      </c>
      <c r="D617" s="68" t="s">
        <v>1386</v>
      </c>
      <c r="E617" s="68">
        <v>100</v>
      </c>
      <c r="F617" s="68">
        <v>8125000000</v>
      </c>
      <c r="G617" s="192">
        <v>99.4</v>
      </c>
      <c r="H617" s="69">
        <v>8076250000</v>
      </c>
      <c r="I617" s="68" t="s">
        <v>3337</v>
      </c>
      <c r="J617" s="68" t="s">
        <v>3338</v>
      </c>
      <c r="K617" s="69">
        <v>99400</v>
      </c>
      <c r="L617" s="192">
        <v>99400</v>
      </c>
      <c r="M617" s="180">
        <v>8076250000</v>
      </c>
      <c r="N617" s="68" t="s">
        <v>3367</v>
      </c>
      <c r="O617" s="68" t="s">
        <v>4145</v>
      </c>
    </row>
    <row r="618" spans="1:15" ht="26.25" thickBot="1">
      <c r="A618" s="68">
        <v>14021900223</v>
      </c>
      <c r="B618" s="68">
        <v>85877</v>
      </c>
      <c r="C618" s="68" t="s">
        <v>3340</v>
      </c>
      <c r="D618" s="68" t="s">
        <v>3579</v>
      </c>
      <c r="E618" s="68">
        <v>200</v>
      </c>
      <c r="F618" s="68">
        <v>16250000000</v>
      </c>
      <c r="G618" s="192">
        <v>199.03</v>
      </c>
      <c r="H618" s="69">
        <v>16171187500</v>
      </c>
      <c r="I618" s="68" t="s">
        <v>3337</v>
      </c>
      <c r="J618" s="68" t="s">
        <v>3338</v>
      </c>
      <c r="K618" s="69">
        <v>199030</v>
      </c>
      <c r="L618" s="192">
        <v>199030</v>
      </c>
      <c r="M618" s="180">
        <v>16171187500</v>
      </c>
      <c r="N618" s="68" t="s">
        <v>3369</v>
      </c>
      <c r="O618" s="68" t="s">
        <v>3940</v>
      </c>
    </row>
    <row r="619" spans="1:15" ht="51.75" thickBot="1">
      <c r="A619" s="68">
        <v>14021900323</v>
      </c>
      <c r="B619" s="68">
        <v>85849</v>
      </c>
      <c r="C619" s="68" t="s">
        <v>3340</v>
      </c>
      <c r="D619" s="68" t="s">
        <v>3411</v>
      </c>
      <c r="E619" s="68">
        <v>350</v>
      </c>
      <c r="F619" s="68">
        <v>28437500000</v>
      </c>
      <c r="G619" s="192">
        <v>348.97</v>
      </c>
      <c r="H619" s="69">
        <v>28353812500</v>
      </c>
      <c r="I619" s="68" t="s">
        <v>3337</v>
      </c>
      <c r="J619" s="68" t="s">
        <v>3338</v>
      </c>
      <c r="K619" s="69">
        <v>348970</v>
      </c>
      <c r="L619" s="192">
        <v>348970</v>
      </c>
      <c r="M619" s="180">
        <v>28353812500</v>
      </c>
      <c r="N619" s="68" t="s">
        <v>3361</v>
      </c>
      <c r="O619" s="68" t="s">
        <v>4074</v>
      </c>
    </row>
    <row r="620" spans="1:15" ht="39" thickBot="1">
      <c r="A620" s="68">
        <v>14021900349</v>
      </c>
      <c r="B620" s="68">
        <v>85823</v>
      </c>
      <c r="C620" s="68" t="s">
        <v>3340</v>
      </c>
      <c r="D620" s="68" t="s">
        <v>3552</v>
      </c>
      <c r="E620" s="68">
        <v>250</v>
      </c>
      <c r="F620" s="68">
        <v>20312500000</v>
      </c>
      <c r="G620" s="192">
        <v>248.2</v>
      </c>
      <c r="H620" s="69">
        <v>20166250000</v>
      </c>
      <c r="I620" s="68" t="s">
        <v>3337</v>
      </c>
      <c r="J620" s="68" t="s">
        <v>3338</v>
      </c>
      <c r="K620" s="69">
        <v>248200</v>
      </c>
      <c r="L620" s="192">
        <v>248200</v>
      </c>
      <c r="M620" s="180">
        <v>20166250000</v>
      </c>
      <c r="N620" s="68" t="s">
        <v>3365</v>
      </c>
      <c r="O620" s="68" t="s">
        <v>1772</v>
      </c>
    </row>
    <row r="621" spans="1:15" ht="26.25" thickBot="1">
      <c r="A621" s="68">
        <v>14031800030</v>
      </c>
      <c r="B621" s="68">
        <v>99292</v>
      </c>
      <c r="C621" s="68" t="s">
        <v>3343</v>
      </c>
      <c r="D621" s="68" t="s">
        <v>3624</v>
      </c>
      <c r="E621" s="68">
        <v>500</v>
      </c>
      <c r="F621" s="68">
        <v>40625000000</v>
      </c>
      <c r="G621" s="192">
        <v>498.84</v>
      </c>
      <c r="H621" s="69">
        <v>40530750000</v>
      </c>
      <c r="I621" s="68" t="s">
        <v>3337</v>
      </c>
      <c r="J621" s="68" t="s">
        <v>3338</v>
      </c>
      <c r="K621" s="69">
        <v>498840</v>
      </c>
      <c r="L621" s="192">
        <v>498840</v>
      </c>
      <c r="M621" s="180">
        <v>40530750000</v>
      </c>
      <c r="N621" s="68" t="s">
        <v>3365</v>
      </c>
      <c r="O621" s="68" t="s">
        <v>4146</v>
      </c>
    </row>
    <row r="622" spans="1:15" ht="26.25" thickBot="1">
      <c r="A622" s="68">
        <v>14021900233</v>
      </c>
      <c r="B622" s="68">
        <v>85826</v>
      </c>
      <c r="C622" s="68" t="s">
        <v>3340</v>
      </c>
      <c r="D622" s="68" t="s">
        <v>3605</v>
      </c>
      <c r="E622" s="68">
        <v>200</v>
      </c>
      <c r="F622" s="68">
        <v>16250000000</v>
      </c>
      <c r="G622" s="192">
        <v>199.98</v>
      </c>
      <c r="H622" s="69">
        <v>16248375000</v>
      </c>
      <c r="I622" s="68" t="s">
        <v>3337</v>
      </c>
      <c r="J622" s="68" t="s">
        <v>3338</v>
      </c>
      <c r="K622" s="69">
        <v>199980</v>
      </c>
      <c r="L622" s="192">
        <v>199980</v>
      </c>
      <c r="M622" s="180">
        <v>16248375000</v>
      </c>
      <c r="N622" s="68" t="s">
        <v>3606</v>
      </c>
      <c r="O622" s="68" t="s">
        <v>4147</v>
      </c>
    </row>
    <row r="623" spans="1:15" ht="39" thickBot="1">
      <c r="A623" s="68">
        <v>14031900010</v>
      </c>
      <c r="B623" s="68">
        <v>85828</v>
      </c>
      <c r="C623" s="68" t="s">
        <v>3340</v>
      </c>
      <c r="D623" s="68" t="s">
        <v>3552</v>
      </c>
      <c r="E623" s="68">
        <v>200</v>
      </c>
      <c r="F623" s="68">
        <v>16250000000</v>
      </c>
      <c r="G623" s="192">
        <v>199.51</v>
      </c>
      <c r="H623" s="69">
        <v>16210187500</v>
      </c>
      <c r="I623" s="68" t="s">
        <v>3337</v>
      </c>
      <c r="J623" s="68" t="s">
        <v>3338</v>
      </c>
      <c r="K623" s="69">
        <v>199510</v>
      </c>
      <c r="L623" s="192">
        <v>199510</v>
      </c>
      <c r="M623" s="180">
        <v>16210187500</v>
      </c>
      <c r="N623" s="68" t="s">
        <v>3365</v>
      </c>
      <c r="O623" s="68" t="s">
        <v>4079</v>
      </c>
    </row>
    <row r="624" spans="1:15" ht="51.75" thickBot="1">
      <c r="A624" s="68">
        <v>14031900247</v>
      </c>
      <c r="B624" s="68">
        <v>85830</v>
      </c>
      <c r="C624" s="68" t="s">
        <v>3340</v>
      </c>
      <c r="D624" s="68" t="s">
        <v>3552</v>
      </c>
      <c r="E624" s="68">
        <v>200</v>
      </c>
      <c r="F624" s="68">
        <v>16250000000</v>
      </c>
      <c r="G624" s="192">
        <v>199.32</v>
      </c>
      <c r="H624" s="69">
        <v>16194750000</v>
      </c>
      <c r="I624" s="68" t="s">
        <v>3337</v>
      </c>
      <c r="J624" s="68" t="s">
        <v>3338</v>
      </c>
      <c r="K624" s="69">
        <v>199320</v>
      </c>
      <c r="L624" s="192">
        <v>199320</v>
      </c>
      <c r="M624" s="180">
        <v>16194750000</v>
      </c>
      <c r="N624" s="68" t="s">
        <v>3365</v>
      </c>
      <c r="O624" s="68" t="s">
        <v>4030</v>
      </c>
    </row>
    <row r="625" spans="1:15" ht="26.25" thickBot="1">
      <c r="A625" s="68">
        <v>14031900040</v>
      </c>
      <c r="B625" s="68">
        <v>90049</v>
      </c>
      <c r="C625" s="68" t="s">
        <v>3336</v>
      </c>
      <c r="D625" s="68" t="s">
        <v>3633</v>
      </c>
      <c r="E625" s="68">
        <v>20</v>
      </c>
      <c r="F625" s="68">
        <v>1625000000</v>
      </c>
      <c r="G625" s="192">
        <v>15.19</v>
      </c>
      <c r="H625" s="69">
        <v>1234187500</v>
      </c>
      <c r="I625" s="68" t="s">
        <v>3337</v>
      </c>
      <c r="J625" s="68" t="s">
        <v>3338</v>
      </c>
      <c r="K625" s="69">
        <v>15190</v>
      </c>
      <c r="L625" s="192">
        <v>15190</v>
      </c>
      <c r="M625" s="180">
        <v>1234187500</v>
      </c>
      <c r="N625" s="68" t="s">
        <v>3365</v>
      </c>
      <c r="O625" s="68" t="s">
        <v>3928</v>
      </c>
    </row>
    <row r="626" spans="1:15" ht="51.75" thickBot="1">
      <c r="A626" s="68">
        <v>14021900230</v>
      </c>
      <c r="B626" s="68">
        <v>85819</v>
      </c>
      <c r="C626" s="68" t="s">
        <v>3340</v>
      </c>
      <c r="D626" s="68" t="s">
        <v>3580</v>
      </c>
      <c r="E626" s="68">
        <v>108</v>
      </c>
      <c r="F626" s="68">
        <v>8775000000</v>
      </c>
      <c r="G626" s="192">
        <v>107.83</v>
      </c>
      <c r="H626" s="69">
        <v>8761187500</v>
      </c>
      <c r="I626" s="68" t="s">
        <v>3337</v>
      </c>
      <c r="J626" s="68" t="s">
        <v>3338</v>
      </c>
      <c r="K626" s="69">
        <v>107830</v>
      </c>
      <c r="L626" s="192">
        <v>107830</v>
      </c>
      <c r="M626" s="180">
        <v>8761187500</v>
      </c>
      <c r="N626" s="68" t="s">
        <v>3581</v>
      </c>
      <c r="O626" s="68" t="s">
        <v>4091</v>
      </c>
    </row>
    <row r="627" spans="1:15" ht="26.25" thickBot="1">
      <c r="A627" s="68">
        <v>14021900188</v>
      </c>
      <c r="B627" s="68">
        <v>85820</v>
      </c>
      <c r="C627" s="68" t="s">
        <v>3340</v>
      </c>
      <c r="D627" s="68" t="s">
        <v>3582</v>
      </c>
      <c r="E627" s="68">
        <v>250</v>
      </c>
      <c r="F627" s="68">
        <v>20312500000</v>
      </c>
      <c r="G627" s="192">
        <v>249.37</v>
      </c>
      <c r="H627" s="69">
        <v>20261312500</v>
      </c>
      <c r="I627" s="68" t="s">
        <v>3337</v>
      </c>
      <c r="J627" s="68" t="s">
        <v>3338</v>
      </c>
      <c r="K627" s="69">
        <v>249370</v>
      </c>
      <c r="L627" s="192">
        <v>249370</v>
      </c>
      <c r="M627" s="180">
        <v>20261312500</v>
      </c>
      <c r="N627" s="68" t="s">
        <v>3339</v>
      </c>
      <c r="O627" s="68" t="s">
        <v>3944</v>
      </c>
    </row>
    <row r="628" spans="1:15" ht="26.25" thickBot="1">
      <c r="A628" s="68">
        <v>14021900208</v>
      </c>
      <c r="B628" s="68">
        <v>85799</v>
      </c>
      <c r="C628" s="68" t="s">
        <v>3340</v>
      </c>
      <c r="D628" s="68" t="s">
        <v>3607</v>
      </c>
      <c r="E628" s="68">
        <v>159</v>
      </c>
      <c r="F628" s="68">
        <v>12918750000</v>
      </c>
      <c r="G628" s="192">
        <v>157.85</v>
      </c>
      <c r="H628" s="69">
        <v>12825312500</v>
      </c>
      <c r="I628" s="68" t="s">
        <v>3337</v>
      </c>
      <c r="J628" s="68" t="s">
        <v>3338</v>
      </c>
      <c r="K628" s="69">
        <v>157850</v>
      </c>
      <c r="L628" s="192">
        <v>157850</v>
      </c>
      <c r="M628" s="180">
        <v>12825312500</v>
      </c>
      <c r="N628" s="68" t="s">
        <v>3339</v>
      </c>
      <c r="O628" s="68" t="s">
        <v>3933</v>
      </c>
    </row>
    <row r="629" spans="1:15" ht="39" thickBot="1">
      <c r="A629" s="68">
        <v>14036600005</v>
      </c>
      <c r="B629" s="68">
        <v>95834</v>
      </c>
      <c r="C629" s="68" t="s">
        <v>3398</v>
      </c>
      <c r="D629" s="68" t="s">
        <v>3594</v>
      </c>
      <c r="E629" s="68">
        <v>200</v>
      </c>
      <c r="F629" s="68">
        <v>16250000000</v>
      </c>
      <c r="G629" s="192">
        <v>198.83</v>
      </c>
      <c r="H629" s="69">
        <v>16154937500</v>
      </c>
      <c r="I629" s="68" t="s">
        <v>3337</v>
      </c>
      <c r="J629" s="68" t="s">
        <v>3338</v>
      </c>
      <c r="K629" s="69">
        <v>198830</v>
      </c>
      <c r="L629" s="192">
        <v>198830</v>
      </c>
      <c r="M629" s="180">
        <v>16154937500</v>
      </c>
      <c r="N629" s="68" t="s">
        <v>3446</v>
      </c>
      <c r="O629" s="68" t="s">
        <v>4043</v>
      </c>
    </row>
    <row r="630" spans="1:15" ht="26.25" thickBot="1">
      <c r="A630" s="68">
        <v>14021900234</v>
      </c>
      <c r="B630" s="68">
        <v>85774</v>
      </c>
      <c r="C630" s="68" t="s">
        <v>3340</v>
      </c>
      <c r="D630" s="68" t="s">
        <v>3608</v>
      </c>
      <c r="E630" s="68">
        <v>130</v>
      </c>
      <c r="F630" s="68">
        <v>10562500000</v>
      </c>
      <c r="G630" s="192">
        <v>129.91999999999999</v>
      </c>
      <c r="H630" s="69">
        <v>10556000000</v>
      </c>
      <c r="I630" s="68" t="s">
        <v>3337</v>
      </c>
      <c r="J630" s="68" t="s">
        <v>3338</v>
      </c>
      <c r="K630" s="69">
        <v>129919.99999999999</v>
      </c>
      <c r="L630" s="192">
        <v>129919.99999999999</v>
      </c>
      <c r="M630" s="180">
        <v>10556000000</v>
      </c>
      <c r="N630" s="68" t="s">
        <v>3359</v>
      </c>
      <c r="O630" s="68" t="s">
        <v>4148</v>
      </c>
    </row>
    <row r="631" spans="1:15" ht="26.25" thickBot="1">
      <c r="A631" s="68">
        <v>14021900205</v>
      </c>
      <c r="B631" s="68">
        <v>85788</v>
      </c>
      <c r="C631" s="68" t="s">
        <v>3340</v>
      </c>
      <c r="D631" s="68" t="s">
        <v>3469</v>
      </c>
      <c r="E631" s="68">
        <v>300</v>
      </c>
      <c r="F631" s="68">
        <v>24375000000</v>
      </c>
      <c r="G631" s="192">
        <v>299.61</v>
      </c>
      <c r="H631" s="69">
        <v>24343312500</v>
      </c>
      <c r="I631" s="68" t="s">
        <v>3337</v>
      </c>
      <c r="J631" s="68" t="s">
        <v>3338</v>
      </c>
      <c r="K631" s="69">
        <v>299610</v>
      </c>
      <c r="L631" s="192">
        <v>299610</v>
      </c>
      <c r="M631" s="180">
        <v>24343312500</v>
      </c>
      <c r="N631" s="68" t="s">
        <v>3367</v>
      </c>
      <c r="O631" s="68" t="s">
        <v>4050</v>
      </c>
    </row>
    <row r="632" spans="1:15" ht="39" thickBot="1">
      <c r="A632" s="68">
        <v>14031900214</v>
      </c>
      <c r="B632" s="68">
        <v>93902</v>
      </c>
      <c r="C632" s="68" t="s">
        <v>3340</v>
      </c>
      <c r="D632" s="68" t="s">
        <v>3408</v>
      </c>
      <c r="E632" s="68">
        <v>500</v>
      </c>
      <c r="F632" s="68">
        <v>40625000000</v>
      </c>
      <c r="G632" s="192">
        <v>499.95</v>
      </c>
      <c r="H632" s="69">
        <v>40620937500</v>
      </c>
      <c r="I632" s="68" t="s">
        <v>3395</v>
      </c>
      <c r="J632" s="68" t="s">
        <v>3396</v>
      </c>
      <c r="K632" s="69">
        <v>499950</v>
      </c>
      <c r="L632" s="192">
        <v>499950</v>
      </c>
      <c r="M632" s="180">
        <v>40620937500</v>
      </c>
      <c r="N632" s="68" t="s">
        <v>3409</v>
      </c>
      <c r="O632" s="68" t="s">
        <v>3955</v>
      </c>
    </row>
    <row r="633" spans="1:15" ht="26.25" thickBot="1">
      <c r="A633" s="68">
        <v>14021900338</v>
      </c>
      <c r="B633" s="68">
        <v>88630</v>
      </c>
      <c r="C633" s="68" t="s">
        <v>3336</v>
      </c>
      <c r="D633" s="68" t="s">
        <v>3473</v>
      </c>
      <c r="E633" s="68">
        <v>125</v>
      </c>
      <c r="F633" s="68">
        <v>10156250000</v>
      </c>
      <c r="G633" s="192">
        <v>123</v>
      </c>
      <c r="H633" s="69">
        <v>9993750000</v>
      </c>
      <c r="I633" s="68" t="s">
        <v>3337</v>
      </c>
      <c r="J633" s="68" t="s">
        <v>3338</v>
      </c>
      <c r="K633" s="69">
        <v>123000</v>
      </c>
      <c r="L633" s="192">
        <v>123000</v>
      </c>
      <c r="M633" s="180">
        <v>9993750000</v>
      </c>
      <c r="N633" s="68" t="s">
        <v>3390</v>
      </c>
      <c r="O633" s="68" t="s">
        <v>3990</v>
      </c>
    </row>
    <row r="634" spans="1:15" ht="26.25" thickBot="1">
      <c r="A634" s="68">
        <v>14021900071</v>
      </c>
      <c r="B634" s="68">
        <v>83822</v>
      </c>
      <c r="C634" s="68" t="s">
        <v>3340</v>
      </c>
      <c r="D634" s="68" t="s">
        <v>3487</v>
      </c>
      <c r="E634" s="68">
        <v>42</v>
      </c>
      <c r="F634" s="68">
        <v>3412500000</v>
      </c>
      <c r="G634" s="192">
        <v>41.18</v>
      </c>
      <c r="H634" s="69">
        <v>3345875000</v>
      </c>
      <c r="I634" s="68" t="s">
        <v>3337</v>
      </c>
      <c r="J634" s="68" t="s">
        <v>3338</v>
      </c>
      <c r="K634" s="69">
        <v>41180</v>
      </c>
      <c r="L634" s="192">
        <v>41180</v>
      </c>
      <c r="M634" s="180">
        <v>3345875000</v>
      </c>
      <c r="N634" s="68" t="s">
        <v>3415</v>
      </c>
      <c r="O634" s="68" t="s">
        <v>4149</v>
      </c>
    </row>
    <row r="635" spans="1:15" ht="39" thickBot="1">
      <c r="A635" s="68">
        <v>14021900080</v>
      </c>
      <c r="B635" s="68">
        <v>83823</v>
      </c>
      <c r="C635" s="68" t="s">
        <v>3340</v>
      </c>
      <c r="D635" s="68" t="s">
        <v>3488</v>
      </c>
      <c r="E635" s="68">
        <v>200</v>
      </c>
      <c r="F635" s="68">
        <v>16250000000</v>
      </c>
      <c r="G635" s="192">
        <v>199.48</v>
      </c>
      <c r="H635" s="69">
        <v>16207750000</v>
      </c>
      <c r="I635" s="68" t="s">
        <v>3337</v>
      </c>
      <c r="J635" s="68" t="s">
        <v>3338</v>
      </c>
      <c r="K635" s="69">
        <v>199480</v>
      </c>
      <c r="L635" s="192">
        <v>199480</v>
      </c>
      <c r="M635" s="180">
        <v>16207750000</v>
      </c>
      <c r="N635" s="68" t="s">
        <v>3489</v>
      </c>
      <c r="O635" s="68" t="s">
        <v>3998</v>
      </c>
    </row>
    <row r="636" spans="1:15" ht="39" thickBot="1">
      <c r="A636" s="68">
        <v>14021900075</v>
      </c>
      <c r="B636" s="68">
        <v>83807</v>
      </c>
      <c r="C636" s="68" t="s">
        <v>3340</v>
      </c>
      <c r="D636" s="68" t="s">
        <v>3490</v>
      </c>
      <c r="E636" s="68">
        <v>500</v>
      </c>
      <c r="F636" s="68">
        <v>40625000000</v>
      </c>
      <c r="G636" s="192">
        <v>498.7</v>
      </c>
      <c r="H636" s="69">
        <v>40519375000</v>
      </c>
      <c r="I636" s="68" t="s">
        <v>3337</v>
      </c>
      <c r="J636" s="68" t="s">
        <v>3338</v>
      </c>
      <c r="K636" s="69">
        <v>498700</v>
      </c>
      <c r="L636" s="192">
        <v>498700</v>
      </c>
      <c r="M636" s="180">
        <v>40519375000</v>
      </c>
      <c r="N636" s="68" t="s">
        <v>3397</v>
      </c>
      <c r="O636" s="68" t="s">
        <v>4110</v>
      </c>
    </row>
    <row r="637" spans="1:15" ht="39" thickBot="1">
      <c r="A637" s="68">
        <v>14021900066</v>
      </c>
      <c r="B637" s="68">
        <v>83730</v>
      </c>
      <c r="C637" s="68" t="s">
        <v>3340</v>
      </c>
      <c r="D637" s="68" t="s">
        <v>819</v>
      </c>
      <c r="E637" s="68">
        <v>500</v>
      </c>
      <c r="F637" s="68">
        <v>40625000000</v>
      </c>
      <c r="G637" s="192">
        <v>493.62</v>
      </c>
      <c r="H637" s="69">
        <v>40106625000</v>
      </c>
      <c r="I637" s="68" t="s">
        <v>3337</v>
      </c>
      <c r="J637" s="68" t="s">
        <v>3338</v>
      </c>
      <c r="K637" s="69">
        <v>493620</v>
      </c>
      <c r="L637" s="192">
        <v>493620</v>
      </c>
      <c r="M637" s="180">
        <v>40106625000</v>
      </c>
      <c r="N637" s="68" t="s">
        <v>3407</v>
      </c>
      <c r="O637" s="68" t="s">
        <v>4003</v>
      </c>
    </row>
    <row r="638" spans="1:15" ht="39" thickBot="1">
      <c r="A638" s="68">
        <v>14021900067</v>
      </c>
      <c r="B638" s="68">
        <v>83731</v>
      </c>
      <c r="C638" s="68" t="s">
        <v>3340</v>
      </c>
      <c r="D638" s="68" t="s">
        <v>3491</v>
      </c>
      <c r="E638" s="68">
        <v>500</v>
      </c>
      <c r="F638" s="68">
        <v>40625000000</v>
      </c>
      <c r="G638" s="192">
        <v>492.78</v>
      </c>
      <c r="H638" s="69">
        <v>40038375000</v>
      </c>
      <c r="I638" s="68" t="s">
        <v>3337</v>
      </c>
      <c r="J638" s="68" t="s">
        <v>3338</v>
      </c>
      <c r="K638" s="69">
        <v>492780</v>
      </c>
      <c r="L638" s="192">
        <v>492780</v>
      </c>
      <c r="M638" s="180">
        <v>40038375000</v>
      </c>
      <c r="N638" s="68" t="s">
        <v>3351</v>
      </c>
      <c r="O638" s="68" t="s">
        <v>4021</v>
      </c>
    </row>
    <row r="639" spans="1:15" ht="39" thickBot="1">
      <c r="A639" s="68">
        <v>14021900072</v>
      </c>
      <c r="B639" s="68">
        <v>83593</v>
      </c>
      <c r="C639" s="68" t="s">
        <v>3340</v>
      </c>
      <c r="D639" s="68" t="s">
        <v>3362</v>
      </c>
      <c r="E639" s="68">
        <v>120</v>
      </c>
      <c r="F639" s="68">
        <v>9750000000</v>
      </c>
      <c r="G639" s="192">
        <v>119.38</v>
      </c>
      <c r="H639" s="69">
        <v>9699625000</v>
      </c>
      <c r="I639" s="68" t="s">
        <v>3337</v>
      </c>
      <c r="J639" s="68" t="s">
        <v>3338</v>
      </c>
      <c r="K639" s="69">
        <v>119380</v>
      </c>
      <c r="L639" s="192">
        <v>119380</v>
      </c>
      <c r="M639" s="180">
        <v>9699625000</v>
      </c>
      <c r="N639" s="68" t="s">
        <v>3363</v>
      </c>
      <c r="O639" s="68" t="s">
        <v>4009</v>
      </c>
    </row>
    <row r="640" spans="1:15" ht="51.75" thickBot="1">
      <c r="A640" s="68">
        <v>14021900093</v>
      </c>
      <c r="B640" s="68">
        <v>83602</v>
      </c>
      <c r="C640" s="68" t="s">
        <v>3340</v>
      </c>
      <c r="D640" s="68" t="s">
        <v>3476</v>
      </c>
      <c r="E640" s="68">
        <v>500</v>
      </c>
      <c r="F640" s="68">
        <v>40625000000</v>
      </c>
      <c r="G640" s="192">
        <v>500</v>
      </c>
      <c r="H640" s="69">
        <v>40625000000</v>
      </c>
      <c r="I640" s="68" t="s">
        <v>3337</v>
      </c>
      <c r="J640" s="68" t="s">
        <v>3338</v>
      </c>
      <c r="K640" s="69">
        <v>500000</v>
      </c>
      <c r="L640" s="192">
        <v>500000</v>
      </c>
      <c r="M640" s="180">
        <v>40625000000</v>
      </c>
      <c r="N640" s="68" t="s">
        <v>3361</v>
      </c>
      <c r="O640" s="68" t="s">
        <v>3938</v>
      </c>
    </row>
    <row r="641" spans="1:15" ht="39" thickBot="1">
      <c r="A641" s="68">
        <v>14021900105</v>
      </c>
      <c r="B641" s="68">
        <v>83603</v>
      </c>
      <c r="C641" s="68" t="s">
        <v>3340</v>
      </c>
      <c r="D641" s="68" t="s">
        <v>3479</v>
      </c>
      <c r="E641" s="68">
        <v>500</v>
      </c>
      <c r="F641" s="68">
        <v>40625000000</v>
      </c>
      <c r="G641" s="192">
        <v>499.98</v>
      </c>
      <c r="H641" s="69">
        <v>40623375000</v>
      </c>
      <c r="I641" s="68" t="s">
        <v>3337</v>
      </c>
      <c r="J641" s="68" t="s">
        <v>3338</v>
      </c>
      <c r="K641" s="69">
        <v>499980</v>
      </c>
      <c r="L641" s="192">
        <v>499980</v>
      </c>
      <c r="M641" s="180">
        <v>40623375000</v>
      </c>
      <c r="N641" s="68" t="s">
        <v>3365</v>
      </c>
      <c r="O641" s="68" t="s">
        <v>4026</v>
      </c>
    </row>
    <row r="642" spans="1:15" ht="39" thickBot="1">
      <c r="A642" s="68">
        <v>14031800010</v>
      </c>
      <c r="B642" s="68">
        <v>92360</v>
      </c>
      <c r="C642" s="68" t="s">
        <v>3343</v>
      </c>
      <c r="D642" s="68" t="s">
        <v>3592</v>
      </c>
      <c r="E642" s="68">
        <v>500</v>
      </c>
      <c r="F642" s="68">
        <v>40625000000</v>
      </c>
      <c r="G642" s="192">
        <v>499.84</v>
      </c>
      <c r="H642" s="69">
        <v>40612000000</v>
      </c>
      <c r="I642" s="68" t="s">
        <v>3337</v>
      </c>
      <c r="J642" s="68" t="s">
        <v>3338</v>
      </c>
      <c r="K642" s="69">
        <v>499840</v>
      </c>
      <c r="L642" s="192">
        <v>499840</v>
      </c>
      <c r="M642" s="180">
        <v>40612000000</v>
      </c>
      <c r="N642" s="68" t="s">
        <v>3557</v>
      </c>
      <c r="O642" s="68" t="s">
        <v>4092</v>
      </c>
    </row>
    <row r="643" spans="1:15" ht="26.25" thickBot="1">
      <c r="A643" s="68">
        <v>14031900123</v>
      </c>
      <c r="B643" s="68">
        <v>92240</v>
      </c>
      <c r="C643" s="68" t="s">
        <v>3340</v>
      </c>
      <c r="D643" s="68" t="s">
        <v>3505</v>
      </c>
      <c r="E643" s="68">
        <v>150</v>
      </c>
      <c r="F643" s="68">
        <v>12187500000</v>
      </c>
      <c r="G643" s="192">
        <v>148.59</v>
      </c>
      <c r="H643" s="69">
        <v>12072937500</v>
      </c>
      <c r="I643" s="68" t="s">
        <v>3337</v>
      </c>
      <c r="J643" s="68" t="s">
        <v>3338</v>
      </c>
      <c r="K643" s="69">
        <v>148590</v>
      </c>
      <c r="L643" s="192">
        <v>148590</v>
      </c>
      <c r="M643" s="180">
        <v>12072937500</v>
      </c>
      <c r="N643" s="68" t="s">
        <v>3390</v>
      </c>
      <c r="O643" s="68" t="s">
        <v>3933</v>
      </c>
    </row>
    <row r="644" spans="1:15" ht="39" thickBot="1">
      <c r="A644" s="68">
        <v>14031900184</v>
      </c>
      <c r="B644" s="68">
        <v>92248</v>
      </c>
      <c r="C644" s="68" t="s">
        <v>3336</v>
      </c>
      <c r="D644" s="68" t="s">
        <v>3626</v>
      </c>
      <c r="E644" s="68">
        <v>46</v>
      </c>
      <c r="F644" s="68">
        <v>3737500000</v>
      </c>
      <c r="G644" s="192">
        <v>45.2</v>
      </c>
      <c r="H644" s="69">
        <v>3672500000</v>
      </c>
      <c r="I644" s="68" t="s">
        <v>3337</v>
      </c>
      <c r="J644" s="68" t="s">
        <v>3338</v>
      </c>
      <c r="K644" s="69">
        <v>45200</v>
      </c>
      <c r="L644" s="192">
        <v>45200</v>
      </c>
      <c r="M644" s="180">
        <v>3672500000</v>
      </c>
      <c r="N644" s="68" t="s">
        <v>3493</v>
      </c>
      <c r="O644" s="68" t="s">
        <v>3926</v>
      </c>
    </row>
    <row r="645" spans="1:15" ht="26.25" thickBot="1">
      <c r="A645" s="68">
        <v>14031900093</v>
      </c>
      <c r="B645" s="68">
        <v>92234</v>
      </c>
      <c r="C645" s="68" t="s">
        <v>3340</v>
      </c>
      <c r="D645" s="68" t="s">
        <v>3381</v>
      </c>
      <c r="E645" s="68">
        <v>104</v>
      </c>
      <c r="F645" s="68">
        <v>8450000000</v>
      </c>
      <c r="G645" s="192">
        <v>104</v>
      </c>
      <c r="H645" s="69">
        <v>8450000000</v>
      </c>
      <c r="I645" s="68" t="s">
        <v>3337</v>
      </c>
      <c r="J645" s="68" t="s">
        <v>3338</v>
      </c>
      <c r="K645" s="69">
        <v>104000</v>
      </c>
      <c r="L645" s="192">
        <v>104000</v>
      </c>
      <c r="M645" s="180">
        <v>8450000000</v>
      </c>
      <c r="N645" s="68" t="s">
        <v>3382</v>
      </c>
      <c r="O645" s="68" t="s">
        <v>3428</v>
      </c>
    </row>
    <row r="646" spans="1:15" ht="26.25" thickBot="1">
      <c r="A646" s="68">
        <v>14031900100</v>
      </c>
      <c r="B646" s="68">
        <v>92195</v>
      </c>
      <c r="C646" s="68" t="s">
        <v>3336</v>
      </c>
      <c r="D646" s="68" t="s">
        <v>3473</v>
      </c>
      <c r="E646" s="68">
        <v>299</v>
      </c>
      <c r="F646" s="68">
        <v>24293750000</v>
      </c>
      <c r="G646" s="192">
        <v>298.70999999999998</v>
      </c>
      <c r="H646" s="69">
        <v>24270187500</v>
      </c>
      <c r="I646" s="68" t="s">
        <v>3337</v>
      </c>
      <c r="J646" s="68" t="s">
        <v>3338</v>
      </c>
      <c r="K646" s="69">
        <v>298710</v>
      </c>
      <c r="L646" s="192">
        <v>298710</v>
      </c>
      <c r="M646" s="180">
        <v>24270187500</v>
      </c>
      <c r="N646" s="68" t="s">
        <v>3390</v>
      </c>
      <c r="O646" s="68" t="s">
        <v>3990</v>
      </c>
    </row>
    <row r="647" spans="1:15" ht="26.25" thickBot="1">
      <c r="A647" s="68">
        <v>14031900135</v>
      </c>
      <c r="B647" s="68">
        <v>92123</v>
      </c>
      <c r="C647" s="68" t="s">
        <v>3340</v>
      </c>
      <c r="D647" s="68" t="s">
        <v>1382</v>
      </c>
      <c r="E647" s="68">
        <v>100</v>
      </c>
      <c r="F647" s="68">
        <v>8125000000</v>
      </c>
      <c r="G647" s="192">
        <v>98.35</v>
      </c>
      <c r="H647" s="69">
        <v>7990937500</v>
      </c>
      <c r="I647" s="68" t="s">
        <v>3337</v>
      </c>
      <c r="J647" s="68" t="s">
        <v>3338</v>
      </c>
      <c r="K647" s="69">
        <v>98350</v>
      </c>
      <c r="L647" s="192">
        <v>98350</v>
      </c>
      <c r="M647" s="180">
        <v>7990937500</v>
      </c>
      <c r="N647" s="68" t="s">
        <v>3341</v>
      </c>
      <c r="O647" s="68" t="s">
        <v>3949</v>
      </c>
    </row>
    <row r="648" spans="1:15" ht="26.25" thickBot="1">
      <c r="A648" s="68">
        <v>14031900103</v>
      </c>
      <c r="B648" s="68">
        <v>92125</v>
      </c>
      <c r="C648" s="68" t="s">
        <v>3340</v>
      </c>
      <c r="D648" s="68" t="s">
        <v>3642</v>
      </c>
      <c r="E648" s="68">
        <v>150</v>
      </c>
      <c r="F648" s="68">
        <v>12187500000</v>
      </c>
      <c r="G648" s="192">
        <v>149.74</v>
      </c>
      <c r="H648" s="69">
        <v>12166375000</v>
      </c>
      <c r="I648" s="68" t="s">
        <v>3337</v>
      </c>
      <c r="J648" s="68" t="s">
        <v>3338</v>
      </c>
      <c r="K648" s="69">
        <v>149740</v>
      </c>
      <c r="L648" s="192">
        <v>149740</v>
      </c>
      <c r="M648" s="180">
        <v>12166375000</v>
      </c>
      <c r="N648" s="68" t="s">
        <v>3367</v>
      </c>
      <c r="O648" s="68" t="s">
        <v>3949</v>
      </c>
    </row>
    <row r="649" spans="1:15" ht="26.25" thickBot="1">
      <c r="A649" s="68">
        <v>14031900092</v>
      </c>
      <c r="B649" s="68">
        <v>92131</v>
      </c>
      <c r="C649" s="68" t="s">
        <v>3340</v>
      </c>
      <c r="D649" s="68" t="s">
        <v>1476</v>
      </c>
      <c r="E649" s="68">
        <v>114</v>
      </c>
      <c r="F649" s="68">
        <v>9262500000</v>
      </c>
      <c r="G649" s="192">
        <v>112.47</v>
      </c>
      <c r="H649" s="69">
        <v>9138187500</v>
      </c>
      <c r="I649" s="68" t="s">
        <v>3337</v>
      </c>
      <c r="J649" s="68" t="s">
        <v>3338</v>
      </c>
      <c r="K649" s="69">
        <v>112470</v>
      </c>
      <c r="L649" s="192">
        <v>112470</v>
      </c>
      <c r="M649" s="180">
        <v>9138187500</v>
      </c>
      <c r="N649" s="68" t="s">
        <v>3390</v>
      </c>
      <c r="O649" s="68" t="s">
        <v>3990</v>
      </c>
    </row>
    <row r="650" spans="1:15" ht="26.25" thickBot="1">
      <c r="A650" s="68">
        <v>14031800034</v>
      </c>
      <c r="B650" s="68">
        <v>92106</v>
      </c>
      <c r="C650" s="68" t="s">
        <v>3343</v>
      </c>
      <c r="D650" s="68" t="s">
        <v>3643</v>
      </c>
      <c r="E650" s="68">
        <v>124</v>
      </c>
      <c r="F650" s="68">
        <v>10075000000</v>
      </c>
      <c r="G650" s="192">
        <v>122.78</v>
      </c>
      <c r="H650" s="69">
        <v>9975875000</v>
      </c>
      <c r="I650" s="68" t="s">
        <v>3337</v>
      </c>
      <c r="J650" s="68" t="s">
        <v>3338</v>
      </c>
      <c r="K650" s="69">
        <v>122780</v>
      </c>
      <c r="L650" s="192">
        <v>122780</v>
      </c>
      <c r="M650" s="180">
        <v>9975875000</v>
      </c>
      <c r="N650" s="68" t="s">
        <v>3339</v>
      </c>
      <c r="O650" s="68" t="s">
        <v>3944</v>
      </c>
    </row>
    <row r="651" spans="1:15" ht="26.25" thickBot="1">
      <c r="A651" s="68">
        <v>14031900077</v>
      </c>
      <c r="B651" s="68">
        <v>92115</v>
      </c>
      <c r="C651" s="68" t="s">
        <v>3340</v>
      </c>
      <c r="D651" s="68" t="s">
        <v>3634</v>
      </c>
      <c r="E651" s="68">
        <v>100</v>
      </c>
      <c r="F651" s="68">
        <v>8125000000</v>
      </c>
      <c r="G651" s="192">
        <v>98.15</v>
      </c>
      <c r="H651" s="69">
        <v>7974687500</v>
      </c>
      <c r="I651" s="68" t="s">
        <v>3337</v>
      </c>
      <c r="J651" s="68" t="s">
        <v>3338</v>
      </c>
      <c r="K651" s="69">
        <v>98150</v>
      </c>
      <c r="L651" s="192">
        <v>98150</v>
      </c>
      <c r="M651" s="180">
        <v>7974687500</v>
      </c>
      <c r="N651" s="68" t="s">
        <v>3367</v>
      </c>
      <c r="O651" s="68" t="s">
        <v>4002</v>
      </c>
    </row>
    <row r="652" spans="1:15" ht="26.25" thickBot="1">
      <c r="A652" s="68">
        <v>14031900126</v>
      </c>
      <c r="B652" s="68">
        <v>92120</v>
      </c>
      <c r="C652" s="68" t="s">
        <v>3340</v>
      </c>
      <c r="D652" s="68" t="s">
        <v>993</v>
      </c>
      <c r="E652" s="68">
        <v>100</v>
      </c>
      <c r="F652" s="68">
        <v>8125000000</v>
      </c>
      <c r="G652" s="192">
        <v>97.9</v>
      </c>
      <c r="H652" s="69">
        <v>7954375000</v>
      </c>
      <c r="I652" s="68" t="s">
        <v>3337</v>
      </c>
      <c r="J652" s="68" t="s">
        <v>3338</v>
      </c>
      <c r="K652" s="69">
        <v>97900</v>
      </c>
      <c r="L652" s="192">
        <v>97900</v>
      </c>
      <c r="M652" s="180">
        <v>7954375000</v>
      </c>
      <c r="N652" s="68" t="s">
        <v>3341</v>
      </c>
      <c r="O652" s="68" t="s">
        <v>4002</v>
      </c>
    </row>
    <row r="653" spans="1:15" ht="26.25" thickBot="1">
      <c r="A653" s="68">
        <v>14031900150</v>
      </c>
      <c r="B653" s="68">
        <v>92121</v>
      </c>
      <c r="C653" s="68" t="s">
        <v>3340</v>
      </c>
      <c r="D653" s="68" t="s">
        <v>3641</v>
      </c>
      <c r="E653" s="68">
        <v>80</v>
      </c>
      <c r="F653" s="68">
        <v>6500000000</v>
      </c>
      <c r="G653" s="192">
        <v>78.63</v>
      </c>
      <c r="H653" s="69">
        <v>6388687500</v>
      </c>
      <c r="I653" s="68" t="s">
        <v>3337</v>
      </c>
      <c r="J653" s="68" t="s">
        <v>3338</v>
      </c>
      <c r="K653" s="69">
        <v>78630</v>
      </c>
      <c r="L653" s="192">
        <v>78630</v>
      </c>
      <c r="M653" s="180">
        <v>6388687500</v>
      </c>
      <c r="N653" s="68" t="s">
        <v>3367</v>
      </c>
      <c r="O653" s="68" t="s">
        <v>4002</v>
      </c>
    </row>
    <row r="654" spans="1:15" ht="39" thickBot="1">
      <c r="A654" s="68">
        <v>14031900124</v>
      </c>
      <c r="B654" s="68">
        <v>92066</v>
      </c>
      <c r="C654" s="68" t="s">
        <v>3336</v>
      </c>
      <c r="D654" s="68" t="s">
        <v>3644</v>
      </c>
      <c r="E654" s="68">
        <v>100</v>
      </c>
      <c r="F654" s="68">
        <v>8125000000</v>
      </c>
      <c r="G654" s="192">
        <v>98.39</v>
      </c>
      <c r="H654" s="69">
        <v>7994187500</v>
      </c>
      <c r="I654" s="68" t="s">
        <v>3337</v>
      </c>
      <c r="J654" s="68" t="s">
        <v>3338</v>
      </c>
      <c r="K654" s="69">
        <v>98390</v>
      </c>
      <c r="L654" s="192">
        <v>98390</v>
      </c>
      <c r="M654" s="180">
        <v>7994187500</v>
      </c>
      <c r="N654" s="68" t="s">
        <v>3365</v>
      </c>
      <c r="O654" s="68" t="s">
        <v>4150</v>
      </c>
    </row>
    <row r="655" spans="1:15" ht="26.25" thickBot="1">
      <c r="A655" s="68">
        <v>14031900079</v>
      </c>
      <c r="B655" s="68">
        <v>92086</v>
      </c>
      <c r="C655" s="68" t="s">
        <v>3340</v>
      </c>
      <c r="D655" s="68" t="s">
        <v>3540</v>
      </c>
      <c r="E655" s="68">
        <v>100</v>
      </c>
      <c r="F655" s="68">
        <v>8125000000</v>
      </c>
      <c r="G655" s="192">
        <v>96.62</v>
      </c>
      <c r="H655" s="69">
        <v>7850375000</v>
      </c>
      <c r="I655" s="68" t="s">
        <v>3337</v>
      </c>
      <c r="J655" s="68" t="s">
        <v>3338</v>
      </c>
      <c r="K655" s="69">
        <v>96620</v>
      </c>
      <c r="L655" s="192">
        <v>96620</v>
      </c>
      <c r="M655" s="180">
        <v>7850375000</v>
      </c>
      <c r="N655" s="68" t="s">
        <v>3365</v>
      </c>
      <c r="O655" s="68" t="s">
        <v>3540</v>
      </c>
    </row>
    <row r="656" spans="1:15" ht="26.25" thickBot="1">
      <c r="A656" s="68">
        <v>14031800007</v>
      </c>
      <c r="B656" s="68">
        <v>92076</v>
      </c>
      <c r="C656" s="68" t="s">
        <v>3343</v>
      </c>
      <c r="D656" s="68" t="s">
        <v>3447</v>
      </c>
      <c r="E656" s="68">
        <v>500</v>
      </c>
      <c r="F656" s="68">
        <v>40625000000</v>
      </c>
      <c r="G656" s="192">
        <v>499.07</v>
      </c>
      <c r="H656" s="69">
        <v>40549437500</v>
      </c>
      <c r="I656" s="68" t="s">
        <v>3337</v>
      </c>
      <c r="J656" s="68" t="s">
        <v>3338</v>
      </c>
      <c r="K656" s="69">
        <v>499070</v>
      </c>
      <c r="L656" s="192">
        <v>499070</v>
      </c>
      <c r="M656" s="180">
        <v>40549437500</v>
      </c>
      <c r="N656" s="68" t="s">
        <v>3365</v>
      </c>
      <c r="O656" s="68" t="s">
        <v>3927</v>
      </c>
    </row>
    <row r="657" spans="1:15" ht="26.25" thickBot="1">
      <c r="A657" s="68">
        <v>14031900201</v>
      </c>
      <c r="B657" s="68">
        <v>92070</v>
      </c>
      <c r="C657" s="68" t="s">
        <v>3340</v>
      </c>
      <c r="D657" s="68" t="s">
        <v>2034</v>
      </c>
      <c r="E657" s="68">
        <v>200</v>
      </c>
      <c r="F657" s="68">
        <v>16250000000</v>
      </c>
      <c r="G657" s="192">
        <v>197.76</v>
      </c>
      <c r="H657" s="69">
        <v>16068000000</v>
      </c>
      <c r="I657" s="68" t="s">
        <v>3395</v>
      </c>
      <c r="J657" s="68" t="s">
        <v>3396</v>
      </c>
      <c r="K657" s="69">
        <v>197760</v>
      </c>
      <c r="L657" s="192">
        <v>197760</v>
      </c>
      <c r="M657" s="180">
        <v>16068000000</v>
      </c>
      <c r="N657" s="68" t="s">
        <v>3367</v>
      </c>
      <c r="O657" s="68" t="s">
        <v>4005</v>
      </c>
    </row>
    <row r="658" spans="1:15" ht="39" thickBot="1">
      <c r="A658" s="68">
        <v>14031900161</v>
      </c>
      <c r="B658" s="68">
        <v>92002</v>
      </c>
      <c r="C658" s="68" t="s">
        <v>3336</v>
      </c>
      <c r="D658" s="68" t="s">
        <v>3591</v>
      </c>
      <c r="E658" s="68">
        <v>200</v>
      </c>
      <c r="F658" s="68">
        <v>16250000000</v>
      </c>
      <c r="G658" s="192">
        <v>199.26</v>
      </c>
      <c r="H658" s="69">
        <v>16189875000</v>
      </c>
      <c r="I658" s="68" t="s">
        <v>3337</v>
      </c>
      <c r="J658" s="68" t="s">
        <v>3338</v>
      </c>
      <c r="K658" s="69">
        <v>199260</v>
      </c>
      <c r="L658" s="192">
        <v>199260</v>
      </c>
      <c r="M658" s="180">
        <v>16189875000</v>
      </c>
      <c r="N658" s="68" t="s">
        <v>3339</v>
      </c>
      <c r="O658" s="68" t="s">
        <v>4029</v>
      </c>
    </row>
    <row r="659" spans="1:15" ht="26.25" thickBot="1">
      <c r="A659" s="68">
        <v>14031900109</v>
      </c>
      <c r="B659" s="68">
        <v>91984</v>
      </c>
      <c r="C659" s="68" t="s">
        <v>3340</v>
      </c>
      <c r="D659" s="68" t="s">
        <v>3645</v>
      </c>
      <c r="E659" s="68">
        <v>200</v>
      </c>
      <c r="F659" s="68">
        <v>16250000000</v>
      </c>
      <c r="G659" s="192">
        <v>199.79</v>
      </c>
      <c r="H659" s="69">
        <v>16232937500</v>
      </c>
      <c r="I659" s="68" t="s">
        <v>3395</v>
      </c>
      <c r="J659" s="68" t="s">
        <v>3396</v>
      </c>
      <c r="K659" s="69">
        <v>199790</v>
      </c>
      <c r="L659" s="192">
        <v>199790</v>
      </c>
      <c r="M659" s="180">
        <v>16232937500</v>
      </c>
      <c r="N659" s="68" t="s">
        <v>3385</v>
      </c>
      <c r="O659" s="68" t="s">
        <v>4028</v>
      </c>
    </row>
    <row r="660" spans="1:15" ht="51.75" thickBot="1">
      <c r="A660" s="68">
        <v>14031900114</v>
      </c>
      <c r="B660" s="68">
        <v>91967</v>
      </c>
      <c r="C660" s="68" t="s">
        <v>3340</v>
      </c>
      <c r="D660" s="68" t="s">
        <v>192</v>
      </c>
      <c r="E660" s="68">
        <v>200</v>
      </c>
      <c r="F660" s="68">
        <v>16250000000</v>
      </c>
      <c r="G660" s="192">
        <v>199.54</v>
      </c>
      <c r="H660" s="69">
        <v>16212625000</v>
      </c>
      <c r="I660" s="68" t="s">
        <v>3337</v>
      </c>
      <c r="J660" s="68" t="s">
        <v>3338</v>
      </c>
      <c r="K660" s="69">
        <v>199540</v>
      </c>
      <c r="L660" s="192">
        <v>199540</v>
      </c>
      <c r="M660" s="180">
        <v>16212625000</v>
      </c>
      <c r="N660" s="68" t="s">
        <v>3363</v>
      </c>
      <c r="O660" s="68" t="s">
        <v>4030</v>
      </c>
    </row>
    <row r="661" spans="1:15" ht="26.25" thickBot="1">
      <c r="A661" s="68">
        <v>14031900107</v>
      </c>
      <c r="B661" s="68">
        <v>91968</v>
      </c>
      <c r="C661" s="68" t="s">
        <v>3336</v>
      </c>
      <c r="D661" s="68" t="s">
        <v>3646</v>
      </c>
      <c r="E661" s="68">
        <v>368</v>
      </c>
      <c r="F661" s="68">
        <v>29900000000</v>
      </c>
      <c r="G661" s="192">
        <v>365.65</v>
      </c>
      <c r="H661" s="69">
        <v>29709062500</v>
      </c>
      <c r="I661" s="68" t="s">
        <v>3337</v>
      </c>
      <c r="J661" s="68" t="s">
        <v>3338</v>
      </c>
      <c r="K661" s="69">
        <v>365650</v>
      </c>
      <c r="L661" s="192">
        <v>365650</v>
      </c>
      <c r="M661" s="180">
        <v>29709062500</v>
      </c>
      <c r="N661" s="68" t="s">
        <v>3369</v>
      </c>
      <c r="O661" s="68" t="s">
        <v>4151</v>
      </c>
    </row>
    <row r="662" spans="1:15" ht="26.25" thickBot="1">
      <c r="A662" s="68">
        <v>14031900173</v>
      </c>
      <c r="B662" s="68">
        <v>91976</v>
      </c>
      <c r="C662" s="68" t="s">
        <v>3340</v>
      </c>
      <c r="D662" s="68" t="s">
        <v>3647</v>
      </c>
      <c r="E662" s="68">
        <v>106</v>
      </c>
      <c r="F662" s="68">
        <v>8612500000</v>
      </c>
      <c r="G662" s="192">
        <v>104.23</v>
      </c>
      <c r="H662" s="69">
        <v>8468687500</v>
      </c>
      <c r="I662" s="68" t="s">
        <v>3337</v>
      </c>
      <c r="J662" s="68" t="s">
        <v>3338</v>
      </c>
      <c r="K662" s="69">
        <v>104230</v>
      </c>
      <c r="L662" s="192">
        <v>104230</v>
      </c>
      <c r="M662" s="180">
        <v>8468687500</v>
      </c>
      <c r="N662" s="68" t="s">
        <v>3341</v>
      </c>
      <c r="O662" s="68" t="s">
        <v>4152</v>
      </c>
    </row>
    <row r="663" spans="1:15" ht="39" thickBot="1">
      <c r="A663" s="68">
        <v>14031000029</v>
      </c>
      <c r="B663" s="68">
        <v>96467</v>
      </c>
      <c r="C663" s="68" t="s">
        <v>3388</v>
      </c>
      <c r="D663" s="68" t="s">
        <v>3628</v>
      </c>
      <c r="E663" s="68">
        <v>370</v>
      </c>
      <c r="F663" s="68">
        <v>30062500000</v>
      </c>
      <c r="G663" s="192">
        <v>369.39</v>
      </c>
      <c r="H663" s="69">
        <v>30012937500</v>
      </c>
      <c r="I663" s="68" t="s">
        <v>3337</v>
      </c>
      <c r="J663" s="68" t="s">
        <v>3338</v>
      </c>
      <c r="K663" s="69">
        <v>369390</v>
      </c>
      <c r="L663" s="192">
        <v>369390</v>
      </c>
      <c r="M663" s="180">
        <v>30012937500</v>
      </c>
      <c r="N663" s="68" t="s">
        <v>3629</v>
      </c>
      <c r="O663" s="68" t="s">
        <v>3958</v>
      </c>
    </row>
    <row r="664" spans="1:15" ht="39" thickBot="1">
      <c r="A664" s="68">
        <v>14031000028</v>
      </c>
      <c r="B664" s="68">
        <v>96453</v>
      </c>
      <c r="C664" s="68" t="s">
        <v>3388</v>
      </c>
      <c r="D664" s="68" t="s">
        <v>3628</v>
      </c>
      <c r="E664" s="68">
        <v>350</v>
      </c>
      <c r="F664" s="68">
        <v>28437500000</v>
      </c>
      <c r="G664" s="192">
        <v>348.75</v>
      </c>
      <c r="H664" s="69">
        <v>28335937500</v>
      </c>
      <c r="I664" s="68" t="s">
        <v>3337</v>
      </c>
      <c r="J664" s="68" t="s">
        <v>3338</v>
      </c>
      <c r="K664" s="69">
        <v>348750</v>
      </c>
      <c r="L664" s="192">
        <v>348750</v>
      </c>
      <c r="M664" s="180">
        <v>28335937500</v>
      </c>
      <c r="N664" s="68" t="s">
        <v>3347</v>
      </c>
      <c r="O664" s="68" t="s">
        <v>3956</v>
      </c>
    </row>
    <row r="665" spans="1:15" ht="26.25" thickBot="1">
      <c r="A665" s="68">
        <v>14031900273</v>
      </c>
      <c r="B665" s="68">
        <v>96459</v>
      </c>
      <c r="C665" s="68" t="s">
        <v>3336</v>
      </c>
      <c r="D665" s="68" t="s">
        <v>3428</v>
      </c>
      <c r="E665" s="68">
        <v>500</v>
      </c>
      <c r="F665" s="68">
        <v>40625000000</v>
      </c>
      <c r="G665" s="192">
        <v>499.33</v>
      </c>
      <c r="H665" s="69">
        <v>40570562500</v>
      </c>
      <c r="I665" s="68" t="s">
        <v>3337</v>
      </c>
      <c r="J665" s="68" t="s">
        <v>3338</v>
      </c>
      <c r="K665" s="69">
        <v>499330</v>
      </c>
      <c r="L665" s="192">
        <v>499330</v>
      </c>
      <c r="M665" s="180">
        <v>40570562500</v>
      </c>
      <c r="N665" s="68" t="s">
        <v>3382</v>
      </c>
      <c r="O665" s="68" t="s">
        <v>3428</v>
      </c>
    </row>
    <row r="666" spans="1:15" ht="26.25" thickBot="1">
      <c r="A666" s="68">
        <v>14031900242</v>
      </c>
      <c r="B666" s="68">
        <v>96460</v>
      </c>
      <c r="C666" s="68" t="s">
        <v>3336</v>
      </c>
      <c r="D666" s="68" t="s">
        <v>3428</v>
      </c>
      <c r="E666" s="68">
        <v>500</v>
      </c>
      <c r="F666" s="68">
        <v>40625000000</v>
      </c>
      <c r="G666" s="192">
        <v>499.3</v>
      </c>
      <c r="H666" s="69">
        <v>40568125000</v>
      </c>
      <c r="I666" s="68" t="s">
        <v>3337</v>
      </c>
      <c r="J666" s="68" t="s">
        <v>3338</v>
      </c>
      <c r="K666" s="69">
        <v>499300</v>
      </c>
      <c r="L666" s="192">
        <v>499300</v>
      </c>
      <c r="M666" s="180">
        <v>40568125000</v>
      </c>
      <c r="N666" s="68" t="s">
        <v>3382</v>
      </c>
      <c r="O666" s="68" t="s">
        <v>3428</v>
      </c>
    </row>
    <row r="667" spans="1:15" ht="39" thickBot="1">
      <c r="A667" s="68">
        <v>14031000032</v>
      </c>
      <c r="B667" s="68">
        <v>96432</v>
      </c>
      <c r="C667" s="68" t="s">
        <v>3388</v>
      </c>
      <c r="D667" s="68" t="s">
        <v>3628</v>
      </c>
      <c r="E667" s="68">
        <v>130</v>
      </c>
      <c r="F667" s="68">
        <v>10562500000</v>
      </c>
      <c r="G667" s="192">
        <v>129.57</v>
      </c>
      <c r="H667" s="69">
        <v>10527562500</v>
      </c>
      <c r="I667" s="68" t="s">
        <v>3337</v>
      </c>
      <c r="J667" s="68" t="s">
        <v>3338</v>
      </c>
      <c r="K667" s="69">
        <v>129570</v>
      </c>
      <c r="L667" s="192">
        <v>129570</v>
      </c>
      <c r="M667" s="180">
        <v>10527562500</v>
      </c>
      <c r="N667" s="68" t="s">
        <v>3629</v>
      </c>
      <c r="O667" s="68" t="s">
        <v>3956</v>
      </c>
    </row>
    <row r="668" spans="1:15" ht="39" thickBot="1">
      <c r="A668" s="68">
        <v>14031000030</v>
      </c>
      <c r="B668" s="68">
        <v>96434</v>
      </c>
      <c r="C668" s="68" t="s">
        <v>3388</v>
      </c>
      <c r="D668" s="68" t="s">
        <v>3628</v>
      </c>
      <c r="E668" s="68">
        <v>130</v>
      </c>
      <c r="F668" s="68">
        <v>10562500000</v>
      </c>
      <c r="G668" s="192">
        <v>128.53</v>
      </c>
      <c r="H668" s="69">
        <v>10443062500</v>
      </c>
      <c r="I668" s="68" t="s">
        <v>3337</v>
      </c>
      <c r="J668" s="68" t="s">
        <v>3338</v>
      </c>
      <c r="K668" s="69">
        <v>128530</v>
      </c>
      <c r="L668" s="192">
        <v>128530</v>
      </c>
      <c r="M668" s="180">
        <v>10443062500</v>
      </c>
      <c r="N668" s="68" t="s">
        <v>3629</v>
      </c>
      <c r="O668" s="68" t="s">
        <v>4153</v>
      </c>
    </row>
    <row r="669" spans="1:15" ht="26.25" thickBot="1">
      <c r="A669" s="68">
        <v>14031900261</v>
      </c>
      <c r="B669" s="68">
        <v>96450</v>
      </c>
      <c r="C669" s="68" t="s">
        <v>3336</v>
      </c>
      <c r="D669" s="68" t="s">
        <v>1931</v>
      </c>
      <c r="E669" s="68">
        <v>300</v>
      </c>
      <c r="F669" s="68">
        <v>24375000000</v>
      </c>
      <c r="G669" s="192">
        <v>299.7</v>
      </c>
      <c r="H669" s="69">
        <v>24350625000</v>
      </c>
      <c r="I669" s="68" t="s">
        <v>3337</v>
      </c>
      <c r="J669" s="68" t="s">
        <v>3338</v>
      </c>
      <c r="K669" s="69">
        <v>299700</v>
      </c>
      <c r="L669" s="192">
        <v>299700</v>
      </c>
      <c r="M669" s="180">
        <v>24350625000</v>
      </c>
      <c r="N669" s="68" t="s">
        <v>3367</v>
      </c>
      <c r="O669" s="68" t="s">
        <v>3965</v>
      </c>
    </row>
    <row r="670" spans="1:15" ht="39" thickBot="1">
      <c r="A670" s="68">
        <v>14031000031</v>
      </c>
      <c r="B670" s="68">
        <v>96047</v>
      </c>
      <c r="C670" s="68" t="s">
        <v>3388</v>
      </c>
      <c r="D670" s="68" t="s">
        <v>3628</v>
      </c>
      <c r="E670" s="68">
        <v>90</v>
      </c>
      <c r="F670" s="68">
        <v>7312500000</v>
      </c>
      <c r="G670" s="192">
        <v>88.82</v>
      </c>
      <c r="H670" s="69">
        <v>7216625000</v>
      </c>
      <c r="I670" s="68" t="s">
        <v>3337</v>
      </c>
      <c r="J670" s="68" t="s">
        <v>3338</v>
      </c>
      <c r="K670" s="69">
        <v>88820</v>
      </c>
      <c r="L670" s="192">
        <v>88820</v>
      </c>
      <c r="M670" s="180">
        <v>7216625000</v>
      </c>
      <c r="N670" s="68" t="s">
        <v>3589</v>
      </c>
      <c r="O670" s="68" t="s">
        <v>3948</v>
      </c>
    </row>
    <row r="671" spans="1:15" ht="26.25" thickBot="1">
      <c r="A671" s="68">
        <v>14036500011</v>
      </c>
      <c r="B671" s="68">
        <v>95816</v>
      </c>
      <c r="C671" s="68" t="s">
        <v>3410</v>
      </c>
      <c r="D671" s="68" t="s">
        <v>3352</v>
      </c>
      <c r="E671" s="68">
        <v>273</v>
      </c>
      <c r="F671" s="68">
        <v>22181250000</v>
      </c>
      <c r="G671" s="192">
        <v>267.7</v>
      </c>
      <c r="H671" s="69">
        <v>21750625000</v>
      </c>
      <c r="I671" s="68" t="s">
        <v>3337</v>
      </c>
      <c r="J671" s="68" t="s">
        <v>3338</v>
      </c>
      <c r="K671" s="69">
        <v>267700</v>
      </c>
      <c r="L671" s="192">
        <v>267700</v>
      </c>
      <c r="M671" s="180">
        <v>21750625000</v>
      </c>
      <c r="N671" s="68" t="s">
        <v>3353</v>
      </c>
      <c r="O671" s="68" t="s">
        <v>4033</v>
      </c>
    </row>
    <row r="672" spans="1:15" ht="26.25" thickBot="1">
      <c r="A672" s="68">
        <v>14036500009</v>
      </c>
      <c r="B672" s="68">
        <v>95817</v>
      </c>
      <c r="C672" s="68" t="s">
        <v>3410</v>
      </c>
      <c r="D672" s="68" t="s">
        <v>3352</v>
      </c>
      <c r="E672" s="68">
        <v>273</v>
      </c>
      <c r="F672" s="68">
        <v>22181250000</v>
      </c>
      <c r="G672" s="192">
        <v>268.27</v>
      </c>
      <c r="H672" s="69">
        <v>21796937500</v>
      </c>
      <c r="I672" s="68" t="s">
        <v>3337</v>
      </c>
      <c r="J672" s="68" t="s">
        <v>3338</v>
      </c>
      <c r="K672" s="69">
        <v>268270</v>
      </c>
      <c r="L672" s="192">
        <v>268270</v>
      </c>
      <c r="M672" s="180">
        <v>21796937500</v>
      </c>
      <c r="N672" s="68" t="s">
        <v>3353</v>
      </c>
      <c r="O672" s="68" t="s">
        <v>4033</v>
      </c>
    </row>
    <row r="673" spans="1:15" ht="26.25" thickBot="1">
      <c r="A673" s="68">
        <v>14036500008</v>
      </c>
      <c r="B673" s="68">
        <v>95818</v>
      </c>
      <c r="C673" s="68" t="s">
        <v>3410</v>
      </c>
      <c r="D673" s="68" t="s">
        <v>3352</v>
      </c>
      <c r="E673" s="68">
        <v>227</v>
      </c>
      <c r="F673" s="68">
        <v>18443750000</v>
      </c>
      <c r="G673" s="192">
        <v>227</v>
      </c>
      <c r="H673" s="69">
        <v>18443750000</v>
      </c>
      <c r="I673" s="68" t="s">
        <v>3337</v>
      </c>
      <c r="J673" s="68" t="s">
        <v>3338</v>
      </c>
      <c r="K673" s="69">
        <v>227000</v>
      </c>
      <c r="L673" s="192">
        <v>227000</v>
      </c>
      <c r="M673" s="180">
        <v>18443750000</v>
      </c>
      <c r="N673" s="68" t="s">
        <v>3353</v>
      </c>
      <c r="O673" s="68" t="s">
        <v>4033</v>
      </c>
    </row>
    <row r="674" spans="1:15" ht="26.25" thickBot="1">
      <c r="A674" s="68">
        <v>14036500010</v>
      </c>
      <c r="B674" s="68">
        <v>95781</v>
      </c>
      <c r="C674" s="68" t="s">
        <v>3410</v>
      </c>
      <c r="D674" s="68" t="s">
        <v>3352</v>
      </c>
      <c r="E674" s="68">
        <v>273</v>
      </c>
      <c r="F674" s="68">
        <v>22181250000</v>
      </c>
      <c r="G674" s="192">
        <v>270.62</v>
      </c>
      <c r="H674" s="69">
        <v>21987875000</v>
      </c>
      <c r="I674" s="68" t="s">
        <v>3337</v>
      </c>
      <c r="J674" s="68" t="s">
        <v>3338</v>
      </c>
      <c r="K674" s="69">
        <v>270620</v>
      </c>
      <c r="L674" s="192">
        <v>270620</v>
      </c>
      <c r="M674" s="180">
        <v>21987875000</v>
      </c>
      <c r="N674" s="68" t="s">
        <v>3353</v>
      </c>
      <c r="O674" s="68" t="s">
        <v>4033</v>
      </c>
    </row>
    <row r="675" spans="1:15" ht="39" thickBot="1">
      <c r="A675" s="68">
        <v>14031000079</v>
      </c>
      <c r="B675" s="68">
        <v>95681</v>
      </c>
      <c r="C675" s="68" t="s">
        <v>3388</v>
      </c>
      <c r="D675" s="68" t="s">
        <v>3549</v>
      </c>
      <c r="E675" s="68">
        <v>217</v>
      </c>
      <c r="F675" s="68">
        <v>18987500000</v>
      </c>
      <c r="G675" s="192">
        <v>216.3</v>
      </c>
      <c r="H675" s="69">
        <v>18926250000</v>
      </c>
      <c r="I675" s="68" t="s">
        <v>3337</v>
      </c>
      <c r="J675" s="68" t="s">
        <v>3338</v>
      </c>
      <c r="K675" s="69">
        <v>216300</v>
      </c>
      <c r="L675" s="192">
        <v>216300</v>
      </c>
      <c r="M675" s="180">
        <v>18926250000</v>
      </c>
      <c r="N675" s="68" t="s">
        <v>3397</v>
      </c>
      <c r="O675" s="68" t="s">
        <v>4154</v>
      </c>
    </row>
    <row r="676" spans="1:15" ht="51.75" thickBot="1">
      <c r="A676" s="68">
        <v>14031000069</v>
      </c>
      <c r="B676" s="68">
        <v>95683</v>
      </c>
      <c r="C676" s="68" t="s">
        <v>3388</v>
      </c>
      <c r="D676" s="68" t="s">
        <v>3549</v>
      </c>
      <c r="E676" s="68">
        <v>46</v>
      </c>
      <c r="F676" s="68">
        <v>4025000000</v>
      </c>
      <c r="G676" s="192">
        <v>0</v>
      </c>
      <c r="H676" s="69">
        <v>0</v>
      </c>
      <c r="I676" s="68" t="s">
        <v>3337</v>
      </c>
      <c r="J676" s="68" t="s">
        <v>3338</v>
      </c>
      <c r="K676" s="69">
        <v>0</v>
      </c>
      <c r="L676" s="192">
        <v>0</v>
      </c>
      <c r="M676" s="180">
        <v>0</v>
      </c>
      <c r="N676" s="68" t="s">
        <v>3355</v>
      </c>
      <c r="O676" s="68" t="s">
        <v>4155</v>
      </c>
    </row>
    <row r="677" spans="1:15" ht="39" thickBot="1">
      <c r="A677" s="68">
        <v>14031000070</v>
      </c>
      <c r="B677" s="68">
        <v>95685</v>
      </c>
      <c r="C677" s="68" t="s">
        <v>3388</v>
      </c>
      <c r="D677" s="68" t="s">
        <v>3549</v>
      </c>
      <c r="E677" s="68">
        <v>180</v>
      </c>
      <c r="F677" s="68">
        <v>15750000000</v>
      </c>
      <c r="G677" s="192">
        <v>178.35</v>
      </c>
      <c r="H677" s="69">
        <v>15605625000</v>
      </c>
      <c r="I677" s="68" t="s">
        <v>3337</v>
      </c>
      <c r="J677" s="68" t="s">
        <v>3338</v>
      </c>
      <c r="K677" s="69">
        <v>178350</v>
      </c>
      <c r="L677" s="192">
        <v>178350</v>
      </c>
      <c r="M677" s="180">
        <v>15605625000</v>
      </c>
      <c r="N677" s="68" t="s">
        <v>3397</v>
      </c>
      <c r="O677" s="68" t="s">
        <v>4032</v>
      </c>
    </row>
    <row r="678" spans="1:15" ht="39" thickBot="1">
      <c r="A678" s="68">
        <v>14036600004</v>
      </c>
      <c r="B678" s="68">
        <v>95691</v>
      </c>
      <c r="C678" s="68" t="s">
        <v>3398</v>
      </c>
      <c r="D678" s="68" t="s">
        <v>3630</v>
      </c>
      <c r="E678" s="68">
        <v>152</v>
      </c>
      <c r="F678" s="68">
        <v>12350000000</v>
      </c>
      <c r="G678" s="192">
        <v>149.44</v>
      </c>
      <c r="H678" s="69">
        <v>12142000000</v>
      </c>
      <c r="I678" s="68" t="s">
        <v>3337</v>
      </c>
      <c r="J678" s="68" t="s">
        <v>3338</v>
      </c>
      <c r="K678" s="69">
        <v>149440</v>
      </c>
      <c r="L678" s="192">
        <v>149440</v>
      </c>
      <c r="M678" s="180">
        <v>12142000000</v>
      </c>
      <c r="N678" s="68" t="s">
        <v>3397</v>
      </c>
      <c r="O678" s="68" t="s">
        <v>4032</v>
      </c>
    </row>
    <row r="679" spans="1:15" ht="39" thickBot="1">
      <c r="A679" s="68">
        <v>14031000078</v>
      </c>
      <c r="B679" s="68">
        <v>95679</v>
      </c>
      <c r="C679" s="68" t="s">
        <v>3388</v>
      </c>
      <c r="D679" s="68" t="s">
        <v>3549</v>
      </c>
      <c r="E679" s="68">
        <v>170</v>
      </c>
      <c r="F679" s="68">
        <v>14875000000</v>
      </c>
      <c r="G679" s="192">
        <v>168.74</v>
      </c>
      <c r="H679" s="69">
        <v>14764750000</v>
      </c>
      <c r="I679" s="68" t="s">
        <v>3337</v>
      </c>
      <c r="J679" s="68" t="s">
        <v>3338</v>
      </c>
      <c r="K679" s="69">
        <v>168740</v>
      </c>
      <c r="L679" s="192">
        <v>168740</v>
      </c>
      <c r="M679" s="180">
        <v>14764750000</v>
      </c>
      <c r="N679" s="68" t="s">
        <v>3355</v>
      </c>
      <c r="O679" s="68" t="s">
        <v>4094</v>
      </c>
    </row>
    <row r="680" spans="1:15" ht="39" thickBot="1">
      <c r="A680" s="68">
        <v>14031800015</v>
      </c>
      <c r="B680" s="68">
        <v>95606</v>
      </c>
      <c r="C680" s="68" t="s">
        <v>3343</v>
      </c>
      <c r="D680" s="68" t="s">
        <v>196</v>
      </c>
      <c r="E680" s="68">
        <v>500</v>
      </c>
      <c r="F680" s="68">
        <v>40625000000</v>
      </c>
      <c r="G680" s="192">
        <v>499.05</v>
      </c>
      <c r="H680" s="69">
        <v>40547812500</v>
      </c>
      <c r="I680" s="68" t="s">
        <v>3337</v>
      </c>
      <c r="J680" s="68" t="s">
        <v>3338</v>
      </c>
      <c r="K680" s="69">
        <v>499050</v>
      </c>
      <c r="L680" s="192">
        <v>499050</v>
      </c>
      <c r="M680" s="180">
        <v>40547812500</v>
      </c>
      <c r="N680" s="68" t="s">
        <v>3415</v>
      </c>
      <c r="O680" s="68" t="s">
        <v>4156</v>
      </c>
    </row>
    <row r="681" spans="1:15" ht="51.75" thickBot="1">
      <c r="A681" s="68">
        <v>14036500004</v>
      </c>
      <c r="B681" s="68">
        <v>95607</v>
      </c>
      <c r="C681" s="68" t="s">
        <v>3410</v>
      </c>
      <c r="D681" s="68" t="s">
        <v>3553</v>
      </c>
      <c r="E681" s="68">
        <v>500</v>
      </c>
      <c r="F681" s="68">
        <v>40625000000</v>
      </c>
      <c r="G681" s="192">
        <v>498.55</v>
      </c>
      <c r="H681" s="69">
        <v>40507187500</v>
      </c>
      <c r="I681" s="68" t="s">
        <v>3337</v>
      </c>
      <c r="J681" s="68" t="s">
        <v>3338</v>
      </c>
      <c r="K681" s="69">
        <v>498550</v>
      </c>
      <c r="L681" s="192">
        <v>498550</v>
      </c>
      <c r="M681" s="180">
        <v>40507187500</v>
      </c>
      <c r="N681" s="68" t="s">
        <v>3382</v>
      </c>
      <c r="O681" s="68" t="s">
        <v>3942</v>
      </c>
    </row>
    <row r="682" spans="1:15" ht="26.25" thickBot="1">
      <c r="A682" s="68">
        <v>14031900268</v>
      </c>
      <c r="B682" s="68">
        <v>95630</v>
      </c>
      <c r="C682" s="68" t="s">
        <v>3340</v>
      </c>
      <c r="D682" s="68" t="s">
        <v>3428</v>
      </c>
      <c r="E682" s="68">
        <v>112</v>
      </c>
      <c r="F682" s="68">
        <v>9100000000</v>
      </c>
      <c r="G682" s="192">
        <v>110.9</v>
      </c>
      <c r="H682" s="69">
        <v>9010625000</v>
      </c>
      <c r="I682" s="68" t="s">
        <v>3337</v>
      </c>
      <c r="J682" s="68" t="s">
        <v>3338</v>
      </c>
      <c r="K682" s="69">
        <v>110900</v>
      </c>
      <c r="L682" s="192">
        <v>110900</v>
      </c>
      <c r="M682" s="180">
        <v>9010625000</v>
      </c>
      <c r="N682" s="68" t="s">
        <v>3382</v>
      </c>
      <c r="O682" s="68" t="s">
        <v>3428</v>
      </c>
    </row>
    <row r="683" spans="1:15" ht="26.25" thickBot="1">
      <c r="A683" s="68">
        <v>14031900240</v>
      </c>
      <c r="B683" s="68">
        <v>95604</v>
      </c>
      <c r="C683" s="68" t="s">
        <v>3340</v>
      </c>
      <c r="D683" s="68" t="s">
        <v>3381</v>
      </c>
      <c r="E683" s="68">
        <v>260</v>
      </c>
      <c r="F683" s="68">
        <v>21125000000</v>
      </c>
      <c r="G683" s="192">
        <v>259.01</v>
      </c>
      <c r="H683" s="69">
        <v>21044562500</v>
      </c>
      <c r="I683" s="68" t="s">
        <v>3337</v>
      </c>
      <c r="J683" s="68" t="s">
        <v>3338</v>
      </c>
      <c r="K683" s="69">
        <v>259010</v>
      </c>
      <c r="L683" s="192">
        <v>259010</v>
      </c>
      <c r="M683" s="180">
        <v>21044562500</v>
      </c>
      <c r="N683" s="68" t="s">
        <v>3382</v>
      </c>
      <c r="O683" s="68" t="s">
        <v>3428</v>
      </c>
    </row>
    <row r="684" spans="1:15" ht="26.25" thickBot="1">
      <c r="A684" s="68">
        <v>14031900224</v>
      </c>
      <c r="B684" s="68">
        <v>95587</v>
      </c>
      <c r="C684" s="68" t="s">
        <v>3340</v>
      </c>
      <c r="D684" s="68" t="s">
        <v>2079</v>
      </c>
      <c r="E684" s="68">
        <v>500</v>
      </c>
      <c r="F684" s="68">
        <v>40625000000</v>
      </c>
      <c r="G684" s="192">
        <v>498.96</v>
      </c>
      <c r="H684" s="69">
        <v>40540500000</v>
      </c>
      <c r="I684" s="68" t="s">
        <v>3337</v>
      </c>
      <c r="J684" s="68" t="s">
        <v>3338</v>
      </c>
      <c r="K684" s="69">
        <v>498960</v>
      </c>
      <c r="L684" s="192">
        <v>498960</v>
      </c>
      <c r="M684" s="180">
        <v>40540500000</v>
      </c>
      <c r="N684" s="68" t="s">
        <v>3371</v>
      </c>
      <c r="O684" s="68" t="s">
        <v>4049</v>
      </c>
    </row>
    <row r="685" spans="1:15" ht="26.25" thickBot="1">
      <c r="A685" s="68">
        <v>14031900210</v>
      </c>
      <c r="B685" s="68">
        <v>95592</v>
      </c>
      <c r="C685" s="68" t="s">
        <v>3340</v>
      </c>
      <c r="D685" s="68" t="s">
        <v>970</v>
      </c>
      <c r="E685" s="68">
        <v>100</v>
      </c>
      <c r="F685" s="68">
        <v>8125000000</v>
      </c>
      <c r="G685" s="192">
        <v>98.84</v>
      </c>
      <c r="H685" s="69">
        <v>8030750000</v>
      </c>
      <c r="I685" s="68" t="s">
        <v>3337</v>
      </c>
      <c r="J685" s="68" t="s">
        <v>3338</v>
      </c>
      <c r="K685" s="69">
        <v>98840</v>
      </c>
      <c r="L685" s="192">
        <v>98840</v>
      </c>
      <c r="M685" s="180">
        <v>8030750000</v>
      </c>
      <c r="N685" s="68" t="s">
        <v>3341</v>
      </c>
      <c r="O685" s="68" t="s">
        <v>3974</v>
      </c>
    </row>
    <row r="686" spans="1:15" ht="26.25" thickBot="1">
      <c r="A686" s="68">
        <v>14031900194</v>
      </c>
      <c r="B686" s="68">
        <v>95446</v>
      </c>
      <c r="C686" s="68" t="s">
        <v>3336</v>
      </c>
      <c r="D686" s="68" t="s">
        <v>2019</v>
      </c>
      <c r="E686" s="68">
        <v>175</v>
      </c>
      <c r="F686" s="68">
        <v>14218750000</v>
      </c>
      <c r="G686" s="192">
        <v>174.91</v>
      </c>
      <c r="H686" s="69">
        <v>14211437500</v>
      </c>
      <c r="I686" s="68" t="s">
        <v>3337</v>
      </c>
      <c r="J686" s="68" t="s">
        <v>3338</v>
      </c>
      <c r="K686" s="69">
        <v>174910</v>
      </c>
      <c r="L686" s="192">
        <v>174910</v>
      </c>
      <c r="M686" s="180">
        <v>14211437500</v>
      </c>
      <c r="N686" s="68" t="s">
        <v>3341</v>
      </c>
      <c r="O686" s="68" t="s">
        <v>3974</v>
      </c>
    </row>
    <row r="687" spans="1:15" ht="51.75" thickBot="1">
      <c r="A687" s="68">
        <v>14031000064</v>
      </c>
      <c r="B687" s="68">
        <v>95568</v>
      </c>
      <c r="C687" s="68" t="s">
        <v>3388</v>
      </c>
      <c r="D687" s="68" t="s">
        <v>3393</v>
      </c>
      <c r="E687" s="68">
        <v>400</v>
      </c>
      <c r="F687" s="68">
        <v>35000000000</v>
      </c>
      <c r="G687" s="192">
        <v>399.2</v>
      </c>
      <c r="H687" s="69">
        <v>34930000000</v>
      </c>
      <c r="I687" s="68" t="s">
        <v>3337</v>
      </c>
      <c r="J687" s="68" t="s">
        <v>3338</v>
      </c>
      <c r="K687" s="69">
        <v>399200</v>
      </c>
      <c r="L687" s="192">
        <v>399200</v>
      </c>
      <c r="M687" s="180">
        <v>34930000000</v>
      </c>
      <c r="N687" s="68" t="s">
        <v>3365</v>
      </c>
      <c r="O687" s="68" t="s">
        <v>3978</v>
      </c>
    </row>
    <row r="688" spans="1:15" ht="26.25" thickBot="1">
      <c r="A688" s="68">
        <v>14031900251</v>
      </c>
      <c r="B688" s="68">
        <v>95564</v>
      </c>
      <c r="C688" s="68" t="s">
        <v>3336</v>
      </c>
      <c r="D688" s="68" t="s">
        <v>3650</v>
      </c>
      <c r="E688" s="68">
        <v>500</v>
      </c>
      <c r="F688" s="68">
        <v>40625000000</v>
      </c>
      <c r="G688" s="192">
        <v>487.27</v>
      </c>
      <c r="H688" s="69">
        <v>39590687500</v>
      </c>
      <c r="I688" s="68" t="s">
        <v>3395</v>
      </c>
      <c r="J688" s="68" t="s">
        <v>3396</v>
      </c>
      <c r="K688" s="69">
        <v>487270</v>
      </c>
      <c r="L688" s="192">
        <v>487270</v>
      </c>
      <c r="M688" s="180">
        <v>39590687500</v>
      </c>
      <c r="N688" s="68" t="s">
        <v>3397</v>
      </c>
      <c r="O688" s="68" t="s">
        <v>4005</v>
      </c>
    </row>
    <row r="689" spans="1:15" ht="26.25" thickBot="1">
      <c r="A689" s="68">
        <v>14031900257</v>
      </c>
      <c r="B689" s="68">
        <v>95533</v>
      </c>
      <c r="C689" s="68" t="s">
        <v>3336</v>
      </c>
      <c r="D689" s="68" t="s">
        <v>3651</v>
      </c>
      <c r="E689" s="68">
        <v>20</v>
      </c>
      <c r="F689" s="68">
        <v>1625000000</v>
      </c>
      <c r="G689" s="192">
        <v>15.9</v>
      </c>
      <c r="H689" s="69">
        <v>1291875000</v>
      </c>
      <c r="I689" s="68" t="s">
        <v>3337</v>
      </c>
      <c r="J689" s="68" t="s">
        <v>3338</v>
      </c>
      <c r="K689" s="69">
        <v>15900</v>
      </c>
      <c r="L689" s="192">
        <v>15900</v>
      </c>
      <c r="M689" s="180">
        <v>1291875000</v>
      </c>
      <c r="N689" s="68" t="s">
        <v>3390</v>
      </c>
      <c r="O689" s="68" t="s">
        <v>3944</v>
      </c>
    </row>
    <row r="690" spans="1:15" ht="26.25" thickBot="1">
      <c r="A690" s="68">
        <v>14031000025</v>
      </c>
      <c r="B690" s="68">
        <v>95503</v>
      </c>
      <c r="C690" s="68" t="s">
        <v>3388</v>
      </c>
      <c r="D690" s="68" t="s">
        <v>3393</v>
      </c>
      <c r="E690" s="68">
        <v>70</v>
      </c>
      <c r="F690" s="68">
        <v>5687500000</v>
      </c>
      <c r="G690" s="192">
        <v>68.989999999999995</v>
      </c>
      <c r="H690" s="69">
        <v>5605437500</v>
      </c>
      <c r="I690" s="68" t="s">
        <v>3337</v>
      </c>
      <c r="J690" s="68" t="s">
        <v>3338</v>
      </c>
      <c r="K690" s="69">
        <v>68990</v>
      </c>
      <c r="L690" s="192">
        <v>68990</v>
      </c>
      <c r="M690" s="180">
        <v>5605437500</v>
      </c>
      <c r="N690" s="68" t="s">
        <v>3415</v>
      </c>
      <c r="O690" s="68" t="s">
        <v>4071</v>
      </c>
    </row>
    <row r="691" spans="1:15" ht="26.25" thickBot="1">
      <c r="A691" s="68">
        <v>14031900219</v>
      </c>
      <c r="B691" s="68">
        <v>95514</v>
      </c>
      <c r="C691" s="68" t="s">
        <v>3340</v>
      </c>
      <c r="D691" s="68" t="s">
        <v>3655</v>
      </c>
      <c r="E691" s="68">
        <v>66</v>
      </c>
      <c r="F691" s="68">
        <v>5362500000</v>
      </c>
      <c r="G691" s="192">
        <v>65.94</v>
      </c>
      <c r="H691" s="69">
        <v>5357625000</v>
      </c>
      <c r="I691" s="68" t="s">
        <v>3337</v>
      </c>
      <c r="J691" s="68" t="s">
        <v>3338</v>
      </c>
      <c r="K691" s="69">
        <v>65940</v>
      </c>
      <c r="L691" s="192">
        <v>65940</v>
      </c>
      <c r="M691" s="180">
        <v>5357625000</v>
      </c>
      <c r="N691" s="68" t="s">
        <v>3390</v>
      </c>
      <c r="O691" s="68" t="s">
        <v>4157</v>
      </c>
    </row>
    <row r="692" spans="1:15" ht="39" thickBot="1">
      <c r="A692" s="68">
        <v>14036600002</v>
      </c>
      <c r="B692" s="68">
        <v>95496</v>
      </c>
      <c r="C692" s="68" t="s">
        <v>3398</v>
      </c>
      <c r="D692" s="68" t="s">
        <v>3656</v>
      </c>
      <c r="E692" s="68">
        <v>496</v>
      </c>
      <c r="F692" s="68">
        <v>40300000000</v>
      </c>
      <c r="G692" s="192">
        <v>495.23</v>
      </c>
      <c r="H692" s="69">
        <v>40237437500</v>
      </c>
      <c r="I692" s="68" t="s">
        <v>3337</v>
      </c>
      <c r="J692" s="68" t="s">
        <v>3338</v>
      </c>
      <c r="K692" s="69">
        <v>495230</v>
      </c>
      <c r="L692" s="192">
        <v>495230</v>
      </c>
      <c r="M692" s="180">
        <v>40237437500</v>
      </c>
      <c r="N692" s="68" t="s">
        <v>3397</v>
      </c>
      <c r="O692" s="68" t="s">
        <v>4032</v>
      </c>
    </row>
    <row r="693" spans="1:15" ht="26.25" thickBot="1">
      <c r="A693" s="68">
        <v>14031900227</v>
      </c>
      <c r="B693" s="68">
        <v>95436</v>
      </c>
      <c r="C693" s="68" t="s">
        <v>3336</v>
      </c>
      <c r="D693" s="68" t="s">
        <v>3658</v>
      </c>
      <c r="E693" s="68">
        <v>100</v>
      </c>
      <c r="F693" s="68">
        <v>8125000000</v>
      </c>
      <c r="G693" s="192">
        <v>98.39</v>
      </c>
      <c r="H693" s="69">
        <v>7994187500</v>
      </c>
      <c r="I693" s="68" t="s">
        <v>3337</v>
      </c>
      <c r="J693" s="68" t="s">
        <v>3338</v>
      </c>
      <c r="K693" s="69">
        <v>98390</v>
      </c>
      <c r="L693" s="192">
        <v>98390</v>
      </c>
      <c r="M693" s="180">
        <v>7994187500</v>
      </c>
      <c r="N693" s="68" t="s">
        <v>3341</v>
      </c>
      <c r="O693" s="68" t="s">
        <v>3974</v>
      </c>
    </row>
    <row r="694" spans="1:15" ht="26.25" thickBot="1">
      <c r="A694" s="68">
        <v>14031900187</v>
      </c>
      <c r="B694" s="68">
        <v>95445</v>
      </c>
      <c r="C694" s="68" t="s">
        <v>3336</v>
      </c>
      <c r="D694" s="68" t="s">
        <v>3381</v>
      </c>
      <c r="E694" s="68">
        <v>100</v>
      </c>
      <c r="F694" s="68">
        <v>8125000000</v>
      </c>
      <c r="G694" s="192">
        <v>99.28</v>
      </c>
      <c r="H694" s="69">
        <v>8066500000</v>
      </c>
      <c r="I694" s="68" t="s">
        <v>3337</v>
      </c>
      <c r="J694" s="68" t="s">
        <v>3338</v>
      </c>
      <c r="K694" s="69">
        <v>99280</v>
      </c>
      <c r="L694" s="192">
        <v>99280</v>
      </c>
      <c r="M694" s="180">
        <v>8066500000</v>
      </c>
      <c r="N694" s="68" t="s">
        <v>3382</v>
      </c>
      <c r="O694" s="68" t="s">
        <v>3428</v>
      </c>
    </row>
    <row r="695" spans="1:15" ht="51.75" thickBot="1">
      <c r="A695" s="68">
        <v>14031900221</v>
      </c>
      <c r="B695" s="68">
        <v>93913</v>
      </c>
      <c r="C695" s="68" t="s">
        <v>3340</v>
      </c>
      <c r="D695" s="68" t="s">
        <v>3411</v>
      </c>
      <c r="E695" s="68">
        <v>150</v>
      </c>
      <c r="F695" s="68">
        <v>12187500000</v>
      </c>
      <c r="G695" s="192">
        <v>148.66</v>
      </c>
      <c r="H695" s="69">
        <v>12078625000</v>
      </c>
      <c r="I695" s="68" t="s">
        <v>3395</v>
      </c>
      <c r="J695" s="68" t="s">
        <v>3396</v>
      </c>
      <c r="K695" s="69">
        <v>148660</v>
      </c>
      <c r="L695" s="192">
        <v>148660</v>
      </c>
      <c r="M695" s="180">
        <v>12078625000</v>
      </c>
      <c r="N695" s="68" t="s">
        <v>3361</v>
      </c>
      <c r="O695" s="68" t="s">
        <v>4074</v>
      </c>
    </row>
    <row r="696" spans="1:15" ht="39" thickBot="1">
      <c r="A696" s="68">
        <v>14031900264</v>
      </c>
      <c r="B696" s="68">
        <v>93915</v>
      </c>
      <c r="C696" s="68" t="s">
        <v>3340</v>
      </c>
      <c r="D696" s="68" t="s">
        <v>3412</v>
      </c>
      <c r="E696" s="68">
        <v>171</v>
      </c>
      <c r="F696" s="68">
        <v>13893750000</v>
      </c>
      <c r="G696" s="192">
        <v>170.91</v>
      </c>
      <c r="H696" s="69">
        <v>13886437500</v>
      </c>
      <c r="I696" s="68" t="s">
        <v>3395</v>
      </c>
      <c r="J696" s="68" t="s">
        <v>3396</v>
      </c>
      <c r="K696" s="69">
        <v>170910</v>
      </c>
      <c r="L696" s="192">
        <v>170910</v>
      </c>
      <c r="M696" s="180">
        <v>13886437500</v>
      </c>
      <c r="N696" s="68" t="s">
        <v>3403</v>
      </c>
      <c r="O696" s="68" t="s">
        <v>3955</v>
      </c>
    </row>
    <row r="697" spans="1:15" ht="39" thickBot="1">
      <c r="A697" s="68">
        <v>14031000016</v>
      </c>
      <c r="B697" s="68">
        <v>93858</v>
      </c>
      <c r="C697" s="68" t="s">
        <v>3388</v>
      </c>
      <c r="D697" s="68" t="s">
        <v>3389</v>
      </c>
      <c r="E697" s="68">
        <v>125</v>
      </c>
      <c r="F697" s="68">
        <v>10156250000</v>
      </c>
      <c r="G697" s="192">
        <v>124.22</v>
      </c>
      <c r="H697" s="69">
        <v>10092875000</v>
      </c>
      <c r="I697" s="68" t="s">
        <v>3337</v>
      </c>
      <c r="J697" s="68" t="s">
        <v>3338</v>
      </c>
      <c r="K697" s="69">
        <v>124220</v>
      </c>
      <c r="L697" s="192">
        <v>124220</v>
      </c>
      <c r="M697" s="180">
        <v>10092875000</v>
      </c>
      <c r="N697" s="68" t="s">
        <v>3390</v>
      </c>
      <c r="O697" s="68" t="s">
        <v>4008</v>
      </c>
    </row>
    <row r="698" spans="1:15" ht="39" thickBot="1">
      <c r="A698" s="68">
        <v>14031900166</v>
      </c>
      <c r="B698" s="68">
        <v>93830</v>
      </c>
      <c r="C698" s="68" t="s">
        <v>3336</v>
      </c>
      <c r="D698" s="68" t="s">
        <v>3492</v>
      </c>
      <c r="E698" s="68">
        <v>65</v>
      </c>
      <c r="F698" s="68">
        <v>5281250000</v>
      </c>
      <c r="G698" s="192">
        <v>63.63</v>
      </c>
      <c r="H698" s="69">
        <v>5169937500</v>
      </c>
      <c r="I698" s="68" t="s">
        <v>3337</v>
      </c>
      <c r="J698" s="68" t="s">
        <v>3338</v>
      </c>
      <c r="K698" s="69">
        <v>63630</v>
      </c>
      <c r="L698" s="192">
        <v>63630</v>
      </c>
      <c r="M698" s="180">
        <v>5169937500</v>
      </c>
      <c r="N698" s="68" t="s">
        <v>3493</v>
      </c>
      <c r="O698" s="68" t="s">
        <v>3926</v>
      </c>
    </row>
    <row r="699" spans="1:15" ht="26.25" thickBot="1">
      <c r="A699" s="68">
        <v>14031900266</v>
      </c>
      <c r="B699" s="68">
        <v>93834</v>
      </c>
      <c r="C699" s="68" t="s">
        <v>3340</v>
      </c>
      <c r="D699" s="68" t="s">
        <v>2162</v>
      </c>
      <c r="E699" s="68">
        <v>350</v>
      </c>
      <c r="F699" s="68">
        <v>28437500000</v>
      </c>
      <c r="G699" s="192">
        <v>349.14</v>
      </c>
      <c r="H699" s="69">
        <v>28367625000</v>
      </c>
      <c r="I699" s="68" t="s">
        <v>3337</v>
      </c>
      <c r="J699" s="68" t="s">
        <v>3338</v>
      </c>
      <c r="K699" s="69">
        <v>349140</v>
      </c>
      <c r="L699" s="192">
        <v>349140</v>
      </c>
      <c r="M699" s="180">
        <v>28367625000</v>
      </c>
      <c r="N699" s="68" t="s">
        <v>3382</v>
      </c>
      <c r="O699" s="68" t="s">
        <v>4158</v>
      </c>
    </row>
    <row r="700" spans="1:15" ht="51.75" thickBot="1">
      <c r="A700" s="68">
        <v>14031900232</v>
      </c>
      <c r="B700" s="68">
        <v>93841</v>
      </c>
      <c r="C700" s="68" t="s">
        <v>3340</v>
      </c>
      <c r="D700" s="68" t="s">
        <v>3494</v>
      </c>
      <c r="E700" s="68">
        <v>200</v>
      </c>
      <c r="F700" s="68">
        <v>16250000000</v>
      </c>
      <c r="G700" s="192">
        <v>197.96</v>
      </c>
      <c r="H700" s="69">
        <v>16084250000</v>
      </c>
      <c r="I700" s="68" t="s">
        <v>3395</v>
      </c>
      <c r="J700" s="68" t="s">
        <v>3396</v>
      </c>
      <c r="K700" s="69">
        <v>197960</v>
      </c>
      <c r="L700" s="192">
        <v>197960</v>
      </c>
      <c r="M700" s="180">
        <v>16084250000</v>
      </c>
      <c r="N700" s="68" t="s">
        <v>3361</v>
      </c>
      <c r="O700" s="68" t="s">
        <v>4074</v>
      </c>
    </row>
    <row r="701" spans="1:15" ht="26.25" thickBot="1">
      <c r="A701" s="68">
        <v>14031900250</v>
      </c>
      <c r="B701" s="68">
        <v>93846</v>
      </c>
      <c r="C701" s="68" t="s">
        <v>3340</v>
      </c>
      <c r="D701" s="68" t="s">
        <v>2034</v>
      </c>
      <c r="E701" s="68">
        <v>200</v>
      </c>
      <c r="F701" s="68">
        <v>16250000000</v>
      </c>
      <c r="G701" s="192">
        <v>197.53</v>
      </c>
      <c r="H701" s="69">
        <v>16049312500</v>
      </c>
      <c r="I701" s="68" t="s">
        <v>3395</v>
      </c>
      <c r="J701" s="68" t="s">
        <v>3396</v>
      </c>
      <c r="K701" s="69">
        <v>197530</v>
      </c>
      <c r="L701" s="192">
        <v>197530</v>
      </c>
      <c r="M701" s="180">
        <v>16049312500</v>
      </c>
      <c r="N701" s="68" t="s">
        <v>3367</v>
      </c>
      <c r="O701" s="68" t="s">
        <v>4005</v>
      </c>
    </row>
    <row r="702" spans="1:15" ht="26.25" thickBot="1">
      <c r="A702" s="68">
        <v>14031900311</v>
      </c>
      <c r="B702" s="68">
        <v>98800</v>
      </c>
      <c r="C702" s="68" t="s">
        <v>3336</v>
      </c>
      <c r="D702" s="68" t="s">
        <v>3426</v>
      </c>
      <c r="E702" s="68">
        <v>60</v>
      </c>
      <c r="F702" s="68">
        <v>4875000000</v>
      </c>
      <c r="G702" s="192">
        <v>59.46</v>
      </c>
      <c r="H702" s="69">
        <v>4831125000</v>
      </c>
      <c r="I702" s="68" t="s">
        <v>3337</v>
      </c>
      <c r="J702" s="68" t="s">
        <v>3338</v>
      </c>
      <c r="K702" s="69">
        <v>59460</v>
      </c>
      <c r="L702" s="192">
        <v>59460</v>
      </c>
      <c r="M702" s="180">
        <v>4831125000</v>
      </c>
      <c r="N702" s="68" t="s">
        <v>3367</v>
      </c>
      <c r="O702" s="68" t="s">
        <v>3974</v>
      </c>
    </row>
    <row r="703" spans="1:15" ht="26.25" thickBot="1">
      <c r="A703" s="68">
        <v>14031900229</v>
      </c>
      <c r="B703" s="68">
        <v>93848</v>
      </c>
      <c r="C703" s="68" t="s">
        <v>3340</v>
      </c>
      <c r="D703" s="68" t="s">
        <v>3484</v>
      </c>
      <c r="E703" s="68">
        <v>350</v>
      </c>
      <c r="F703" s="68">
        <v>28437500000</v>
      </c>
      <c r="G703" s="192">
        <v>339.79</v>
      </c>
      <c r="H703" s="69">
        <v>27607937500</v>
      </c>
      <c r="I703" s="68" t="s">
        <v>3395</v>
      </c>
      <c r="J703" s="68" t="s">
        <v>3396</v>
      </c>
      <c r="K703" s="69">
        <v>339790</v>
      </c>
      <c r="L703" s="192">
        <v>339790</v>
      </c>
      <c r="M703" s="180">
        <v>27607937500</v>
      </c>
      <c r="N703" s="68" t="s">
        <v>3403</v>
      </c>
      <c r="O703" s="68" t="s">
        <v>4005</v>
      </c>
    </row>
    <row r="704" spans="1:15" ht="39" thickBot="1">
      <c r="A704" s="68">
        <v>14031000009</v>
      </c>
      <c r="B704" s="68">
        <v>93781</v>
      </c>
      <c r="C704" s="68" t="s">
        <v>3388</v>
      </c>
      <c r="D704" s="68" t="s">
        <v>3389</v>
      </c>
      <c r="E704" s="68">
        <v>69</v>
      </c>
      <c r="F704" s="68">
        <v>5606250000</v>
      </c>
      <c r="G704" s="192">
        <v>68.17</v>
      </c>
      <c r="H704" s="69">
        <v>5538812500</v>
      </c>
      <c r="I704" s="68" t="s">
        <v>3337</v>
      </c>
      <c r="J704" s="68" t="s">
        <v>3338</v>
      </c>
      <c r="K704" s="69">
        <v>68170</v>
      </c>
      <c r="L704" s="192">
        <v>68170</v>
      </c>
      <c r="M704" s="180">
        <v>5538812500</v>
      </c>
      <c r="N704" s="68" t="s">
        <v>3390</v>
      </c>
      <c r="O704" s="68" t="s">
        <v>3984</v>
      </c>
    </row>
    <row r="705" spans="1:15" ht="26.25" thickBot="1">
      <c r="A705" s="68">
        <v>14031900318</v>
      </c>
      <c r="B705" s="68">
        <v>93784</v>
      </c>
      <c r="C705" s="68" t="s">
        <v>3340</v>
      </c>
      <c r="D705" s="68" t="s">
        <v>3495</v>
      </c>
      <c r="E705" s="68">
        <v>156</v>
      </c>
      <c r="F705" s="68">
        <v>12675000000</v>
      </c>
      <c r="G705" s="192">
        <v>144.41</v>
      </c>
      <c r="H705" s="69">
        <v>11733312500</v>
      </c>
      <c r="I705" s="68" t="s">
        <v>3337</v>
      </c>
      <c r="J705" s="68" t="s">
        <v>3338</v>
      </c>
      <c r="K705" s="69">
        <v>144410</v>
      </c>
      <c r="L705" s="192">
        <v>144410</v>
      </c>
      <c r="M705" s="180">
        <v>11733312500</v>
      </c>
      <c r="N705" s="68" t="s">
        <v>3371</v>
      </c>
      <c r="O705" s="68" t="s">
        <v>4084</v>
      </c>
    </row>
    <row r="706" spans="1:15" ht="26.25" thickBot="1">
      <c r="A706" s="68">
        <v>14031900236</v>
      </c>
      <c r="B706" s="68">
        <v>93785</v>
      </c>
      <c r="C706" s="68" t="s">
        <v>3340</v>
      </c>
      <c r="D706" s="68" t="s">
        <v>3496</v>
      </c>
      <c r="E706" s="68">
        <v>240</v>
      </c>
      <c r="F706" s="68">
        <v>19500000000</v>
      </c>
      <c r="G706" s="192">
        <v>239.2</v>
      </c>
      <c r="H706" s="69">
        <v>19435000000</v>
      </c>
      <c r="I706" s="68" t="s">
        <v>3337</v>
      </c>
      <c r="J706" s="68" t="s">
        <v>3338</v>
      </c>
      <c r="K706" s="69">
        <v>239200</v>
      </c>
      <c r="L706" s="192">
        <v>239200</v>
      </c>
      <c r="M706" s="180">
        <v>19435000000</v>
      </c>
      <c r="N706" s="68" t="s">
        <v>3415</v>
      </c>
      <c r="O706" s="68" t="s">
        <v>3982</v>
      </c>
    </row>
    <row r="707" spans="1:15" ht="26.25" thickBot="1">
      <c r="A707" s="68">
        <v>14031800039</v>
      </c>
      <c r="B707" s="68">
        <v>93759</v>
      </c>
      <c r="C707" s="68" t="s">
        <v>3343</v>
      </c>
      <c r="D707" s="68" t="s">
        <v>3497</v>
      </c>
      <c r="E707" s="68">
        <v>500</v>
      </c>
      <c r="F707" s="68">
        <v>40625000000</v>
      </c>
      <c r="G707" s="192">
        <v>499.39</v>
      </c>
      <c r="H707" s="69">
        <v>40575437500</v>
      </c>
      <c r="I707" s="68" t="s">
        <v>3337</v>
      </c>
      <c r="J707" s="68" t="s">
        <v>3338</v>
      </c>
      <c r="K707" s="69">
        <v>499390</v>
      </c>
      <c r="L707" s="192">
        <v>499390</v>
      </c>
      <c r="M707" s="180">
        <v>40575437500</v>
      </c>
      <c r="N707" s="68" t="s">
        <v>3365</v>
      </c>
      <c r="O707" s="68" t="s">
        <v>3983</v>
      </c>
    </row>
    <row r="708" spans="1:15" ht="26.25" thickBot="1">
      <c r="A708" s="68">
        <v>14031900160</v>
      </c>
      <c r="B708" s="68">
        <v>93698</v>
      </c>
      <c r="C708" s="68" t="s">
        <v>3340</v>
      </c>
      <c r="D708" s="68" t="s">
        <v>1931</v>
      </c>
      <c r="E708" s="68">
        <v>100</v>
      </c>
      <c r="F708" s="68">
        <v>8125000000</v>
      </c>
      <c r="G708" s="192">
        <v>98.61</v>
      </c>
      <c r="H708" s="69">
        <v>8012062500</v>
      </c>
      <c r="I708" s="68" t="s">
        <v>3337</v>
      </c>
      <c r="J708" s="68" t="s">
        <v>3338</v>
      </c>
      <c r="K708" s="69">
        <v>98610</v>
      </c>
      <c r="L708" s="192">
        <v>98610</v>
      </c>
      <c r="M708" s="180">
        <v>8012062500</v>
      </c>
      <c r="N708" s="68" t="s">
        <v>3367</v>
      </c>
      <c r="O708" s="68" t="s">
        <v>3965</v>
      </c>
    </row>
    <row r="709" spans="1:15" ht="26.25" thickBot="1">
      <c r="A709" s="68">
        <v>14031900218</v>
      </c>
      <c r="B709" s="68">
        <v>93632</v>
      </c>
      <c r="C709" s="68" t="s">
        <v>3336</v>
      </c>
      <c r="D709" s="68" t="s">
        <v>974</v>
      </c>
      <c r="E709" s="68">
        <v>100</v>
      </c>
      <c r="F709" s="68">
        <v>8125000000</v>
      </c>
      <c r="G709" s="192">
        <v>98.79</v>
      </c>
      <c r="H709" s="69">
        <v>8026687500</v>
      </c>
      <c r="I709" s="68" t="s">
        <v>3337</v>
      </c>
      <c r="J709" s="68" t="s">
        <v>3338</v>
      </c>
      <c r="K709" s="69">
        <v>98790</v>
      </c>
      <c r="L709" s="192">
        <v>98790</v>
      </c>
      <c r="M709" s="180">
        <v>8026687500</v>
      </c>
      <c r="N709" s="68" t="s">
        <v>3367</v>
      </c>
      <c r="O709" s="68" t="s">
        <v>3974</v>
      </c>
    </row>
    <row r="710" spans="1:15" ht="39" thickBot="1">
      <c r="A710" s="68">
        <v>14031900140</v>
      </c>
      <c r="B710" s="68">
        <v>93604</v>
      </c>
      <c r="C710" s="68" t="s">
        <v>3336</v>
      </c>
      <c r="D710" s="68" t="s">
        <v>3414</v>
      </c>
      <c r="E710" s="68">
        <v>200</v>
      </c>
      <c r="F710" s="68">
        <v>16250000000</v>
      </c>
      <c r="G710" s="192">
        <v>194.53</v>
      </c>
      <c r="H710" s="69">
        <v>15805562500</v>
      </c>
      <c r="I710" s="68" t="s">
        <v>3395</v>
      </c>
      <c r="J710" s="68" t="s">
        <v>3396</v>
      </c>
      <c r="K710" s="69">
        <v>194530</v>
      </c>
      <c r="L710" s="192">
        <v>194530</v>
      </c>
      <c r="M710" s="180">
        <v>15805562500</v>
      </c>
      <c r="N710" s="68" t="s">
        <v>3397</v>
      </c>
      <c r="O710" s="68" t="s">
        <v>4032</v>
      </c>
    </row>
    <row r="711" spans="1:15" ht="26.25" thickBot="1">
      <c r="A711" s="68">
        <v>14031800009</v>
      </c>
      <c r="B711" s="68">
        <v>93613</v>
      </c>
      <c r="C711" s="68" t="s">
        <v>3343</v>
      </c>
      <c r="D711" s="68" t="s">
        <v>3498</v>
      </c>
      <c r="E711" s="68">
        <v>1000</v>
      </c>
      <c r="F711" s="68">
        <v>81250000000</v>
      </c>
      <c r="G711" s="192">
        <v>999.89</v>
      </c>
      <c r="H711" s="69">
        <v>81241062500</v>
      </c>
      <c r="I711" s="68" t="s">
        <v>3337</v>
      </c>
      <c r="J711" s="68" t="s">
        <v>3338</v>
      </c>
      <c r="K711" s="69">
        <v>999890</v>
      </c>
      <c r="L711" s="192">
        <v>999890</v>
      </c>
      <c r="M711" s="180">
        <v>81241062500</v>
      </c>
      <c r="N711" s="68" t="s">
        <v>3355</v>
      </c>
      <c r="O711" s="68" t="s">
        <v>3925</v>
      </c>
    </row>
    <row r="712" spans="1:15" ht="39" thickBot="1">
      <c r="A712" s="68">
        <v>14031900198</v>
      </c>
      <c r="B712" s="68">
        <v>93619</v>
      </c>
      <c r="C712" s="68" t="s">
        <v>3340</v>
      </c>
      <c r="D712" s="68" t="s">
        <v>3499</v>
      </c>
      <c r="E712" s="68">
        <v>200</v>
      </c>
      <c r="F712" s="68">
        <v>16250000000</v>
      </c>
      <c r="G712" s="192">
        <v>199.69</v>
      </c>
      <c r="H712" s="69">
        <v>16224812500</v>
      </c>
      <c r="I712" s="68" t="s">
        <v>3395</v>
      </c>
      <c r="J712" s="68" t="s">
        <v>3396</v>
      </c>
      <c r="K712" s="69">
        <v>199690</v>
      </c>
      <c r="L712" s="192">
        <v>199690</v>
      </c>
      <c r="M712" s="180">
        <v>16224812500</v>
      </c>
      <c r="N712" s="68" t="s">
        <v>3367</v>
      </c>
      <c r="O712" s="68" t="s">
        <v>4064</v>
      </c>
    </row>
    <row r="713" spans="1:15" ht="51.75" thickBot="1">
      <c r="A713" s="68">
        <v>14031900182</v>
      </c>
      <c r="B713" s="68">
        <v>93586</v>
      </c>
      <c r="C713" s="68" t="s">
        <v>3340</v>
      </c>
      <c r="D713" s="68" t="s">
        <v>3537</v>
      </c>
      <c r="E713" s="68">
        <v>100</v>
      </c>
      <c r="F713" s="68">
        <v>8125000000</v>
      </c>
      <c r="G713" s="192">
        <v>97.62</v>
      </c>
      <c r="H713" s="69">
        <v>7931625000</v>
      </c>
      <c r="I713" s="68" t="s">
        <v>3337</v>
      </c>
      <c r="J713" s="68" t="s">
        <v>3338</v>
      </c>
      <c r="K713" s="69">
        <v>97620</v>
      </c>
      <c r="L713" s="192">
        <v>97620</v>
      </c>
      <c r="M713" s="180">
        <v>7931625000</v>
      </c>
      <c r="N713" s="68" t="s">
        <v>3538</v>
      </c>
      <c r="O713" s="68" t="s">
        <v>3978</v>
      </c>
    </row>
    <row r="714" spans="1:15" ht="26.25" thickBot="1">
      <c r="A714" s="68">
        <v>14031800017</v>
      </c>
      <c r="B714" s="68">
        <v>93589</v>
      </c>
      <c r="C714" s="68" t="s">
        <v>3343</v>
      </c>
      <c r="D714" s="68" t="s">
        <v>223</v>
      </c>
      <c r="E714" s="68">
        <v>400</v>
      </c>
      <c r="F714" s="68">
        <v>32500000000</v>
      </c>
      <c r="G714" s="192">
        <v>399.26</v>
      </c>
      <c r="H714" s="69">
        <v>32439875000</v>
      </c>
      <c r="I714" s="68" t="s">
        <v>3337</v>
      </c>
      <c r="J714" s="68" t="s">
        <v>3338</v>
      </c>
      <c r="K714" s="69">
        <v>399260</v>
      </c>
      <c r="L714" s="192">
        <v>399260</v>
      </c>
      <c r="M714" s="180">
        <v>32439875000</v>
      </c>
      <c r="N714" s="68" t="s">
        <v>3442</v>
      </c>
      <c r="O714" s="68" t="s">
        <v>3985</v>
      </c>
    </row>
    <row r="715" spans="1:15" ht="26.25" thickBot="1">
      <c r="A715" s="68">
        <v>14031900165</v>
      </c>
      <c r="B715" s="68">
        <v>93560</v>
      </c>
      <c r="C715" s="68" t="s">
        <v>3340</v>
      </c>
      <c r="D715" s="68" t="s">
        <v>3539</v>
      </c>
      <c r="E715" s="68">
        <v>250</v>
      </c>
      <c r="F715" s="68">
        <v>20312500000</v>
      </c>
      <c r="G715" s="192">
        <v>249.29</v>
      </c>
      <c r="H715" s="69">
        <v>20254812500</v>
      </c>
      <c r="I715" s="68" t="s">
        <v>3337</v>
      </c>
      <c r="J715" s="68" t="s">
        <v>3338</v>
      </c>
      <c r="K715" s="69">
        <v>249290</v>
      </c>
      <c r="L715" s="192">
        <v>249290</v>
      </c>
      <c r="M715" s="180">
        <v>20254812500</v>
      </c>
      <c r="N715" s="68" t="s">
        <v>3431</v>
      </c>
      <c r="O715" s="68" t="s">
        <v>3972</v>
      </c>
    </row>
    <row r="716" spans="1:15" ht="26.25" thickBot="1">
      <c r="A716" s="68">
        <v>14031900177</v>
      </c>
      <c r="B716" s="68">
        <v>93569</v>
      </c>
      <c r="C716" s="68" t="s">
        <v>3340</v>
      </c>
      <c r="D716" s="68" t="s">
        <v>3477</v>
      </c>
      <c r="E716" s="68">
        <v>300</v>
      </c>
      <c r="F716" s="68">
        <v>24375000000</v>
      </c>
      <c r="G716" s="192">
        <v>298.67</v>
      </c>
      <c r="H716" s="69">
        <v>24266937500</v>
      </c>
      <c r="I716" s="68" t="s">
        <v>3337</v>
      </c>
      <c r="J716" s="68" t="s">
        <v>3338</v>
      </c>
      <c r="K716" s="69">
        <v>298670</v>
      </c>
      <c r="L716" s="192">
        <v>298670</v>
      </c>
      <c r="M716" s="180">
        <v>24266937500</v>
      </c>
      <c r="N716" s="68" t="s">
        <v>3431</v>
      </c>
      <c r="O716" s="68" t="s">
        <v>3970</v>
      </c>
    </row>
    <row r="717" spans="1:15" ht="51.75" thickBot="1">
      <c r="A717" s="68">
        <v>14031900291</v>
      </c>
      <c r="B717" s="68">
        <v>93539</v>
      </c>
      <c r="C717" s="68" t="s">
        <v>3336</v>
      </c>
      <c r="D717" s="68" t="s">
        <v>3453</v>
      </c>
      <c r="E717" s="68">
        <v>300</v>
      </c>
      <c r="F717" s="68">
        <v>24375000000</v>
      </c>
      <c r="G717" s="192">
        <v>299.11</v>
      </c>
      <c r="H717" s="69">
        <v>24302687500</v>
      </c>
      <c r="I717" s="68" t="s">
        <v>3337</v>
      </c>
      <c r="J717" s="68" t="s">
        <v>3338</v>
      </c>
      <c r="K717" s="69">
        <v>299110</v>
      </c>
      <c r="L717" s="192">
        <v>299110</v>
      </c>
      <c r="M717" s="180">
        <v>24302687500</v>
      </c>
      <c r="N717" s="68" t="s">
        <v>3361</v>
      </c>
      <c r="O717" s="68" t="s">
        <v>4103</v>
      </c>
    </row>
    <row r="718" spans="1:15" ht="26.25" thickBot="1">
      <c r="A718" s="68">
        <v>14031900156</v>
      </c>
      <c r="B718" s="68">
        <v>93529</v>
      </c>
      <c r="C718" s="68" t="s">
        <v>3340</v>
      </c>
      <c r="D718" s="68" t="s">
        <v>1772</v>
      </c>
      <c r="E718" s="68">
        <v>100</v>
      </c>
      <c r="F718" s="68">
        <v>8125000000</v>
      </c>
      <c r="G718" s="192">
        <v>99.15</v>
      </c>
      <c r="H718" s="69">
        <v>8055937500</v>
      </c>
      <c r="I718" s="68" t="s">
        <v>3337</v>
      </c>
      <c r="J718" s="68" t="s">
        <v>3338</v>
      </c>
      <c r="K718" s="69">
        <v>99150</v>
      </c>
      <c r="L718" s="192">
        <v>99150</v>
      </c>
      <c r="M718" s="180">
        <v>8055937500</v>
      </c>
      <c r="N718" s="68" t="s">
        <v>3365</v>
      </c>
      <c r="O718" s="68" t="s">
        <v>1772</v>
      </c>
    </row>
    <row r="719" spans="1:15" ht="26.25" thickBot="1">
      <c r="A719" s="68">
        <v>14031900186</v>
      </c>
      <c r="B719" s="68">
        <v>93491</v>
      </c>
      <c r="C719" s="68" t="s">
        <v>3340</v>
      </c>
      <c r="D719" s="68" t="s">
        <v>3540</v>
      </c>
      <c r="E719" s="68">
        <v>200</v>
      </c>
      <c r="F719" s="68">
        <v>16250000000</v>
      </c>
      <c r="G719" s="192">
        <v>197.56</v>
      </c>
      <c r="H719" s="69">
        <v>16051750000</v>
      </c>
      <c r="I719" s="68" t="s">
        <v>3337</v>
      </c>
      <c r="J719" s="68" t="s">
        <v>3338</v>
      </c>
      <c r="K719" s="69">
        <v>197560</v>
      </c>
      <c r="L719" s="192">
        <v>197560</v>
      </c>
      <c r="M719" s="180">
        <v>16051750000</v>
      </c>
      <c r="N719" s="68" t="s">
        <v>3365</v>
      </c>
      <c r="O719" s="68" t="s">
        <v>3540</v>
      </c>
    </row>
    <row r="720" spans="1:15" ht="26.25" thickBot="1">
      <c r="A720" s="68">
        <v>14031900157</v>
      </c>
      <c r="B720" s="68">
        <v>93493</v>
      </c>
      <c r="C720" s="68" t="s">
        <v>3340</v>
      </c>
      <c r="D720" s="68" t="s">
        <v>3478</v>
      </c>
      <c r="E720" s="68">
        <v>100</v>
      </c>
      <c r="F720" s="68">
        <v>8125000000</v>
      </c>
      <c r="G720" s="192">
        <v>97.49</v>
      </c>
      <c r="H720" s="69">
        <v>7921062500</v>
      </c>
      <c r="I720" s="68" t="s">
        <v>3337</v>
      </c>
      <c r="J720" s="68" t="s">
        <v>3338</v>
      </c>
      <c r="K720" s="69">
        <v>97490</v>
      </c>
      <c r="L720" s="192">
        <v>97490</v>
      </c>
      <c r="M720" s="180">
        <v>7921062500</v>
      </c>
      <c r="N720" s="68" t="s">
        <v>3363</v>
      </c>
      <c r="O720" s="68" t="s">
        <v>3951</v>
      </c>
    </row>
    <row r="721" spans="1:15" ht="26.25" thickBot="1">
      <c r="A721" s="68">
        <v>14031900202</v>
      </c>
      <c r="B721" s="68">
        <v>93479</v>
      </c>
      <c r="C721" s="68" t="s">
        <v>3340</v>
      </c>
      <c r="D721" s="68" t="s">
        <v>3541</v>
      </c>
      <c r="E721" s="68">
        <v>40</v>
      </c>
      <c r="F721" s="68">
        <v>3250000000</v>
      </c>
      <c r="G721" s="192">
        <v>39.32</v>
      </c>
      <c r="H721" s="69">
        <v>3194750000</v>
      </c>
      <c r="I721" s="68" t="s">
        <v>3337</v>
      </c>
      <c r="J721" s="68" t="s">
        <v>3338</v>
      </c>
      <c r="K721" s="69">
        <v>39320</v>
      </c>
      <c r="L721" s="192">
        <v>39320</v>
      </c>
      <c r="M721" s="180">
        <v>3194750000</v>
      </c>
      <c r="N721" s="68" t="s">
        <v>3339</v>
      </c>
      <c r="O721" s="68" t="s">
        <v>3959</v>
      </c>
    </row>
    <row r="722" spans="1:15" ht="26.25" thickBot="1">
      <c r="A722" s="68">
        <v>14021900196</v>
      </c>
      <c r="B722" s="68">
        <v>85363</v>
      </c>
      <c r="C722" s="68" t="s">
        <v>3336</v>
      </c>
      <c r="D722" s="68" t="s">
        <v>3616</v>
      </c>
      <c r="E722" s="68">
        <v>100</v>
      </c>
      <c r="F722" s="68">
        <v>8125000000</v>
      </c>
      <c r="G722" s="192">
        <v>99.97</v>
      </c>
      <c r="H722" s="69">
        <v>8122562500</v>
      </c>
      <c r="I722" s="68" t="s">
        <v>3337</v>
      </c>
      <c r="J722" s="68" t="s">
        <v>3338</v>
      </c>
      <c r="K722" s="69">
        <v>99970</v>
      </c>
      <c r="L722" s="192">
        <v>99970</v>
      </c>
      <c r="M722" s="180">
        <v>8122562500</v>
      </c>
      <c r="N722" s="68" t="s">
        <v>3415</v>
      </c>
      <c r="O722" s="68" t="s">
        <v>3958</v>
      </c>
    </row>
    <row r="723" spans="1:15" ht="26.25" thickBot="1">
      <c r="A723" s="68">
        <v>14031900176</v>
      </c>
      <c r="B723" s="68">
        <v>93481</v>
      </c>
      <c r="C723" s="68" t="s">
        <v>3340</v>
      </c>
      <c r="D723" s="68" t="s">
        <v>3541</v>
      </c>
      <c r="E723" s="68">
        <v>78</v>
      </c>
      <c r="F723" s="68">
        <v>6337500000</v>
      </c>
      <c r="G723" s="192">
        <v>77.91</v>
      </c>
      <c r="H723" s="69">
        <v>6330187500</v>
      </c>
      <c r="I723" s="68" t="s">
        <v>3337</v>
      </c>
      <c r="J723" s="68" t="s">
        <v>3338</v>
      </c>
      <c r="K723" s="69">
        <v>77910</v>
      </c>
      <c r="L723" s="192">
        <v>77910</v>
      </c>
      <c r="M723" s="180">
        <v>6330187500</v>
      </c>
      <c r="N723" s="68" t="s">
        <v>3339</v>
      </c>
      <c r="O723" s="68" t="s">
        <v>3959</v>
      </c>
    </row>
    <row r="724" spans="1:15" ht="26.25" thickBot="1">
      <c r="A724" s="68">
        <v>14031900175</v>
      </c>
      <c r="B724" s="68">
        <v>93482</v>
      </c>
      <c r="C724" s="68" t="s">
        <v>3340</v>
      </c>
      <c r="D724" s="68" t="s">
        <v>3541</v>
      </c>
      <c r="E724" s="68">
        <v>97</v>
      </c>
      <c r="F724" s="68">
        <v>7881250000</v>
      </c>
      <c r="G724" s="192">
        <v>96.45</v>
      </c>
      <c r="H724" s="69">
        <v>7836562500</v>
      </c>
      <c r="I724" s="68" t="s">
        <v>3337</v>
      </c>
      <c r="J724" s="68" t="s">
        <v>3338</v>
      </c>
      <c r="K724" s="69">
        <v>96450</v>
      </c>
      <c r="L724" s="192">
        <v>96450</v>
      </c>
      <c r="M724" s="180">
        <v>7836562500</v>
      </c>
      <c r="N724" s="68" t="s">
        <v>3339</v>
      </c>
      <c r="O724" s="68" t="s">
        <v>3993</v>
      </c>
    </row>
    <row r="725" spans="1:15" ht="26.25" thickBot="1">
      <c r="A725" s="68">
        <v>14031900171</v>
      </c>
      <c r="B725" s="68">
        <v>93487</v>
      </c>
      <c r="C725" s="68" t="s">
        <v>3340</v>
      </c>
      <c r="D725" s="68" t="s">
        <v>3540</v>
      </c>
      <c r="E725" s="68">
        <v>200</v>
      </c>
      <c r="F725" s="68">
        <v>16250000000</v>
      </c>
      <c r="G725" s="192">
        <v>198.02</v>
      </c>
      <c r="H725" s="69">
        <v>16089125000</v>
      </c>
      <c r="I725" s="68" t="s">
        <v>3337</v>
      </c>
      <c r="J725" s="68" t="s">
        <v>3338</v>
      </c>
      <c r="K725" s="69">
        <v>198020</v>
      </c>
      <c r="L725" s="192">
        <v>198020</v>
      </c>
      <c r="M725" s="180">
        <v>16089125000</v>
      </c>
      <c r="N725" s="68" t="s">
        <v>3365</v>
      </c>
      <c r="O725" s="68" t="s">
        <v>3540</v>
      </c>
    </row>
    <row r="726" spans="1:15" ht="26.25" thickBot="1">
      <c r="A726" s="68">
        <v>14036100001</v>
      </c>
      <c r="B726" s="68">
        <v>89632</v>
      </c>
      <c r="C726" s="68" t="s">
        <v>3392</v>
      </c>
      <c r="D726" s="68" t="s">
        <v>3393</v>
      </c>
      <c r="E726" s="68">
        <v>160</v>
      </c>
      <c r="F726" s="68">
        <v>13000000000</v>
      </c>
      <c r="G726" s="192">
        <v>158.81</v>
      </c>
      <c r="H726" s="69">
        <v>12903312500</v>
      </c>
      <c r="I726" s="68" t="s">
        <v>3337</v>
      </c>
      <c r="J726" s="68" t="s">
        <v>3338</v>
      </c>
      <c r="K726" s="69">
        <v>158810</v>
      </c>
      <c r="L726" s="192">
        <v>158810</v>
      </c>
      <c r="M726" s="180">
        <v>12903312500</v>
      </c>
      <c r="N726" s="68" t="s">
        <v>3415</v>
      </c>
      <c r="O726" s="68" t="s">
        <v>4011</v>
      </c>
    </row>
    <row r="727" spans="1:15" ht="39" thickBot="1">
      <c r="A727" s="68">
        <v>14031900085</v>
      </c>
      <c r="B727" s="68">
        <v>91966</v>
      </c>
      <c r="C727" s="68" t="s">
        <v>3340</v>
      </c>
      <c r="D727" s="68" t="s">
        <v>3501</v>
      </c>
      <c r="E727" s="68">
        <v>200</v>
      </c>
      <c r="F727" s="68">
        <v>16250000000</v>
      </c>
      <c r="G727" s="192">
        <v>198.68</v>
      </c>
      <c r="H727" s="69">
        <v>16142750000</v>
      </c>
      <c r="I727" s="68" t="s">
        <v>3337</v>
      </c>
      <c r="J727" s="68" t="s">
        <v>3338</v>
      </c>
      <c r="K727" s="69">
        <v>198680</v>
      </c>
      <c r="L727" s="192">
        <v>198680</v>
      </c>
      <c r="M727" s="180">
        <v>16142750000</v>
      </c>
      <c r="N727" s="68" t="s">
        <v>3349</v>
      </c>
      <c r="O727" s="68" t="s">
        <v>4034</v>
      </c>
    </row>
    <row r="728" spans="1:15" ht="39" thickBot="1">
      <c r="A728" s="68">
        <v>14031900056</v>
      </c>
      <c r="B728" s="68">
        <v>91902</v>
      </c>
      <c r="C728" s="68" t="s">
        <v>3340</v>
      </c>
      <c r="D728" s="68" t="s">
        <v>3479</v>
      </c>
      <c r="E728" s="68">
        <v>200</v>
      </c>
      <c r="F728" s="68">
        <v>16250000000</v>
      </c>
      <c r="G728" s="192">
        <v>199.67</v>
      </c>
      <c r="H728" s="69">
        <v>16223187500</v>
      </c>
      <c r="I728" s="68" t="s">
        <v>3337</v>
      </c>
      <c r="J728" s="68" t="s">
        <v>3338</v>
      </c>
      <c r="K728" s="69">
        <v>199670</v>
      </c>
      <c r="L728" s="192">
        <v>199670</v>
      </c>
      <c r="M728" s="180">
        <v>16223187500</v>
      </c>
      <c r="N728" s="68" t="s">
        <v>3365</v>
      </c>
      <c r="O728" s="68" t="s">
        <v>4026</v>
      </c>
    </row>
    <row r="729" spans="1:15" ht="26.25" thickBot="1">
      <c r="A729" s="68">
        <v>14031900067</v>
      </c>
      <c r="B729" s="68">
        <v>91905</v>
      </c>
      <c r="C729" s="68" t="s">
        <v>3336</v>
      </c>
      <c r="D729" s="68" t="s">
        <v>1732</v>
      </c>
      <c r="E729" s="68">
        <v>90</v>
      </c>
      <c r="F729" s="68">
        <v>7312500000</v>
      </c>
      <c r="G729" s="192">
        <v>89.36</v>
      </c>
      <c r="H729" s="69">
        <v>7260500000</v>
      </c>
      <c r="I729" s="68" t="s">
        <v>3337</v>
      </c>
      <c r="J729" s="68" t="s">
        <v>3338</v>
      </c>
      <c r="K729" s="69">
        <v>89360</v>
      </c>
      <c r="L729" s="192">
        <v>89360</v>
      </c>
      <c r="M729" s="180">
        <v>7260500000</v>
      </c>
      <c r="N729" s="68" t="s">
        <v>3341</v>
      </c>
      <c r="O729" s="68" t="s">
        <v>3949</v>
      </c>
    </row>
    <row r="730" spans="1:15" ht="39" thickBot="1">
      <c r="A730" s="68">
        <v>14031900329</v>
      </c>
      <c r="B730" s="68">
        <v>99852</v>
      </c>
      <c r="C730" s="68" t="s">
        <v>3336</v>
      </c>
      <c r="D730" s="68" t="s">
        <v>3588</v>
      </c>
      <c r="E730" s="68">
        <v>100</v>
      </c>
      <c r="F730" s="68">
        <v>8750000000</v>
      </c>
      <c r="G730" s="192">
        <v>97.34</v>
      </c>
      <c r="H730" s="69">
        <v>8517250000</v>
      </c>
      <c r="I730" s="68" t="s">
        <v>3337</v>
      </c>
      <c r="J730" s="68" t="s">
        <v>3338</v>
      </c>
      <c r="K730" s="69">
        <v>97340</v>
      </c>
      <c r="L730" s="192">
        <v>97340</v>
      </c>
      <c r="M730" s="180">
        <v>8517250000</v>
      </c>
      <c r="N730" s="68" t="s">
        <v>3589</v>
      </c>
      <c r="O730" s="68" t="s">
        <v>4159</v>
      </c>
    </row>
    <row r="731" spans="1:15" ht="51.75" thickBot="1">
      <c r="A731" s="68">
        <v>14031000072</v>
      </c>
      <c r="B731" s="68">
        <v>99778</v>
      </c>
      <c r="C731" s="68" t="s">
        <v>3388</v>
      </c>
      <c r="D731" s="68" t="s">
        <v>3549</v>
      </c>
      <c r="E731" s="68">
        <v>500</v>
      </c>
      <c r="F731" s="68">
        <v>43750000000</v>
      </c>
      <c r="G731" s="192">
        <v>499.57</v>
      </c>
      <c r="H731" s="69">
        <v>43712375000</v>
      </c>
      <c r="I731" s="68" t="s">
        <v>3337</v>
      </c>
      <c r="J731" s="68" t="s">
        <v>3338</v>
      </c>
      <c r="K731" s="69">
        <v>499570</v>
      </c>
      <c r="L731" s="192">
        <v>499570</v>
      </c>
      <c r="M731" s="180">
        <v>43712375000</v>
      </c>
      <c r="N731" s="68" t="s">
        <v>3355</v>
      </c>
      <c r="O731" s="68" t="s">
        <v>4155</v>
      </c>
    </row>
    <row r="732" spans="1:15" ht="51.75" thickBot="1">
      <c r="A732" s="68">
        <v>14031000073</v>
      </c>
      <c r="B732" s="68">
        <v>99772</v>
      </c>
      <c r="C732" s="68" t="s">
        <v>3388</v>
      </c>
      <c r="D732" s="68" t="s">
        <v>3549</v>
      </c>
      <c r="E732" s="68">
        <v>500</v>
      </c>
      <c r="F732" s="68">
        <v>43750000000</v>
      </c>
      <c r="G732" s="192">
        <v>497.77</v>
      </c>
      <c r="H732" s="69">
        <v>43554875000</v>
      </c>
      <c r="I732" s="68" t="s">
        <v>3337</v>
      </c>
      <c r="J732" s="68" t="s">
        <v>3338</v>
      </c>
      <c r="K732" s="69">
        <v>497770</v>
      </c>
      <c r="L732" s="192">
        <v>497770</v>
      </c>
      <c r="M732" s="180">
        <v>43554875000</v>
      </c>
      <c r="N732" s="68" t="s">
        <v>3355</v>
      </c>
      <c r="O732" s="68" t="s">
        <v>4155</v>
      </c>
    </row>
    <row r="733" spans="1:15" ht="51.75" thickBot="1">
      <c r="A733" s="68">
        <v>14031000074</v>
      </c>
      <c r="B733" s="68">
        <v>99765</v>
      </c>
      <c r="C733" s="68" t="s">
        <v>3388</v>
      </c>
      <c r="D733" s="68" t="s">
        <v>3549</v>
      </c>
      <c r="E733" s="68">
        <v>500</v>
      </c>
      <c r="F733" s="68">
        <v>43750000000</v>
      </c>
      <c r="G733" s="192">
        <v>498.38</v>
      </c>
      <c r="H733" s="69">
        <v>43608250000</v>
      </c>
      <c r="I733" s="68" t="s">
        <v>3337</v>
      </c>
      <c r="J733" s="68" t="s">
        <v>3338</v>
      </c>
      <c r="K733" s="69">
        <v>498380</v>
      </c>
      <c r="L733" s="192">
        <v>498380</v>
      </c>
      <c r="M733" s="180">
        <v>43608250000</v>
      </c>
      <c r="N733" s="68" t="s">
        <v>3355</v>
      </c>
      <c r="O733" s="68" t="s">
        <v>4155</v>
      </c>
    </row>
    <row r="734" spans="1:15" ht="26.25" thickBot="1">
      <c r="A734" s="68">
        <v>14031900319</v>
      </c>
      <c r="B734" s="68">
        <v>95866</v>
      </c>
      <c r="C734" s="68" t="s">
        <v>3336</v>
      </c>
      <c r="D734" s="68" t="s">
        <v>3529</v>
      </c>
      <c r="E734" s="68">
        <v>491</v>
      </c>
      <c r="F734" s="68">
        <v>39893750000</v>
      </c>
      <c r="G734" s="192">
        <v>490.32</v>
      </c>
      <c r="H734" s="69">
        <v>39838500000</v>
      </c>
      <c r="I734" s="68" t="s">
        <v>3395</v>
      </c>
      <c r="J734" s="68" t="s">
        <v>3396</v>
      </c>
      <c r="K734" s="69">
        <v>490320</v>
      </c>
      <c r="L734" s="192">
        <v>490320</v>
      </c>
      <c r="M734" s="180">
        <v>39838500000</v>
      </c>
      <c r="N734" s="68" t="s">
        <v>3397</v>
      </c>
      <c r="O734" s="68" t="s">
        <v>4005</v>
      </c>
    </row>
    <row r="735" spans="1:15" ht="51.75" thickBot="1">
      <c r="A735" s="68">
        <v>14031000065</v>
      </c>
      <c r="B735" s="68">
        <v>99499</v>
      </c>
      <c r="C735" s="68" t="s">
        <v>3388</v>
      </c>
      <c r="D735" s="68" t="s">
        <v>3393</v>
      </c>
      <c r="E735" s="68">
        <v>278</v>
      </c>
      <c r="F735" s="68">
        <v>24325000000</v>
      </c>
      <c r="G735" s="192">
        <v>275.83</v>
      </c>
      <c r="H735" s="69">
        <v>24135125000</v>
      </c>
      <c r="I735" s="68" t="s">
        <v>3337</v>
      </c>
      <c r="J735" s="68" t="s">
        <v>3338</v>
      </c>
      <c r="K735" s="69">
        <v>275830</v>
      </c>
      <c r="L735" s="192">
        <v>275830</v>
      </c>
      <c r="M735" s="180">
        <v>24135125000</v>
      </c>
      <c r="N735" s="68" t="s">
        <v>3361</v>
      </c>
      <c r="O735" s="68" t="s">
        <v>3959</v>
      </c>
    </row>
    <row r="736" spans="1:15" ht="26.25" thickBot="1">
      <c r="A736" s="68">
        <v>14031800008</v>
      </c>
      <c r="B736" s="68">
        <v>91839</v>
      </c>
      <c r="C736" s="68" t="s">
        <v>3343</v>
      </c>
      <c r="D736" s="68" t="s">
        <v>196</v>
      </c>
      <c r="E736" s="68">
        <v>500</v>
      </c>
      <c r="F736" s="68">
        <v>40625000000</v>
      </c>
      <c r="G736" s="192">
        <v>499.19</v>
      </c>
      <c r="H736" s="69">
        <v>40559187500</v>
      </c>
      <c r="I736" s="68" t="s">
        <v>3337</v>
      </c>
      <c r="J736" s="68" t="s">
        <v>3338</v>
      </c>
      <c r="K736" s="69">
        <v>499190</v>
      </c>
      <c r="L736" s="192">
        <v>499190</v>
      </c>
      <c r="M736" s="180">
        <v>40559187500</v>
      </c>
      <c r="N736" s="68" t="s">
        <v>3415</v>
      </c>
      <c r="O736" s="68" t="s">
        <v>4066</v>
      </c>
    </row>
    <row r="737" spans="1:15" ht="26.25" thickBot="1">
      <c r="A737" s="68">
        <v>14031900088</v>
      </c>
      <c r="B737" s="68">
        <v>91779</v>
      </c>
      <c r="C737" s="68" t="s">
        <v>3340</v>
      </c>
      <c r="D737" s="68" t="s">
        <v>3649</v>
      </c>
      <c r="E737" s="68">
        <v>200</v>
      </c>
      <c r="F737" s="68">
        <v>16250000000</v>
      </c>
      <c r="G737" s="192">
        <v>199.58</v>
      </c>
      <c r="H737" s="69">
        <v>16215875000</v>
      </c>
      <c r="I737" s="68" t="s">
        <v>3337</v>
      </c>
      <c r="J737" s="68" t="s">
        <v>3338</v>
      </c>
      <c r="K737" s="69">
        <v>199580</v>
      </c>
      <c r="L737" s="192">
        <v>199580</v>
      </c>
      <c r="M737" s="180">
        <v>16215875000</v>
      </c>
      <c r="N737" s="68" t="s">
        <v>3390</v>
      </c>
      <c r="O737" s="68" t="s">
        <v>3649</v>
      </c>
    </row>
    <row r="738" spans="1:15" ht="26.25" thickBot="1">
      <c r="A738" s="68">
        <v>14031900039</v>
      </c>
      <c r="B738" s="68">
        <v>91794</v>
      </c>
      <c r="C738" s="68" t="s">
        <v>3340</v>
      </c>
      <c r="D738" s="68" t="s">
        <v>3543</v>
      </c>
      <c r="E738" s="68">
        <v>100</v>
      </c>
      <c r="F738" s="68">
        <v>8125000000</v>
      </c>
      <c r="G738" s="192">
        <v>99.99</v>
      </c>
      <c r="H738" s="69">
        <v>8124187500</v>
      </c>
      <c r="I738" s="68" t="s">
        <v>3337</v>
      </c>
      <c r="J738" s="68" t="s">
        <v>3338</v>
      </c>
      <c r="K738" s="69">
        <v>99990</v>
      </c>
      <c r="L738" s="192">
        <v>99990</v>
      </c>
      <c r="M738" s="180">
        <v>8124187500</v>
      </c>
      <c r="N738" s="68" t="s">
        <v>3365</v>
      </c>
      <c r="O738" s="68" t="s">
        <v>3928</v>
      </c>
    </row>
    <row r="739" spans="1:15" ht="26.25" thickBot="1">
      <c r="A739" s="68">
        <v>14031900082</v>
      </c>
      <c r="B739" s="68">
        <v>91814</v>
      </c>
      <c r="C739" s="68" t="s">
        <v>3340</v>
      </c>
      <c r="D739" s="68" t="s">
        <v>1772</v>
      </c>
      <c r="E739" s="68">
        <v>200</v>
      </c>
      <c r="F739" s="68">
        <v>16250000000</v>
      </c>
      <c r="G739" s="192">
        <v>198.34</v>
      </c>
      <c r="H739" s="69">
        <v>16115125000</v>
      </c>
      <c r="I739" s="68" t="s">
        <v>3337</v>
      </c>
      <c r="J739" s="68" t="s">
        <v>3338</v>
      </c>
      <c r="K739" s="69">
        <v>198340</v>
      </c>
      <c r="L739" s="192">
        <v>198340</v>
      </c>
      <c r="M739" s="180">
        <v>16115125000</v>
      </c>
      <c r="N739" s="68" t="s">
        <v>3365</v>
      </c>
      <c r="O739" s="68" t="s">
        <v>1772</v>
      </c>
    </row>
    <row r="740" spans="1:15" ht="26.25" thickBot="1">
      <c r="A740" s="68">
        <v>14031900037</v>
      </c>
      <c r="B740" s="68">
        <v>91817</v>
      </c>
      <c r="C740" s="68" t="s">
        <v>3340</v>
      </c>
      <c r="D740" s="68" t="s">
        <v>3648</v>
      </c>
      <c r="E740" s="68">
        <v>180</v>
      </c>
      <c r="F740" s="68">
        <v>14625000000</v>
      </c>
      <c r="G740" s="192">
        <v>179.85</v>
      </c>
      <c r="H740" s="69">
        <v>14612812500</v>
      </c>
      <c r="I740" s="68" t="s">
        <v>3337</v>
      </c>
      <c r="J740" s="68" t="s">
        <v>3338</v>
      </c>
      <c r="K740" s="69">
        <v>179850</v>
      </c>
      <c r="L740" s="192">
        <v>179850</v>
      </c>
      <c r="M740" s="180">
        <v>14612812500</v>
      </c>
      <c r="N740" s="68" t="s">
        <v>3390</v>
      </c>
      <c r="O740" s="68" t="s">
        <v>3990</v>
      </c>
    </row>
    <row r="741" spans="1:15" ht="26.25" thickBot="1">
      <c r="A741" s="68">
        <v>14031900134</v>
      </c>
      <c r="B741" s="68">
        <v>91754</v>
      </c>
      <c r="C741" s="68" t="s">
        <v>3340</v>
      </c>
      <c r="D741" s="68" t="s">
        <v>1886</v>
      </c>
      <c r="E741" s="68">
        <v>100</v>
      </c>
      <c r="F741" s="68">
        <v>8125000000</v>
      </c>
      <c r="G741" s="192">
        <v>98.66</v>
      </c>
      <c r="H741" s="69">
        <v>8016125000</v>
      </c>
      <c r="I741" s="68" t="s">
        <v>3337</v>
      </c>
      <c r="J741" s="68" t="s">
        <v>3338</v>
      </c>
      <c r="K741" s="69">
        <v>98660</v>
      </c>
      <c r="L741" s="192">
        <v>98660</v>
      </c>
      <c r="M741" s="180">
        <v>8016125000</v>
      </c>
      <c r="N741" s="68" t="s">
        <v>3367</v>
      </c>
      <c r="O741" s="68" t="s">
        <v>4152</v>
      </c>
    </row>
    <row r="742" spans="1:15" ht="39" thickBot="1">
      <c r="A742" s="68">
        <v>14031900096</v>
      </c>
      <c r="B742" s="68">
        <v>91731</v>
      </c>
      <c r="C742" s="68" t="s">
        <v>3336</v>
      </c>
      <c r="D742" s="68" t="s">
        <v>3619</v>
      </c>
      <c r="E742" s="68">
        <v>50</v>
      </c>
      <c r="F742" s="68">
        <v>4062500000</v>
      </c>
      <c r="G742" s="192">
        <v>46.83</v>
      </c>
      <c r="H742" s="69">
        <v>3804937500</v>
      </c>
      <c r="I742" s="68" t="s">
        <v>3337</v>
      </c>
      <c r="J742" s="68" t="s">
        <v>3338</v>
      </c>
      <c r="K742" s="69">
        <v>46830</v>
      </c>
      <c r="L742" s="192">
        <v>46830</v>
      </c>
      <c r="M742" s="180">
        <v>3804937500</v>
      </c>
      <c r="N742" s="68" t="s">
        <v>3493</v>
      </c>
      <c r="O742" s="68" t="s">
        <v>3926</v>
      </c>
    </row>
    <row r="743" spans="1:15" ht="51.75" thickBot="1">
      <c r="A743" s="68">
        <v>14031900121</v>
      </c>
      <c r="B743" s="68">
        <v>91674</v>
      </c>
      <c r="C743" s="68" t="s">
        <v>3340</v>
      </c>
      <c r="D743" s="68" t="s">
        <v>3671</v>
      </c>
      <c r="E743" s="68">
        <v>500</v>
      </c>
      <c r="F743" s="68">
        <v>40625000000</v>
      </c>
      <c r="G743" s="192">
        <v>497.78</v>
      </c>
      <c r="H743" s="69">
        <v>40444625000</v>
      </c>
      <c r="I743" s="68" t="s">
        <v>3337</v>
      </c>
      <c r="J743" s="68" t="s">
        <v>3338</v>
      </c>
      <c r="K743" s="69">
        <v>497780</v>
      </c>
      <c r="L743" s="192">
        <v>497780</v>
      </c>
      <c r="M743" s="180">
        <v>40444625000</v>
      </c>
      <c r="N743" s="68" t="s">
        <v>3361</v>
      </c>
      <c r="O743" s="68" t="s">
        <v>3959</v>
      </c>
    </row>
    <row r="744" spans="1:15" ht="39" thickBot="1">
      <c r="A744" s="68">
        <v>14031900076</v>
      </c>
      <c r="B744" s="68">
        <v>91675</v>
      </c>
      <c r="C744" s="68" t="s">
        <v>3336</v>
      </c>
      <c r="D744" s="68" t="s">
        <v>3414</v>
      </c>
      <c r="E744" s="68">
        <v>200</v>
      </c>
      <c r="F744" s="68">
        <v>16250000000</v>
      </c>
      <c r="G744" s="192">
        <v>189.62</v>
      </c>
      <c r="H744" s="69">
        <v>15406625000</v>
      </c>
      <c r="I744" s="68" t="s">
        <v>3337</v>
      </c>
      <c r="J744" s="68" t="s">
        <v>3338</v>
      </c>
      <c r="K744" s="69">
        <v>189620</v>
      </c>
      <c r="L744" s="192">
        <v>189620</v>
      </c>
      <c r="M744" s="180">
        <v>15406625000</v>
      </c>
      <c r="N744" s="68" t="s">
        <v>3397</v>
      </c>
      <c r="O744" s="68" t="s">
        <v>4032</v>
      </c>
    </row>
    <row r="745" spans="1:15" ht="26.25" thickBot="1">
      <c r="A745" s="68">
        <v>14031900059</v>
      </c>
      <c r="B745" s="68">
        <v>91689</v>
      </c>
      <c r="C745" s="68" t="s">
        <v>3340</v>
      </c>
      <c r="D745" s="68" t="s">
        <v>3665</v>
      </c>
      <c r="E745" s="68">
        <v>350</v>
      </c>
      <c r="F745" s="68">
        <v>28437500000</v>
      </c>
      <c r="G745" s="192">
        <v>349.26</v>
      </c>
      <c r="H745" s="69">
        <v>28377375000</v>
      </c>
      <c r="I745" s="68" t="s">
        <v>3337</v>
      </c>
      <c r="J745" s="68" t="s">
        <v>3338</v>
      </c>
      <c r="K745" s="69">
        <v>349260</v>
      </c>
      <c r="L745" s="192">
        <v>349260</v>
      </c>
      <c r="M745" s="180">
        <v>28377375000</v>
      </c>
      <c r="N745" s="68" t="s">
        <v>3415</v>
      </c>
      <c r="O745" s="68" t="s">
        <v>4062</v>
      </c>
    </row>
    <row r="746" spans="1:15" ht="39" thickBot="1">
      <c r="A746" s="68">
        <v>14031900049</v>
      </c>
      <c r="B746" s="68">
        <v>91691</v>
      </c>
      <c r="C746" s="68" t="s">
        <v>3336</v>
      </c>
      <c r="D746" s="68" t="s">
        <v>3670</v>
      </c>
      <c r="E746" s="68">
        <v>100</v>
      </c>
      <c r="F746" s="68">
        <v>8125000000</v>
      </c>
      <c r="G746" s="192">
        <v>96.57</v>
      </c>
      <c r="H746" s="69">
        <v>7846312500</v>
      </c>
      <c r="I746" s="68" t="s">
        <v>3337</v>
      </c>
      <c r="J746" s="68" t="s">
        <v>3338</v>
      </c>
      <c r="K746" s="69">
        <v>96570</v>
      </c>
      <c r="L746" s="192">
        <v>96570</v>
      </c>
      <c r="M746" s="180">
        <v>7846312500</v>
      </c>
      <c r="N746" s="68" t="s">
        <v>3566</v>
      </c>
      <c r="O746" s="68" t="s">
        <v>3954</v>
      </c>
    </row>
    <row r="747" spans="1:15" ht="51.75" thickBot="1">
      <c r="A747" s="68">
        <v>14031900122</v>
      </c>
      <c r="B747" s="68">
        <v>91671</v>
      </c>
      <c r="C747" s="68" t="s">
        <v>3340</v>
      </c>
      <c r="D747" s="68" t="s">
        <v>3411</v>
      </c>
      <c r="E747" s="68">
        <v>150</v>
      </c>
      <c r="F747" s="68">
        <v>12187500000</v>
      </c>
      <c r="G747" s="192">
        <v>147.93</v>
      </c>
      <c r="H747" s="69">
        <v>12019312500</v>
      </c>
      <c r="I747" s="68" t="s">
        <v>3337</v>
      </c>
      <c r="J747" s="68" t="s">
        <v>3338</v>
      </c>
      <c r="K747" s="69">
        <v>147930</v>
      </c>
      <c r="L747" s="192">
        <v>147930</v>
      </c>
      <c r="M747" s="180">
        <v>12019312500</v>
      </c>
      <c r="N747" s="68" t="s">
        <v>3361</v>
      </c>
      <c r="O747" s="68" t="s">
        <v>4074</v>
      </c>
    </row>
    <row r="748" spans="1:15" ht="26.25" thickBot="1">
      <c r="A748" s="68">
        <v>14031900035</v>
      </c>
      <c r="B748" s="68">
        <v>91582</v>
      </c>
      <c r="C748" s="68" t="s">
        <v>3340</v>
      </c>
      <c r="D748" s="68" t="s">
        <v>739</v>
      </c>
      <c r="E748" s="68">
        <v>200</v>
      </c>
      <c r="F748" s="68">
        <v>16250000000</v>
      </c>
      <c r="G748" s="192">
        <v>199.69</v>
      </c>
      <c r="H748" s="69">
        <v>16224812500</v>
      </c>
      <c r="I748" s="68" t="s">
        <v>3337</v>
      </c>
      <c r="J748" s="68" t="s">
        <v>3338</v>
      </c>
      <c r="K748" s="69">
        <v>199690</v>
      </c>
      <c r="L748" s="192">
        <v>199690</v>
      </c>
      <c r="M748" s="180">
        <v>16224812500</v>
      </c>
      <c r="N748" s="68" t="s">
        <v>3363</v>
      </c>
      <c r="O748" s="68" t="s">
        <v>3931</v>
      </c>
    </row>
    <row r="749" spans="1:15" ht="26.25" thickBot="1">
      <c r="A749" s="68">
        <v>14031900060</v>
      </c>
      <c r="B749" s="68">
        <v>91567</v>
      </c>
      <c r="C749" s="68" t="s">
        <v>3336</v>
      </c>
      <c r="D749" s="68" t="s">
        <v>3381</v>
      </c>
      <c r="E749" s="68">
        <v>100</v>
      </c>
      <c r="F749" s="68">
        <v>8125000000</v>
      </c>
      <c r="G749" s="192">
        <v>98.98</v>
      </c>
      <c r="H749" s="69">
        <v>8042125000</v>
      </c>
      <c r="I749" s="68" t="s">
        <v>3337</v>
      </c>
      <c r="J749" s="68" t="s">
        <v>3338</v>
      </c>
      <c r="K749" s="69">
        <v>98980</v>
      </c>
      <c r="L749" s="192">
        <v>98980</v>
      </c>
      <c r="M749" s="180">
        <v>8042125000</v>
      </c>
      <c r="N749" s="68" t="s">
        <v>3382</v>
      </c>
      <c r="O749" s="68" t="s">
        <v>3428</v>
      </c>
    </row>
    <row r="750" spans="1:15" ht="26.25" thickBot="1">
      <c r="A750" s="68">
        <v>14031900091</v>
      </c>
      <c r="B750" s="68">
        <v>91571</v>
      </c>
      <c r="C750" s="68" t="s">
        <v>3340</v>
      </c>
      <c r="D750" s="68" t="s">
        <v>3580</v>
      </c>
      <c r="E750" s="68">
        <v>207</v>
      </c>
      <c r="F750" s="68">
        <v>16818750000</v>
      </c>
      <c r="G750" s="192">
        <v>206.69</v>
      </c>
      <c r="H750" s="69">
        <v>16793562500</v>
      </c>
      <c r="I750" s="68" t="s">
        <v>3337</v>
      </c>
      <c r="J750" s="68" t="s">
        <v>3338</v>
      </c>
      <c r="K750" s="69">
        <v>206690</v>
      </c>
      <c r="L750" s="192">
        <v>206690</v>
      </c>
      <c r="M750" s="180">
        <v>16793562500</v>
      </c>
      <c r="N750" s="68" t="s">
        <v>3581</v>
      </c>
      <c r="O750" s="68" t="s">
        <v>3957</v>
      </c>
    </row>
    <row r="751" spans="1:15" ht="26.25" thickBot="1">
      <c r="A751" s="68">
        <v>14031900080</v>
      </c>
      <c r="B751" s="68">
        <v>91573</v>
      </c>
      <c r="C751" s="68" t="s">
        <v>3340</v>
      </c>
      <c r="D751" s="68" t="s">
        <v>3669</v>
      </c>
      <c r="E751" s="68">
        <v>150</v>
      </c>
      <c r="F751" s="68">
        <v>12187500000</v>
      </c>
      <c r="G751" s="192">
        <v>149.52000000000001</v>
      </c>
      <c r="H751" s="69">
        <v>12148500000</v>
      </c>
      <c r="I751" s="68" t="s">
        <v>3337</v>
      </c>
      <c r="J751" s="68" t="s">
        <v>3338</v>
      </c>
      <c r="K751" s="69">
        <v>149520</v>
      </c>
      <c r="L751" s="192">
        <v>149520</v>
      </c>
      <c r="M751" s="180">
        <v>12148500000</v>
      </c>
      <c r="N751" s="68" t="s">
        <v>3589</v>
      </c>
      <c r="O751" s="68" t="s">
        <v>4097</v>
      </c>
    </row>
    <row r="752" spans="1:15" ht="51.75" thickBot="1">
      <c r="A752" s="68">
        <v>14031900087</v>
      </c>
      <c r="B752" s="68">
        <v>91552</v>
      </c>
      <c r="C752" s="68" t="s">
        <v>3340</v>
      </c>
      <c r="D752" s="68" t="s">
        <v>3453</v>
      </c>
      <c r="E752" s="68">
        <v>125</v>
      </c>
      <c r="F752" s="68">
        <v>10156250000</v>
      </c>
      <c r="G752" s="192">
        <v>124.04</v>
      </c>
      <c r="H752" s="69">
        <v>10078250000</v>
      </c>
      <c r="I752" s="68" t="s">
        <v>3337</v>
      </c>
      <c r="J752" s="68" t="s">
        <v>3338</v>
      </c>
      <c r="K752" s="69">
        <v>124040</v>
      </c>
      <c r="L752" s="192">
        <v>124040</v>
      </c>
      <c r="M752" s="180">
        <v>10078250000</v>
      </c>
      <c r="N752" s="68" t="s">
        <v>3361</v>
      </c>
      <c r="O752" s="68" t="s">
        <v>4103</v>
      </c>
    </row>
    <row r="753" spans="1:15" ht="26.25" thickBot="1">
      <c r="A753" s="68">
        <v>14031900072</v>
      </c>
      <c r="B753" s="68">
        <v>91560</v>
      </c>
      <c r="C753" s="68" t="s">
        <v>3340</v>
      </c>
      <c r="D753" s="68" t="s">
        <v>3673</v>
      </c>
      <c r="E753" s="68">
        <v>100</v>
      </c>
      <c r="F753" s="68">
        <v>8125000000</v>
      </c>
      <c r="G753" s="192">
        <v>97.38</v>
      </c>
      <c r="H753" s="69">
        <v>7912125000</v>
      </c>
      <c r="I753" s="68" t="s">
        <v>3337</v>
      </c>
      <c r="J753" s="68" t="s">
        <v>3338</v>
      </c>
      <c r="K753" s="69">
        <v>97380</v>
      </c>
      <c r="L753" s="192">
        <v>97380</v>
      </c>
      <c r="M753" s="180">
        <v>7912125000</v>
      </c>
      <c r="N753" s="68" t="s">
        <v>3415</v>
      </c>
      <c r="O753" s="68" t="s">
        <v>3948</v>
      </c>
    </row>
    <row r="754" spans="1:15" ht="26.25" thickBot="1">
      <c r="A754" s="68">
        <v>14031900190</v>
      </c>
      <c r="B754" s="68">
        <v>91328</v>
      </c>
      <c r="C754" s="68" t="s">
        <v>3336</v>
      </c>
      <c r="D754" s="68" t="s">
        <v>3676</v>
      </c>
      <c r="E754" s="68">
        <v>35</v>
      </c>
      <c r="F754" s="68">
        <v>2843750000</v>
      </c>
      <c r="G754" s="192">
        <v>25.08</v>
      </c>
      <c r="H754" s="69">
        <v>2037750000</v>
      </c>
      <c r="I754" s="68" t="s">
        <v>3337</v>
      </c>
      <c r="J754" s="68" t="s">
        <v>3338</v>
      </c>
      <c r="K754" s="69">
        <v>25080</v>
      </c>
      <c r="L754" s="192">
        <v>25080</v>
      </c>
      <c r="M754" s="180">
        <v>2037750000</v>
      </c>
      <c r="N754" s="68" t="s">
        <v>3433</v>
      </c>
      <c r="O754" s="68" t="s">
        <v>3957</v>
      </c>
    </row>
    <row r="755" spans="1:15" ht="26.25" thickBot="1">
      <c r="A755" s="68">
        <v>14031900069</v>
      </c>
      <c r="B755" s="68">
        <v>91548</v>
      </c>
      <c r="C755" s="68" t="s">
        <v>3340</v>
      </c>
      <c r="D755" s="68" t="s">
        <v>3674</v>
      </c>
      <c r="E755" s="68">
        <v>50</v>
      </c>
      <c r="F755" s="68">
        <v>4062500000</v>
      </c>
      <c r="G755" s="192">
        <v>48.42</v>
      </c>
      <c r="H755" s="69">
        <v>3934125000</v>
      </c>
      <c r="I755" s="68" t="s">
        <v>3337</v>
      </c>
      <c r="J755" s="68" t="s">
        <v>3338</v>
      </c>
      <c r="K755" s="69">
        <v>48420</v>
      </c>
      <c r="L755" s="192">
        <v>48420</v>
      </c>
      <c r="M755" s="180">
        <v>3934125000</v>
      </c>
      <c r="N755" s="68" t="s">
        <v>3415</v>
      </c>
      <c r="O755" s="68" t="s">
        <v>3948</v>
      </c>
    </row>
    <row r="756" spans="1:15" ht="26.25" thickBot="1">
      <c r="A756" s="68">
        <v>14031900073</v>
      </c>
      <c r="B756" s="68">
        <v>91510</v>
      </c>
      <c r="C756" s="68" t="s">
        <v>3340</v>
      </c>
      <c r="D756" s="68" t="s">
        <v>3673</v>
      </c>
      <c r="E756" s="68">
        <v>80</v>
      </c>
      <c r="F756" s="68">
        <v>6500000000</v>
      </c>
      <c r="G756" s="192">
        <v>78.81</v>
      </c>
      <c r="H756" s="69">
        <v>6403312500</v>
      </c>
      <c r="I756" s="68" t="s">
        <v>3337</v>
      </c>
      <c r="J756" s="68" t="s">
        <v>3338</v>
      </c>
      <c r="K756" s="69">
        <v>78810</v>
      </c>
      <c r="L756" s="192">
        <v>78810</v>
      </c>
      <c r="M756" s="180">
        <v>6403312500</v>
      </c>
      <c r="N756" s="68" t="s">
        <v>3415</v>
      </c>
      <c r="O756" s="68" t="s">
        <v>3948</v>
      </c>
    </row>
    <row r="757" spans="1:15" ht="26.25" thickBot="1">
      <c r="A757" s="68">
        <v>14031900070</v>
      </c>
      <c r="B757" s="68">
        <v>91516</v>
      </c>
      <c r="C757" s="68" t="s">
        <v>3340</v>
      </c>
      <c r="D757" s="68" t="s">
        <v>3631</v>
      </c>
      <c r="E757" s="68">
        <v>150</v>
      </c>
      <c r="F757" s="68">
        <v>12187500000</v>
      </c>
      <c r="G757" s="192">
        <v>149.77000000000001</v>
      </c>
      <c r="H757" s="69">
        <v>12168812500</v>
      </c>
      <c r="I757" s="68" t="s">
        <v>3337</v>
      </c>
      <c r="J757" s="68" t="s">
        <v>3338</v>
      </c>
      <c r="K757" s="69">
        <v>149770</v>
      </c>
      <c r="L757" s="192">
        <v>149770</v>
      </c>
      <c r="M757" s="180">
        <v>12168812500</v>
      </c>
      <c r="N757" s="68" t="s">
        <v>3415</v>
      </c>
      <c r="O757" s="68" t="s">
        <v>3948</v>
      </c>
    </row>
    <row r="758" spans="1:15" ht="26.25" thickBot="1">
      <c r="A758" s="68">
        <v>14031000041</v>
      </c>
      <c r="B758" s="68">
        <v>95449</v>
      </c>
      <c r="C758" s="68" t="s">
        <v>3388</v>
      </c>
      <c r="D758" s="68" t="s">
        <v>3393</v>
      </c>
      <c r="E758" s="68">
        <v>100</v>
      </c>
      <c r="F758" s="68">
        <v>8125000000</v>
      </c>
      <c r="G758" s="192">
        <v>99.91</v>
      </c>
      <c r="H758" s="69">
        <v>8117687500</v>
      </c>
      <c r="I758" s="68" t="s">
        <v>3337</v>
      </c>
      <c r="J758" s="68" t="s">
        <v>3338</v>
      </c>
      <c r="K758" s="69">
        <v>99910</v>
      </c>
      <c r="L758" s="192">
        <v>99910</v>
      </c>
      <c r="M758" s="180">
        <v>8117687500</v>
      </c>
      <c r="N758" s="68" t="s">
        <v>3415</v>
      </c>
      <c r="O758" s="68" t="s">
        <v>4011</v>
      </c>
    </row>
    <row r="759" spans="1:15" ht="39" thickBot="1">
      <c r="A759" s="68">
        <v>14036600006</v>
      </c>
      <c r="B759" s="68">
        <v>95455</v>
      </c>
      <c r="C759" s="68" t="s">
        <v>3398</v>
      </c>
      <c r="D759" s="68" t="s">
        <v>3657</v>
      </c>
      <c r="E759" s="68">
        <v>350</v>
      </c>
      <c r="F759" s="68">
        <v>28437500000</v>
      </c>
      <c r="G759" s="192">
        <v>349.98</v>
      </c>
      <c r="H759" s="69">
        <v>28435875000</v>
      </c>
      <c r="I759" s="68" t="s">
        <v>3337</v>
      </c>
      <c r="J759" s="68" t="s">
        <v>3338</v>
      </c>
      <c r="K759" s="69">
        <v>349890</v>
      </c>
      <c r="L759" s="192">
        <v>349890</v>
      </c>
      <c r="M759" s="180">
        <v>28428562500</v>
      </c>
      <c r="N759" s="68" t="s">
        <v>3397</v>
      </c>
      <c r="O759" s="68" t="s">
        <v>4032</v>
      </c>
    </row>
    <row r="760" spans="1:15" ht="26.25" thickBot="1">
      <c r="A760" s="68">
        <v>14031900231</v>
      </c>
      <c r="B760" s="68">
        <v>95430</v>
      </c>
      <c r="C760" s="68" t="s">
        <v>3336</v>
      </c>
      <c r="D760" s="68" t="s">
        <v>3558</v>
      </c>
      <c r="E760" s="68">
        <v>168</v>
      </c>
      <c r="F760" s="68">
        <v>13650000000</v>
      </c>
      <c r="G760" s="192">
        <v>166.64</v>
      </c>
      <c r="H760" s="69">
        <v>13539500000</v>
      </c>
      <c r="I760" s="68" t="s">
        <v>3337</v>
      </c>
      <c r="J760" s="68" t="s">
        <v>3338</v>
      </c>
      <c r="K760" s="69">
        <v>166640</v>
      </c>
      <c r="L760" s="192">
        <v>166640</v>
      </c>
      <c r="M760" s="180">
        <v>13539500000</v>
      </c>
      <c r="N760" s="68" t="s">
        <v>3367</v>
      </c>
      <c r="O760" s="68" t="s">
        <v>3974</v>
      </c>
    </row>
    <row r="761" spans="1:15" ht="26.25" thickBot="1">
      <c r="A761" s="68">
        <v>14031900196</v>
      </c>
      <c r="B761" s="68">
        <v>95375</v>
      </c>
      <c r="C761" s="68" t="s">
        <v>3340</v>
      </c>
      <c r="D761" s="68" t="s">
        <v>3543</v>
      </c>
      <c r="E761" s="68">
        <v>58</v>
      </c>
      <c r="F761" s="68">
        <v>4712500000</v>
      </c>
      <c r="G761" s="192">
        <v>56.69</v>
      </c>
      <c r="H761" s="69">
        <v>4606062500</v>
      </c>
      <c r="I761" s="68" t="s">
        <v>3337</v>
      </c>
      <c r="J761" s="68" t="s">
        <v>3338</v>
      </c>
      <c r="K761" s="69">
        <v>56690</v>
      </c>
      <c r="L761" s="192">
        <v>56690</v>
      </c>
      <c r="M761" s="180">
        <v>4606062500</v>
      </c>
      <c r="N761" s="68" t="s">
        <v>3365</v>
      </c>
      <c r="O761" s="68" t="s">
        <v>3928</v>
      </c>
    </row>
    <row r="762" spans="1:15" ht="26.25" thickBot="1">
      <c r="A762" s="68">
        <v>14031900272</v>
      </c>
      <c r="B762" s="68">
        <v>95381</v>
      </c>
      <c r="C762" s="68" t="s">
        <v>3336</v>
      </c>
      <c r="D762" s="68" t="s">
        <v>3543</v>
      </c>
      <c r="E762" s="68">
        <v>300</v>
      </c>
      <c r="F762" s="68">
        <v>24375000000</v>
      </c>
      <c r="G762" s="192">
        <v>299.16000000000003</v>
      </c>
      <c r="H762" s="69">
        <v>24306750000</v>
      </c>
      <c r="I762" s="68" t="s">
        <v>3337</v>
      </c>
      <c r="J762" s="68" t="s">
        <v>3338</v>
      </c>
      <c r="K762" s="69">
        <v>299160</v>
      </c>
      <c r="L762" s="192">
        <v>299160</v>
      </c>
      <c r="M762" s="180">
        <v>24306750000</v>
      </c>
      <c r="N762" s="68" t="s">
        <v>3365</v>
      </c>
      <c r="O762" s="68" t="s">
        <v>3928</v>
      </c>
    </row>
    <row r="763" spans="1:15" ht="26.25" thickBot="1">
      <c r="A763" s="68">
        <v>14031900225</v>
      </c>
      <c r="B763" s="68">
        <v>95383</v>
      </c>
      <c r="C763" s="68" t="s">
        <v>3340</v>
      </c>
      <c r="D763" s="68" t="s">
        <v>3542</v>
      </c>
      <c r="E763" s="68">
        <v>100</v>
      </c>
      <c r="F763" s="68">
        <v>8125000000</v>
      </c>
      <c r="G763" s="192">
        <v>99.64</v>
      </c>
      <c r="H763" s="69">
        <v>8095750000</v>
      </c>
      <c r="I763" s="68" t="s">
        <v>3337</v>
      </c>
      <c r="J763" s="68" t="s">
        <v>3338</v>
      </c>
      <c r="K763" s="69">
        <v>99640</v>
      </c>
      <c r="L763" s="192">
        <v>99640</v>
      </c>
      <c r="M763" s="180">
        <v>8095750000</v>
      </c>
      <c r="N763" s="68" t="s">
        <v>3365</v>
      </c>
      <c r="O763" s="68" t="s">
        <v>3928</v>
      </c>
    </row>
    <row r="764" spans="1:15" ht="39" thickBot="1">
      <c r="A764" s="68">
        <v>14031000005</v>
      </c>
      <c r="B764" s="68">
        <v>95365</v>
      </c>
      <c r="C764" s="68" t="s">
        <v>3388</v>
      </c>
      <c r="D764" s="68" t="s">
        <v>3389</v>
      </c>
      <c r="E764" s="68">
        <v>125</v>
      </c>
      <c r="F764" s="68">
        <v>10156250000</v>
      </c>
      <c r="G764" s="192">
        <v>124.99</v>
      </c>
      <c r="H764" s="69">
        <v>10155437500</v>
      </c>
      <c r="I764" s="68" t="s">
        <v>3337</v>
      </c>
      <c r="J764" s="68" t="s">
        <v>3338</v>
      </c>
      <c r="K764" s="69">
        <v>124990</v>
      </c>
      <c r="L764" s="192">
        <v>124990</v>
      </c>
      <c r="M764" s="180">
        <v>10155437500</v>
      </c>
      <c r="N764" s="68" t="s">
        <v>3339</v>
      </c>
      <c r="O764" s="68" t="s">
        <v>3993</v>
      </c>
    </row>
    <row r="765" spans="1:15" ht="26.25" thickBot="1">
      <c r="A765" s="68">
        <v>14031900245</v>
      </c>
      <c r="B765" s="68">
        <v>95357</v>
      </c>
      <c r="C765" s="68" t="s">
        <v>3340</v>
      </c>
      <c r="D765" s="68" t="s">
        <v>3659</v>
      </c>
      <c r="E765" s="68">
        <v>200</v>
      </c>
      <c r="F765" s="68">
        <v>16250000000</v>
      </c>
      <c r="G765" s="192">
        <v>194.95</v>
      </c>
      <c r="H765" s="69">
        <v>15839687500</v>
      </c>
      <c r="I765" s="68" t="s">
        <v>3337</v>
      </c>
      <c r="J765" s="68" t="s">
        <v>3338</v>
      </c>
      <c r="K765" s="69">
        <v>194950</v>
      </c>
      <c r="L765" s="192">
        <v>194950</v>
      </c>
      <c r="M765" s="180">
        <v>15839687500</v>
      </c>
      <c r="N765" s="68" t="s">
        <v>3382</v>
      </c>
      <c r="O765" s="68" t="s">
        <v>4160</v>
      </c>
    </row>
    <row r="766" spans="1:15" ht="39" thickBot="1">
      <c r="A766" s="68">
        <v>14021800042</v>
      </c>
      <c r="B766" s="68">
        <v>89157</v>
      </c>
      <c r="C766" s="68" t="s">
        <v>3343</v>
      </c>
      <c r="D766" s="68" t="s">
        <v>3350</v>
      </c>
      <c r="E766" s="68">
        <v>500</v>
      </c>
      <c r="F766" s="68">
        <v>40625000000</v>
      </c>
      <c r="G766" s="192">
        <v>500</v>
      </c>
      <c r="H766" s="69">
        <v>40625000000</v>
      </c>
      <c r="I766" s="68" t="s">
        <v>3337</v>
      </c>
      <c r="J766" s="68" t="s">
        <v>3338</v>
      </c>
      <c r="K766" s="69">
        <v>500000</v>
      </c>
      <c r="L766" s="192">
        <v>500000</v>
      </c>
      <c r="M766" s="180">
        <v>40625000000</v>
      </c>
      <c r="N766" s="68" t="s">
        <v>3351</v>
      </c>
      <c r="O766" s="68" t="s">
        <v>3350</v>
      </c>
    </row>
    <row r="767" spans="1:15" ht="26.25" thickBot="1">
      <c r="A767" s="68">
        <v>14021900329</v>
      </c>
      <c r="B767" s="68">
        <v>89147</v>
      </c>
      <c r="C767" s="68" t="s">
        <v>3340</v>
      </c>
      <c r="D767" s="68" t="s">
        <v>3653</v>
      </c>
      <c r="E767" s="68">
        <v>100</v>
      </c>
      <c r="F767" s="68">
        <v>8125000000</v>
      </c>
      <c r="G767" s="192">
        <v>99.4</v>
      </c>
      <c r="H767" s="69">
        <v>8076250000</v>
      </c>
      <c r="I767" s="68" t="s">
        <v>3337</v>
      </c>
      <c r="J767" s="68" t="s">
        <v>3338</v>
      </c>
      <c r="K767" s="69">
        <v>99400</v>
      </c>
      <c r="L767" s="192">
        <v>99400</v>
      </c>
      <c r="M767" s="180">
        <v>8076250000</v>
      </c>
      <c r="N767" s="68" t="s">
        <v>3341</v>
      </c>
      <c r="O767" s="68" t="s">
        <v>4052</v>
      </c>
    </row>
    <row r="768" spans="1:15" ht="26.25" thickBot="1">
      <c r="A768" s="68">
        <v>14021800044</v>
      </c>
      <c r="B768" s="68">
        <v>89122</v>
      </c>
      <c r="C768" s="68" t="s">
        <v>3343</v>
      </c>
      <c r="D768" s="68" t="s">
        <v>3560</v>
      </c>
      <c r="E768" s="68">
        <v>300</v>
      </c>
      <c r="F768" s="68">
        <v>24375000000</v>
      </c>
      <c r="G768" s="192">
        <v>299.12</v>
      </c>
      <c r="H768" s="69">
        <v>24303500000</v>
      </c>
      <c r="I768" s="68" t="s">
        <v>3337</v>
      </c>
      <c r="J768" s="68" t="s">
        <v>3338</v>
      </c>
      <c r="K768" s="69">
        <v>299120</v>
      </c>
      <c r="L768" s="192">
        <v>299120</v>
      </c>
      <c r="M768" s="180">
        <v>24303500000</v>
      </c>
      <c r="N768" s="68" t="s">
        <v>3341</v>
      </c>
      <c r="O768" s="68" t="s">
        <v>3973</v>
      </c>
    </row>
    <row r="769" spans="1:15" ht="26.25" thickBot="1">
      <c r="A769" s="68">
        <v>14021800051</v>
      </c>
      <c r="B769" s="68">
        <v>89137</v>
      </c>
      <c r="C769" s="68" t="s">
        <v>3343</v>
      </c>
      <c r="D769" s="68" t="s">
        <v>3496</v>
      </c>
      <c r="E769" s="68">
        <v>371</v>
      </c>
      <c r="F769" s="68">
        <v>30143750000</v>
      </c>
      <c r="G769" s="192">
        <v>371</v>
      </c>
      <c r="H769" s="69">
        <v>30143750000</v>
      </c>
      <c r="I769" s="68" t="s">
        <v>3337</v>
      </c>
      <c r="J769" s="68" t="s">
        <v>3338</v>
      </c>
      <c r="K769" s="69">
        <v>370270</v>
      </c>
      <c r="L769" s="192">
        <v>370270</v>
      </c>
      <c r="M769" s="180">
        <v>30084437500</v>
      </c>
      <c r="N769" s="68" t="s">
        <v>3341</v>
      </c>
      <c r="O769" s="68" t="s">
        <v>3973</v>
      </c>
    </row>
    <row r="770" spans="1:15" ht="39" thickBot="1">
      <c r="A770" s="68">
        <v>14021800045</v>
      </c>
      <c r="B770" s="68">
        <v>89114</v>
      </c>
      <c r="C770" s="68" t="s">
        <v>3343</v>
      </c>
      <c r="D770" s="68" t="s">
        <v>3350</v>
      </c>
      <c r="E770" s="68">
        <v>400</v>
      </c>
      <c r="F770" s="68">
        <v>32500000000</v>
      </c>
      <c r="G770" s="192">
        <v>398.06</v>
      </c>
      <c r="H770" s="69">
        <v>32342375000</v>
      </c>
      <c r="I770" s="68" t="s">
        <v>3337</v>
      </c>
      <c r="J770" s="68" t="s">
        <v>3338</v>
      </c>
      <c r="K770" s="69">
        <v>398060</v>
      </c>
      <c r="L770" s="192">
        <v>398060</v>
      </c>
      <c r="M770" s="180">
        <v>32342375000</v>
      </c>
      <c r="N770" s="68" t="s">
        <v>3351</v>
      </c>
      <c r="O770" s="68" t="s">
        <v>4161</v>
      </c>
    </row>
    <row r="771" spans="1:15" ht="51.75" thickBot="1">
      <c r="A771" s="68">
        <v>14031900031</v>
      </c>
      <c r="B771" s="68">
        <v>89091</v>
      </c>
      <c r="C771" s="68" t="s">
        <v>3336</v>
      </c>
      <c r="D771" s="68" t="s">
        <v>1394</v>
      </c>
      <c r="E771" s="68">
        <v>220</v>
      </c>
      <c r="F771" s="68">
        <v>17875000000</v>
      </c>
      <c r="G771" s="192">
        <v>218.46</v>
      </c>
      <c r="H771" s="69">
        <v>17749875000</v>
      </c>
      <c r="I771" s="68" t="s">
        <v>3337</v>
      </c>
      <c r="J771" s="68" t="s">
        <v>3338</v>
      </c>
      <c r="K771" s="69">
        <v>218460</v>
      </c>
      <c r="L771" s="192">
        <v>218460</v>
      </c>
      <c r="M771" s="180">
        <v>17749875000</v>
      </c>
      <c r="N771" s="68" t="s">
        <v>3361</v>
      </c>
      <c r="O771" s="68" t="s">
        <v>3959</v>
      </c>
    </row>
    <row r="772" spans="1:15" ht="26.25" thickBot="1">
      <c r="A772" s="68">
        <v>14021900330</v>
      </c>
      <c r="B772" s="68">
        <v>89072</v>
      </c>
      <c r="C772" s="68" t="s">
        <v>3340</v>
      </c>
      <c r="D772" s="68" t="s">
        <v>3501</v>
      </c>
      <c r="E772" s="68">
        <v>200</v>
      </c>
      <c r="F772" s="68">
        <v>16250000000</v>
      </c>
      <c r="G772" s="192">
        <v>199.84</v>
      </c>
      <c r="H772" s="69">
        <v>16237000000</v>
      </c>
      <c r="I772" s="68" t="s">
        <v>3337</v>
      </c>
      <c r="J772" s="68" t="s">
        <v>3338</v>
      </c>
      <c r="K772" s="69">
        <v>199840</v>
      </c>
      <c r="L772" s="192">
        <v>199840</v>
      </c>
      <c r="M772" s="180">
        <v>16237000000</v>
      </c>
      <c r="N772" s="68" t="s">
        <v>3349</v>
      </c>
      <c r="O772" s="68" t="s">
        <v>3950</v>
      </c>
    </row>
    <row r="773" spans="1:15" ht="26.25" thickBot="1">
      <c r="A773" s="68">
        <v>14021800067</v>
      </c>
      <c r="B773" s="68">
        <v>89030</v>
      </c>
      <c r="C773" s="68" t="s">
        <v>3343</v>
      </c>
      <c r="D773" s="68" t="s">
        <v>3592</v>
      </c>
      <c r="E773" s="68">
        <v>500</v>
      </c>
      <c r="F773" s="68">
        <v>40625000000</v>
      </c>
      <c r="G773" s="192">
        <v>498.9</v>
      </c>
      <c r="H773" s="69">
        <v>40535625000</v>
      </c>
      <c r="I773" s="68" t="s">
        <v>3337</v>
      </c>
      <c r="J773" s="68" t="s">
        <v>3338</v>
      </c>
      <c r="K773" s="69">
        <v>498900</v>
      </c>
      <c r="L773" s="192">
        <v>498900</v>
      </c>
      <c r="M773" s="180">
        <v>40535625000</v>
      </c>
      <c r="N773" s="68" t="s">
        <v>3442</v>
      </c>
      <c r="O773" s="68" t="s">
        <v>4038</v>
      </c>
    </row>
    <row r="774" spans="1:15" ht="51.75" thickBot="1">
      <c r="A774" s="68">
        <v>14021800062</v>
      </c>
      <c r="B774" s="68">
        <v>89031</v>
      </c>
      <c r="C774" s="68" t="s">
        <v>3343</v>
      </c>
      <c r="D774" s="68" t="s">
        <v>196</v>
      </c>
      <c r="E774" s="68">
        <v>500</v>
      </c>
      <c r="F774" s="68">
        <v>40625000000</v>
      </c>
      <c r="G774" s="192">
        <v>499.52</v>
      </c>
      <c r="H774" s="69">
        <v>40586000000</v>
      </c>
      <c r="I774" s="68" t="s">
        <v>3337</v>
      </c>
      <c r="J774" s="68" t="s">
        <v>3338</v>
      </c>
      <c r="K774" s="69">
        <v>499520</v>
      </c>
      <c r="L774" s="192">
        <v>499520</v>
      </c>
      <c r="M774" s="180">
        <v>40586000000</v>
      </c>
      <c r="N774" s="68" t="s">
        <v>3415</v>
      </c>
      <c r="O774" s="68" t="s">
        <v>4042</v>
      </c>
    </row>
    <row r="775" spans="1:15" ht="26.25" thickBot="1">
      <c r="A775" s="68">
        <v>14021800071</v>
      </c>
      <c r="B775" s="68">
        <v>88966</v>
      </c>
      <c r="C775" s="68" t="s">
        <v>3343</v>
      </c>
      <c r="D775" s="68" t="s">
        <v>3654</v>
      </c>
      <c r="E775" s="68">
        <v>350</v>
      </c>
      <c r="F775" s="68">
        <v>28437500000</v>
      </c>
      <c r="G775" s="192">
        <v>348.82</v>
      </c>
      <c r="H775" s="69">
        <v>28341625000</v>
      </c>
      <c r="I775" s="68" t="s">
        <v>3337</v>
      </c>
      <c r="J775" s="68" t="s">
        <v>3338</v>
      </c>
      <c r="K775" s="69">
        <v>348820</v>
      </c>
      <c r="L775" s="192">
        <v>348820</v>
      </c>
      <c r="M775" s="180">
        <v>28341625000</v>
      </c>
      <c r="N775" s="68" t="s">
        <v>3458</v>
      </c>
      <c r="O775" s="68" t="s">
        <v>4162</v>
      </c>
    </row>
    <row r="776" spans="1:15" ht="26.25" thickBot="1">
      <c r="A776" s="68">
        <v>14001101156</v>
      </c>
      <c r="B776" s="68">
        <v>88951</v>
      </c>
      <c r="C776" s="68" t="s">
        <v>3343</v>
      </c>
      <c r="D776" s="68" t="s">
        <v>3293</v>
      </c>
      <c r="E776" s="68">
        <v>13</v>
      </c>
      <c r="F776" s="68">
        <v>1056250000</v>
      </c>
      <c r="G776" s="192">
        <v>13</v>
      </c>
      <c r="H776" s="69">
        <v>1056250000</v>
      </c>
      <c r="I776" s="68" t="s">
        <v>3337</v>
      </c>
      <c r="J776" s="68" t="s">
        <v>3338</v>
      </c>
      <c r="K776" s="69">
        <v>13000</v>
      </c>
      <c r="L776" s="192">
        <v>13000</v>
      </c>
      <c r="M776" s="180">
        <v>1056250000</v>
      </c>
      <c r="N776" s="68" t="s">
        <v>3442</v>
      </c>
      <c r="O776" s="68" t="s">
        <v>3988</v>
      </c>
    </row>
    <row r="777" spans="1:15" ht="26.25" thickBot="1">
      <c r="A777" s="68">
        <v>14031900249</v>
      </c>
      <c r="B777" s="68">
        <v>88895</v>
      </c>
      <c r="C777" s="68" t="s">
        <v>3340</v>
      </c>
      <c r="D777" s="68" t="s">
        <v>3378</v>
      </c>
      <c r="E777" s="68">
        <v>40</v>
      </c>
      <c r="F777" s="68">
        <v>3250000000</v>
      </c>
      <c r="G777" s="192">
        <v>39.590000000000003</v>
      </c>
      <c r="H777" s="69">
        <v>3216687500</v>
      </c>
      <c r="I777" s="68" t="s">
        <v>3337</v>
      </c>
      <c r="J777" s="68" t="s">
        <v>3338</v>
      </c>
      <c r="K777" s="69">
        <v>39590</v>
      </c>
      <c r="L777" s="192">
        <v>39590</v>
      </c>
      <c r="M777" s="180">
        <v>3216687500</v>
      </c>
      <c r="N777" s="68" t="s">
        <v>3339</v>
      </c>
      <c r="O777" s="68" t="s">
        <v>4033</v>
      </c>
    </row>
    <row r="778" spans="1:15" ht="26.25" thickBot="1">
      <c r="A778" s="68">
        <v>14021900321</v>
      </c>
      <c r="B778" s="68">
        <v>88877</v>
      </c>
      <c r="C778" s="68" t="s">
        <v>3340</v>
      </c>
      <c r="D778" s="68" t="s">
        <v>739</v>
      </c>
      <c r="E778" s="68">
        <v>200</v>
      </c>
      <c r="F778" s="68">
        <v>16250000000</v>
      </c>
      <c r="G778" s="192">
        <v>199.58</v>
      </c>
      <c r="H778" s="69">
        <v>16215875000</v>
      </c>
      <c r="I778" s="68" t="s">
        <v>3337</v>
      </c>
      <c r="J778" s="68" t="s">
        <v>3338</v>
      </c>
      <c r="K778" s="69">
        <v>199580</v>
      </c>
      <c r="L778" s="192">
        <v>199580</v>
      </c>
      <c r="M778" s="180">
        <v>16215875000</v>
      </c>
      <c r="N778" s="68" t="s">
        <v>3363</v>
      </c>
      <c r="O778" s="68" t="s">
        <v>3931</v>
      </c>
    </row>
    <row r="779" spans="1:15" ht="26.25" thickBot="1">
      <c r="A779" s="68">
        <v>14021800022</v>
      </c>
      <c r="B779" s="68">
        <v>88853</v>
      </c>
      <c r="C779" s="68" t="s">
        <v>3343</v>
      </c>
      <c r="D779" s="68" t="s">
        <v>3683</v>
      </c>
      <c r="E779" s="68">
        <v>500</v>
      </c>
      <c r="F779" s="68">
        <v>40625000000</v>
      </c>
      <c r="G779" s="192">
        <v>499.7</v>
      </c>
      <c r="H779" s="69">
        <v>40600625000</v>
      </c>
      <c r="I779" s="68" t="s">
        <v>3337</v>
      </c>
      <c r="J779" s="68" t="s">
        <v>3338</v>
      </c>
      <c r="K779" s="69">
        <v>499700</v>
      </c>
      <c r="L779" s="192">
        <v>499700</v>
      </c>
      <c r="M779" s="180">
        <v>40600625000</v>
      </c>
      <c r="N779" s="68" t="s">
        <v>3339</v>
      </c>
      <c r="O779" s="68" t="s">
        <v>3944</v>
      </c>
    </row>
    <row r="780" spans="1:15" ht="26.25" thickBot="1">
      <c r="A780" s="68">
        <v>14021900351</v>
      </c>
      <c r="B780" s="68">
        <v>88865</v>
      </c>
      <c r="C780" s="68" t="s">
        <v>3336</v>
      </c>
      <c r="D780" s="68" t="s">
        <v>3684</v>
      </c>
      <c r="E780" s="68">
        <v>452</v>
      </c>
      <c r="F780" s="68">
        <v>36725000000</v>
      </c>
      <c r="G780" s="192">
        <v>450.27</v>
      </c>
      <c r="H780" s="69">
        <v>36584437500</v>
      </c>
      <c r="I780" s="68" t="s">
        <v>3337</v>
      </c>
      <c r="J780" s="68" t="s">
        <v>3338</v>
      </c>
      <c r="K780" s="69">
        <v>450270</v>
      </c>
      <c r="L780" s="192">
        <v>450270</v>
      </c>
      <c r="M780" s="180">
        <v>36584437500</v>
      </c>
      <c r="N780" s="68" t="s">
        <v>3397</v>
      </c>
      <c r="O780" s="68" t="s">
        <v>4005</v>
      </c>
    </row>
    <row r="781" spans="1:15" ht="26.25" thickBot="1">
      <c r="A781" s="68">
        <v>14021900312</v>
      </c>
      <c r="B781" s="68">
        <v>88815</v>
      </c>
      <c r="C781" s="68" t="s">
        <v>3340</v>
      </c>
      <c r="D781" s="68" t="s">
        <v>3607</v>
      </c>
      <c r="E781" s="68">
        <v>300</v>
      </c>
      <c r="F781" s="68">
        <v>24375000000</v>
      </c>
      <c r="G781" s="192">
        <v>297.18</v>
      </c>
      <c r="H781" s="69">
        <v>24145875000</v>
      </c>
      <c r="I781" s="68" t="s">
        <v>3337</v>
      </c>
      <c r="J781" s="68" t="s">
        <v>3338</v>
      </c>
      <c r="K781" s="69">
        <v>297180</v>
      </c>
      <c r="L781" s="192">
        <v>297180</v>
      </c>
      <c r="M781" s="180">
        <v>24145875000</v>
      </c>
      <c r="N781" s="68" t="s">
        <v>3339</v>
      </c>
      <c r="O781" s="68" t="s">
        <v>3933</v>
      </c>
    </row>
    <row r="782" spans="1:15" ht="26.25" thickBot="1">
      <c r="A782" s="68">
        <v>14021900333</v>
      </c>
      <c r="B782" s="68">
        <v>88694</v>
      </c>
      <c r="C782" s="68" t="s">
        <v>3340</v>
      </c>
      <c r="D782" s="68" t="s">
        <v>3685</v>
      </c>
      <c r="E782" s="68">
        <v>200</v>
      </c>
      <c r="F782" s="68">
        <v>16250000000</v>
      </c>
      <c r="G782" s="192">
        <v>199.97</v>
      </c>
      <c r="H782" s="69">
        <v>16247562500</v>
      </c>
      <c r="I782" s="68" t="s">
        <v>3337</v>
      </c>
      <c r="J782" s="68" t="s">
        <v>3338</v>
      </c>
      <c r="K782" s="69">
        <v>199970</v>
      </c>
      <c r="L782" s="192">
        <v>199970</v>
      </c>
      <c r="M782" s="180">
        <v>16247562500</v>
      </c>
      <c r="N782" s="68" t="s">
        <v>3385</v>
      </c>
      <c r="O782" s="68" t="s">
        <v>4163</v>
      </c>
    </row>
    <row r="783" spans="1:15" ht="26.25" thickBot="1">
      <c r="A783" s="68">
        <v>14021900341</v>
      </c>
      <c r="B783" s="68">
        <v>88685</v>
      </c>
      <c r="C783" s="68" t="s">
        <v>3340</v>
      </c>
      <c r="D783" s="68" t="s">
        <v>3543</v>
      </c>
      <c r="E783" s="68">
        <v>100</v>
      </c>
      <c r="F783" s="68">
        <v>8125000000</v>
      </c>
      <c r="G783" s="192">
        <v>98.37</v>
      </c>
      <c r="H783" s="69">
        <v>7992562500</v>
      </c>
      <c r="I783" s="68" t="s">
        <v>3337</v>
      </c>
      <c r="J783" s="68" t="s">
        <v>3338</v>
      </c>
      <c r="K783" s="69">
        <v>98370</v>
      </c>
      <c r="L783" s="192">
        <v>98370</v>
      </c>
      <c r="M783" s="180">
        <v>7992562500</v>
      </c>
      <c r="N783" s="68" t="s">
        <v>3365</v>
      </c>
      <c r="O783" s="68" t="s">
        <v>3928</v>
      </c>
    </row>
    <row r="784" spans="1:15" ht="26.25" thickBot="1">
      <c r="A784" s="68">
        <v>14021900315</v>
      </c>
      <c r="B784" s="68">
        <v>88672</v>
      </c>
      <c r="C784" s="68" t="s">
        <v>3340</v>
      </c>
      <c r="D784" s="68" t="s">
        <v>3686</v>
      </c>
      <c r="E784" s="68">
        <v>50</v>
      </c>
      <c r="F784" s="68">
        <v>4062500000</v>
      </c>
      <c r="G784" s="192">
        <v>48.45</v>
      </c>
      <c r="H784" s="69">
        <v>3936562500</v>
      </c>
      <c r="I784" s="68" t="s">
        <v>3337</v>
      </c>
      <c r="J784" s="68" t="s">
        <v>3338</v>
      </c>
      <c r="K784" s="69">
        <v>48450</v>
      </c>
      <c r="L784" s="192">
        <v>48450</v>
      </c>
      <c r="M784" s="180">
        <v>3936562500</v>
      </c>
      <c r="N784" s="68" t="s">
        <v>3367</v>
      </c>
      <c r="O784" s="68" t="s">
        <v>4164</v>
      </c>
    </row>
    <row r="785" spans="1:15" ht="51.75" thickBot="1">
      <c r="A785" s="68">
        <v>14021800025</v>
      </c>
      <c r="B785" s="68">
        <v>88675</v>
      </c>
      <c r="C785" s="68" t="s">
        <v>3343</v>
      </c>
      <c r="D785" s="68" t="s">
        <v>3553</v>
      </c>
      <c r="E785" s="68">
        <v>500</v>
      </c>
      <c r="F785" s="68">
        <v>40625000000</v>
      </c>
      <c r="G785" s="192">
        <v>499.98</v>
      </c>
      <c r="H785" s="69">
        <v>40623375000</v>
      </c>
      <c r="I785" s="68" t="s">
        <v>3337</v>
      </c>
      <c r="J785" s="68" t="s">
        <v>3338</v>
      </c>
      <c r="K785" s="69">
        <v>499980</v>
      </c>
      <c r="L785" s="192">
        <v>499980</v>
      </c>
      <c r="M785" s="180">
        <v>40623375000</v>
      </c>
      <c r="N785" s="68" t="s">
        <v>3444</v>
      </c>
      <c r="O785" s="68" t="s">
        <v>3942</v>
      </c>
    </row>
    <row r="786" spans="1:15" ht="26.25" thickBot="1">
      <c r="A786" s="68">
        <v>14021900322</v>
      </c>
      <c r="B786" s="68">
        <v>88634</v>
      </c>
      <c r="C786" s="68" t="s">
        <v>3340</v>
      </c>
      <c r="D786" s="68" t="s">
        <v>739</v>
      </c>
      <c r="E786" s="68">
        <v>200</v>
      </c>
      <c r="F786" s="68">
        <v>16250000000</v>
      </c>
      <c r="G786" s="192">
        <v>199.55</v>
      </c>
      <c r="H786" s="69">
        <v>16213437500</v>
      </c>
      <c r="I786" s="68" t="s">
        <v>3337</v>
      </c>
      <c r="J786" s="68" t="s">
        <v>3338</v>
      </c>
      <c r="K786" s="69">
        <v>199550</v>
      </c>
      <c r="L786" s="192">
        <v>199550</v>
      </c>
      <c r="M786" s="180">
        <v>16213437500</v>
      </c>
      <c r="N786" s="68" t="s">
        <v>3363</v>
      </c>
      <c r="O786" s="68" t="s">
        <v>3931</v>
      </c>
    </row>
    <row r="787" spans="1:15" ht="26.25" thickBot="1">
      <c r="A787" s="68">
        <v>14021900325</v>
      </c>
      <c r="B787" s="68">
        <v>88643</v>
      </c>
      <c r="C787" s="68" t="s">
        <v>3336</v>
      </c>
      <c r="D787" s="68" t="s">
        <v>909</v>
      </c>
      <c r="E787" s="68">
        <v>200</v>
      </c>
      <c r="F787" s="68">
        <v>16250000000</v>
      </c>
      <c r="G787" s="192">
        <v>199.3</v>
      </c>
      <c r="H787" s="69">
        <v>16193125000</v>
      </c>
      <c r="I787" s="68" t="s">
        <v>3337</v>
      </c>
      <c r="J787" s="68" t="s">
        <v>3338</v>
      </c>
      <c r="K787" s="69">
        <v>199300</v>
      </c>
      <c r="L787" s="192">
        <v>199300</v>
      </c>
      <c r="M787" s="180">
        <v>16193125000</v>
      </c>
      <c r="N787" s="68" t="s">
        <v>3365</v>
      </c>
      <c r="O787" s="68" t="s">
        <v>3938</v>
      </c>
    </row>
    <row r="788" spans="1:15" ht="51.75" thickBot="1">
      <c r="A788" s="68">
        <v>14031900320</v>
      </c>
      <c r="B788" s="68">
        <v>95293</v>
      </c>
      <c r="C788" s="68" t="s">
        <v>3340</v>
      </c>
      <c r="D788" s="68" t="s">
        <v>3660</v>
      </c>
      <c r="E788" s="68">
        <v>200</v>
      </c>
      <c r="F788" s="68">
        <v>16250000000</v>
      </c>
      <c r="G788" s="192">
        <v>199.18</v>
      </c>
      <c r="H788" s="69">
        <v>16183375000</v>
      </c>
      <c r="I788" s="68" t="s">
        <v>3337</v>
      </c>
      <c r="J788" s="68" t="s">
        <v>3338</v>
      </c>
      <c r="K788" s="69">
        <v>199180</v>
      </c>
      <c r="L788" s="192">
        <v>199180</v>
      </c>
      <c r="M788" s="180">
        <v>16183375000</v>
      </c>
      <c r="N788" s="68" t="s">
        <v>3361</v>
      </c>
      <c r="O788" s="68" t="s">
        <v>4165</v>
      </c>
    </row>
    <row r="789" spans="1:15" ht="51.75" thickBot="1">
      <c r="A789" s="68">
        <v>14031900211</v>
      </c>
      <c r="B789" s="68">
        <v>95303</v>
      </c>
      <c r="C789" s="68" t="s">
        <v>3336</v>
      </c>
      <c r="D789" s="68" t="s">
        <v>3372</v>
      </c>
      <c r="E789" s="68">
        <v>403</v>
      </c>
      <c r="F789" s="68">
        <v>32743750000</v>
      </c>
      <c r="G789" s="192">
        <v>400.82</v>
      </c>
      <c r="H789" s="69">
        <v>32566625000</v>
      </c>
      <c r="I789" s="68" t="s">
        <v>3337</v>
      </c>
      <c r="J789" s="68" t="s">
        <v>3338</v>
      </c>
      <c r="K789" s="69">
        <v>400820</v>
      </c>
      <c r="L789" s="192">
        <v>400820</v>
      </c>
      <c r="M789" s="180">
        <v>32566625000</v>
      </c>
      <c r="N789" s="68" t="s">
        <v>3365</v>
      </c>
      <c r="O789" s="68" t="s">
        <v>3978</v>
      </c>
    </row>
  </sheetData>
  <autoFilter ref="A1:P789" xr:uid="{D7F12F40-2289-42D4-B75B-F3DC91B32E2D}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F3EF6-6489-4FB5-AE89-5CE5828C275C}">
  <dimension ref="A1:AA805"/>
  <sheetViews>
    <sheetView rightToLeft="1" topLeftCell="E1" workbookViewId="0">
      <selection activeCell="R13" sqref="R13"/>
    </sheetView>
  </sheetViews>
  <sheetFormatPr defaultColWidth="8.85546875" defaultRowHeight="21"/>
  <cols>
    <col min="1" max="1" width="15.7109375" style="5" customWidth="1"/>
    <col min="2" max="3" width="15.28515625" style="5" customWidth="1"/>
    <col min="4" max="4" width="5.7109375" style="5" customWidth="1"/>
    <col min="5" max="6" width="17.7109375" style="5" customWidth="1"/>
    <col min="7" max="7" width="14.28515625" style="5" customWidth="1"/>
    <col min="8" max="8" width="24.42578125" style="15" hidden="1" customWidth="1"/>
    <col min="9" max="9" width="11.85546875" style="5" hidden="1" customWidth="1"/>
    <col min="10" max="10" width="14.7109375" style="5" hidden="1" customWidth="1"/>
    <col min="11" max="11" width="12.42578125" style="5" hidden="1" customWidth="1"/>
    <col min="12" max="12" width="14.28515625" style="5" hidden="1" customWidth="1"/>
    <col min="13" max="13" width="17.28515625" style="16" hidden="1" customWidth="1"/>
    <col min="14" max="14" width="19.7109375" style="16" hidden="1" customWidth="1"/>
    <col min="15" max="15" width="19" style="16" customWidth="1"/>
    <col min="16" max="16" width="24.7109375" style="16" customWidth="1"/>
    <col min="17" max="17" width="14.28515625" style="5" customWidth="1"/>
    <col min="18" max="18" width="14.85546875" style="5" customWidth="1"/>
    <col min="19" max="19" width="61.7109375" style="5" customWidth="1"/>
    <col min="20" max="20" width="17.28515625" style="5" customWidth="1"/>
    <col min="21" max="21" width="12.28515625" style="5" customWidth="1"/>
    <col min="22" max="22" width="11.28515625" style="5" customWidth="1"/>
    <col min="23" max="23" width="15.28515625" style="5" customWidth="1"/>
    <col min="24" max="24" width="13.28515625" style="5" customWidth="1"/>
    <col min="25" max="25" width="24.28515625" style="5" customWidth="1"/>
    <col min="26" max="26" width="12.85546875" style="5" customWidth="1"/>
    <col min="27" max="27" width="20.28515625" style="5" customWidth="1"/>
    <col min="28" max="16384" width="8.85546875" style="5"/>
  </cols>
  <sheetData>
    <row r="1" spans="1:27">
      <c r="A1" s="1" t="s">
        <v>2319</v>
      </c>
      <c r="B1" s="1" t="s">
        <v>2321</v>
      </c>
      <c r="C1" s="1" t="s">
        <v>2320</v>
      </c>
      <c r="D1" s="1" t="s">
        <v>2312</v>
      </c>
      <c r="E1" s="2" t="s">
        <v>2308</v>
      </c>
      <c r="F1" s="2"/>
      <c r="G1" s="1" t="s">
        <v>2309</v>
      </c>
      <c r="H1" s="1" t="s">
        <v>2314</v>
      </c>
      <c r="I1" s="1" t="s">
        <v>2313</v>
      </c>
      <c r="J1" s="1" t="s">
        <v>2315</v>
      </c>
      <c r="K1" s="1" t="s">
        <v>2325</v>
      </c>
      <c r="L1" s="3" t="s">
        <v>2310</v>
      </c>
      <c r="M1" s="4" t="s">
        <v>2326</v>
      </c>
      <c r="N1" s="4" t="s">
        <v>3295</v>
      </c>
      <c r="O1" s="4" t="s">
        <v>3296</v>
      </c>
      <c r="P1" s="4" t="s">
        <v>3297</v>
      </c>
      <c r="Q1" s="1" t="s">
        <v>2311</v>
      </c>
      <c r="R1" s="1" t="s">
        <v>2327</v>
      </c>
      <c r="S1" s="1" t="s">
        <v>2322</v>
      </c>
      <c r="T1" s="1" t="s">
        <v>2323</v>
      </c>
      <c r="U1" s="1" t="s">
        <v>2317</v>
      </c>
      <c r="V1" s="1" t="s">
        <v>2316</v>
      </c>
      <c r="W1" s="1" t="s">
        <v>2318</v>
      </c>
      <c r="X1" s="1" t="s">
        <v>2328</v>
      </c>
      <c r="Y1" s="1" t="s">
        <v>2329</v>
      </c>
      <c r="Z1" s="1" t="s">
        <v>2330</v>
      </c>
      <c r="AA1" s="1" t="s">
        <v>2324</v>
      </c>
    </row>
    <row r="2" spans="1:27">
      <c r="A2" s="6" t="s">
        <v>9</v>
      </c>
      <c r="B2" s="6" t="s">
        <v>80</v>
      </c>
      <c r="C2" s="6" t="s">
        <v>79</v>
      </c>
      <c r="D2" s="6" t="s">
        <v>1</v>
      </c>
      <c r="E2" s="7">
        <v>14031000001</v>
      </c>
      <c r="F2" s="7">
        <f>COUNTIF(E:E,E2)</f>
        <v>1</v>
      </c>
      <c r="G2" s="6" t="s">
        <v>76</v>
      </c>
      <c r="H2" s="8" t="s">
        <v>3</v>
      </c>
      <c r="I2" s="6" t="s">
        <v>2</v>
      </c>
      <c r="J2" s="6" t="s">
        <v>4</v>
      </c>
      <c r="K2" s="9">
        <v>73863</v>
      </c>
      <c r="L2" s="9">
        <v>408000</v>
      </c>
      <c r="M2" s="9">
        <v>407340</v>
      </c>
      <c r="N2" s="9">
        <f t="shared" ref="N2:N65" si="0">M2*K2</f>
        <v>30087354420</v>
      </c>
      <c r="O2" s="9">
        <f>N2*10%</f>
        <v>3008735442</v>
      </c>
      <c r="P2" s="9">
        <f>O2+N2</f>
        <v>33096089862</v>
      </c>
      <c r="Q2" s="6" t="s">
        <v>0</v>
      </c>
      <c r="R2" s="6" t="s">
        <v>103</v>
      </c>
      <c r="S2" s="6" t="s">
        <v>2628</v>
      </c>
      <c r="T2" s="6" t="s">
        <v>76</v>
      </c>
      <c r="U2" s="6" t="s">
        <v>6</v>
      </c>
      <c r="V2" s="6" t="s">
        <v>5</v>
      </c>
      <c r="W2" s="6" t="s">
        <v>21</v>
      </c>
      <c r="X2" s="6" t="s">
        <v>78</v>
      </c>
      <c r="Y2" s="6" t="s">
        <v>2879</v>
      </c>
      <c r="Z2" s="6" t="s">
        <v>2576</v>
      </c>
      <c r="AA2" s="9">
        <v>94757</v>
      </c>
    </row>
    <row r="3" spans="1:27">
      <c r="A3" s="6" t="s">
        <v>9</v>
      </c>
      <c r="B3" s="6" t="s">
        <v>93</v>
      </c>
      <c r="C3" s="6" t="s">
        <v>79</v>
      </c>
      <c r="D3" s="6" t="s">
        <v>1</v>
      </c>
      <c r="E3" s="7">
        <v>14031000002</v>
      </c>
      <c r="F3" s="7">
        <f t="shared" ref="F3:F66" si="1">COUNTIF(E:E,E3)</f>
        <v>1</v>
      </c>
      <c r="G3" s="6" t="s">
        <v>86</v>
      </c>
      <c r="H3" s="8" t="s">
        <v>3</v>
      </c>
      <c r="I3" s="6" t="s">
        <v>2</v>
      </c>
      <c r="J3" s="6" t="s">
        <v>16</v>
      </c>
      <c r="K3" s="9">
        <v>73863</v>
      </c>
      <c r="L3" s="9">
        <v>451000</v>
      </c>
      <c r="M3" s="9">
        <v>450580</v>
      </c>
      <c r="N3" s="9">
        <f t="shared" si="0"/>
        <v>33281190540</v>
      </c>
      <c r="O3" s="9">
        <f t="shared" ref="O3:O37" si="2">N3*10%</f>
        <v>3328119054</v>
      </c>
      <c r="P3" s="9">
        <f t="shared" ref="P3:P66" si="3">O3+N3</f>
        <v>36609309594</v>
      </c>
      <c r="Q3" s="6" t="s">
        <v>0</v>
      </c>
      <c r="R3" s="6" t="s">
        <v>132</v>
      </c>
      <c r="S3" s="6" t="s">
        <v>2628</v>
      </c>
      <c r="T3" s="6" t="s">
        <v>86</v>
      </c>
      <c r="U3" s="6" t="s">
        <v>90</v>
      </c>
      <c r="V3" s="6" t="s">
        <v>67</v>
      </c>
      <c r="W3" s="6" t="s">
        <v>7</v>
      </c>
      <c r="X3" s="6" t="s">
        <v>92</v>
      </c>
      <c r="Y3" s="6" t="s">
        <v>2887</v>
      </c>
      <c r="Z3" s="6" t="s">
        <v>2576</v>
      </c>
      <c r="AA3" s="9">
        <v>93079</v>
      </c>
    </row>
    <row r="4" spans="1:27">
      <c r="A4" s="6" t="s">
        <v>14</v>
      </c>
      <c r="B4" s="6" t="s">
        <v>100</v>
      </c>
      <c r="C4" s="6" t="s">
        <v>79</v>
      </c>
      <c r="D4" s="6" t="s">
        <v>1</v>
      </c>
      <c r="E4" s="7">
        <v>14031000003</v>
      </c>
      <c r="F4" s="7">
        <f t="shared" si="1"/>
        <v>1</v>
      </c>
      <c r="G4" s="6" t="s">
        <v>96</v>
      </c>
      <c r="H4" s="8" t="s">
        <v>11</v>
      </c>
      <c r="I4" s="6" t="s">
        <v>10</v>
      </c>
      <c r="J4" s="6" t="s">
        <v>12</v>
      </c>
      <c r="K4" s="9">
        <v>73863</v>
      </c>
      <c r="L4" s="9">
        <v>260000</v>
      </c>
      <c r="M4" s="9">
        <v>257610</v>
      </c>
      <c r="N4" s="9">
        <f t="shared" si="0"/>
        <v>19027847430</v>
      </c>
      <c r="O4" s="9">
        <f t="shared" si="2"/>
        <v>1902784743</v>
      </c>
      <c r="P4" s="9">
        <f t="shared" si="3"/>
        <v>20930632173</v>
      </c>
      <c r="Q4" s="6" t="s">
        <v>0</v>
      </c>
      <c r="R4" s="6" t="s">
        <v>102</v>
      </c>
      <c r="S4" s="6" t="s">
        <v>2628</v>
      </c>
      <c r="T4" s="6" t="s">
        <v>96</v>
      </c>
      <c r="U4" s="6" t="s">
        <v>6</v>
      </c>
      <c r="V4" s="6" t="s">
        <v>5</v>
      </c>
      <c r="W4" s="6" t="s">
        <v>22</v>
      </c>
      <c r="X4" s="6" t="s">
        <v>99</v>
      </c>
      <c r="Y4" s="6" t="s">
        <v>2893</v>
      </c>
      <c r="Z4" s="6" t="s">
        <v>2576</v>
      </c>
      <c r="AA4" s="9">
        <v>94159</v>
      </c>
    </row>
    <row r="5" spans="1:27">
      <c r="A5" s="6" t="s">
        <v>14</v>
      </c>
      <c r="B5" s="6" t="s">
        <v>105</v>
      </c>
      <c r="C5" s="6" t="s">
        <v>79</v>
      </c>
      <c r="D5" s="6" t="s">
        <v>1</v>
      </c>
      <c r="E5" s="7">
        <v>14031000004</v>
      </c>
      <c r="F5" s="7">
        <f t="shared" si="1"/>
        <v>1</v>
      </c>
      <c r="G5" s="6" t="s">
        <v>96</v>
      </c>
      <c r="H5" s="8" t="s">
        <v>11</v>
      </c>
      <c r="I5" s="6" t="s">
        <v>10</v>
      </c>
      <c r="J5" s="6" t="s">
        <v>12</v>
      </c>
      <c r="K5" s="9">
        <v>73863</v>
      </c>
      <c r="L5" s="9">
        <v>100000</v>
      </c>
      <c r="M5" s="9">
        <v>98460</v>
      </c>
      <c r="N5" s="9">
        <f t="shared" si="0"/>
        <v>7272550980</v>
      </c>
      <c r="O5" s="9">
        <f t="shared" si="2"/>
        <v>727255098</v>
      </c>
      <c r="P5" s="9">
        <f t="shared" si="3"/>
        <v>7999806078</v>
      </c>
      <c r="Q5" s="6" t="s">
        <v>0</v>
      </c>
      <c r="R5" s="6" t="s">
        <v>102</v>
      </c>
      <c r="S5" s="6" t="s">
        <v>2628</v>
      </c>
      <c r="T5" s="6" t="s">
        <v>96</v>
      </c>
      <c r="U5" s="6" t="s">
        <v>6</v>
      </c>
      <c r="V5" s="6" t="s">
        <v>5</v>
      </c>
      <c r="W5" s="6" t="s">
        <v>22</v>
      </c>
      <c r="X5" s="6" t="s">
        <v>104</v>
      </c>
      <c r="Y5" s="6" t="s">
        <v>2894</v>
      </c>
      <c r="Z5" s="6" t="s">
        <v>2576</v>
      </c>
      <c r="AA5" s="9">
        <v>94552</v>
      </c>
    </row>
    <row r="6" spans="1:27">
      <c r="A6" s="6" t="s">
        <v>14</v>
      </c>
      <c r="B6" s="6" t="s">
        <v>107</v>
      </c>
      <c r="C6" s="6" t="s">
        <v>79</v>
      </c>
      <c r="D6" s="6" t="s">
        <v>1</v>
      </c>
      <c r="E6" s="7">
        <v>14031000005</v>
      </c>
      <c r="F6" s="7">
        <f t="shared" si="1"/>
        <v>1</v>
      </c>
      <c r="G6" s="6" t="s">
        <v>96</v>
      </c>
      <c r="H6" s="8" t="s">
        <v>11</v>
      </c>
      <c r="I6" s="6" t="s">
        <v>10</v>
      </c>
      <c r="J6" s="6" t="s">
        <v>12</v>
      </c>
      <c r="K6" s="9">
        <v>73863</v>
      </c>
      <c r="L6" s="9">
        <v>125000</v>
      </c>
      <c r="M6" s="9">
        <v>124990</v>
      </c>
      <c r="N6" s="9">
        <f t="shared" si="0"/>
        <v>9232136370</v>
      </c>
      <c r="O6" s="9">
        <f t="shared" si="2"/>
        <v>923213637</v>
      </c>
      <c r="P6" s="9">
        <f t="shared" si="3"/>
        <v>10155350007</v>
      </c>
      <c r="Q6" s="6" t="s">
        <v>0</v>
      </c>
      <c r="R6" s="6" t="s">
        <v>103</v>
      </c>
      <c r="S6" s="6" t="s">
        <v>2628</v>
      </c>
      <c r="T6" s="6" t="s">
        <v>96</v>
      </c>
      <c r="U6" s="6" t="s">
        <v>6</v>
      </c>
      <c r="V6" s="6" t="s">
        <v>5</v>
      </c>
      <c r="W6" s="6" t="s">
        <v>13</v>
      </c>
      <c r="X6" s="6" t="s">
        <v>104</v>
      </c>
      <c r="Y6" s="6" t="s">
        <v>2895</v>
      </c>
      <c r="Z6" s="6" t="s">
        <v>2576</v>
      </c>
      <c r="AA6" s="9">
        <v>95365</v>
      </c>
    </row>
    <row r="7" spans="1:27">
      <c r="A7" s="6" t="s">
        <v>14</v>
      </c>
      <c r="B7" s="6" t="s">
        <v>109</v>
      </c>
      <c r="C7" s="6" t="s">
        <v>79</v>
      </c>
      <c r="D7" s="6" t="s">
        <v>1</v>
      </c>
      <c r="E7" s="7">
        <v>14031000006</v>
      </c>
      <c r="F7" s="7">
        <f t="shared" si="1"/>
        <v>1</v>
      </c>
      <c r="G7" s="6" t="s">
        <v>95</v>
      </c>
      <c r="H7" s="8" t="s">
        <v>11</v>
      </c>
      <c r="I7" s="6" t="s">
        <v>10</v>
      </c>
      <c r="J7" s="6" t="s">
        <v>12</v>
      </c>
      <c r="K7" s="9">
        <v>73863</v>
      </c>
      <c r="L7" s="9">
        <v>60000</v>
      </c>
      <c r="M7" s="9">
        <v>58370</v>
      </c>
      <c r="N7" s="9">
        <f t="shared" si="0"/>
        <v>4311383310</v>
      </c>
      <c r="O7" s="9">
        <f t="shared" si="2"/>
        <v>431138331</v>
      </c>
      <c r="P7" s="9">
        <f t="shared" si="3"/>
        <v>4742521641</v>
      </c>
      <c r="Q7" s="6" t="s">
        <v>0</v>
      </c>
      <c r="R7" s="6" t="s">
        <v>106</v>
      </c>
      <c r="S7" s="6" t="s">
        <v>2628</v>
      </c>
      <c r="T7" s="6" t="s">
        <v>95</v>
      </c>
      <c r="U7" s="6" t="s">
        <v>6</v>
      </c>
      <c r="V7" s="6" t="s">
        <v>5</v>
      </c>
      <c r="W7" s="6" t="s">
        <v>22</v>
      </c>
      <c r="X7" s="6" t="s">
        <v>108</v>
      </c>
      <c r="Y7" s="6" t="s">
        <v>2898</v>
      </c>
      <c r="Z7" s="6" t="s">
        <v>2576</v>
      </c>
      <c r="AA7" s="9">
        <v>94267</v>
      </c>
    </row>
    <row r="8" spans="1:27">
      <c r="A8" s="6" t="s">
        <v>14</v>
      </c>
      <c r="B8" s="6" t="s">
        <v>111</v>
      </c>
      <c r="C8" s="6" t="s">
        <v>79</v>
      </c>
      <c r="D8" s="6" t="s">
        <v>1</v>
      </c>
      <c r="E8" s="7">
        <v>14031000007</v>
      </c>
      <c r="F8" s="7">
        <f t="shared" si="1"/>
        <v>1</v>
      </c>
      <c r="G8" s="6" t="s">
        <v>95</v>
      </c>
      <c r="H8" s="8" t="s">
        <v>11</v>
      </c>
      <c r="I8" s="6" t="s">
        <v>10</v>
      </c>
      <c r="J8" s="6" t="s">
        <v>12</v>
      </c>
      <c r="K8" s="9">
        <v>73863</v>
      </c>
      <c r="L8" s="9">
        <v>208000</v>
      </c>
      <c r="M8" s="9">
        <v>207100</v>
      </c>
      <c r="N8" s="9">
        <f t="shared" si="0"/>
        <v>15297027300</v>
      </c>
      <c r="O8" s="9">
        <f t="shared" si="2"/>
        <v>1529702730</v>
      </c>
      <c r="P8" s="9">
        <f t="shared" si="3"/>
        <v>16826730030</v>
      </c>
      <c r="Q8" s="6" t="s">
        <v>0</v>
      </c>
      <c r="R8" s="6" t="s">
        <v>106</v>
      </c>
      <c r="S8" s="6" t="s">
        <v>2628</v>
      </c>
      <c r="T8" s="6" t="s">
        <v>95</v>
      </c>
      <c r="U8" s="6" t="s">
        <v>6</v>
      </c>
      <c r="V8" s="6" t="s">
        <v>5</v>
      </c>
      <c r="W8" s="6" t="s">
        <v>22</v>
      </c>
      <c r="X8" s="6" t="s">
        <v>108</v>
      </c>
      <c r="Y8" s="6" t="s">
        <v>2899</v>
      </c>
      <c r="Z8" s="6" t="s">
        <v>2576</v>
      </c>
      <c r="AA8" s="9">
        <v>94170</v>
      </c>
    </row>
    <row r="9" spans="1:27">
      <c r="A9" s="6" t="s">
        <v>14</v>
      </c>
      <c r="B9" s="6" t="s">
        <v>115</v>
      </c>
      <c r="C9" s="6" t="s">
        <v>79</v>
      </c>
      <c r="D9" s="6" t="s">
        <v>1</v>
      </c>
      <c r="E9" s="7">
        <v>14031000008</v>
      </c>
      <c r="F9" s="7">
        <f t="shared" si="1"/>
        <v>1</v>
      </c>
      <c r="G9" s="6" t="s">
        <v>95</v>
      </c>
      <c r="H9" s="8" t="s">
        <v>11</v>
      </c>
      <c r="I9" s="6" t="s">
        <v>10</v>
      </c>
      <c r="J9" s="6" t="s">
        <v>12</v>
      </c>
      <c r="K9" s="9">
        <v>73863</v>
      </c>
      <c r="L9" s="9">
        <v>65000</v>
      </c>
      <c r="M9" s="9">
        <v>64740</v>
      </c>
      <c r="N9" s="9">
        <f t="shared" si="0"/>
        <v>4781890620</v>
      </c>
      <c r="O9" s="9">
        <f t="shared" si="2"/>
        <v>478189062</v>
      </c>
      <c r="P9" s="9">
        <f t="shared" si="3"/>
        <v>5260079682</v>
      </c>
      <c r="Q9" s="6" t="s">
        <v>0</v>
      </c>
      <c r="R9" s="6" t="s">
        <v>97</v>
      </c>
      <c r="S9" s="6" t="s">
        <v>2628</v>
      </c>
      <c r="T9" s="6" t="s">
        <v>95</v>
      </c>
      <c r="U9" s="6" t="s">
        <v>6</v>
      </c>
      <c r="V9" s="6" t="s">
        <v>5</v>
      </c>
      <c r="W9" s="6" t="s">
        <v>25</v>
      </c>
      <c r="X9" s="6" t="s">
        <v>108</v>
      </c>
      <c r="Y9" s="6" t="s">
        <v>2900</v>
      </c>
      <c r="Z9" s="6" t="s">
        <v>2576</v>
      </c>
      <c r="AA9" s="9">
        <v>94270</v>
      </c>
    </row>
    <row r="10" spans="1:27">
      <c r="A10" s="6" t="s">
        <v>14</v>
      </c>
      <c r="B10" s="6" t="s">
        <v>116</v>
      </c>
      <c r="C10" s="6" t="s">
        <v>79</v>
      </c>
      <c r="D10" s="6" t="s">
        <v>1</v>
      </c>
      <c r="E10" s="7">
        <v>14031000009</v>
      </c>
      <c r="F10" s="7">
        <f t="shared" si="1"/>
        <v>1</v>
      </c>
      <c r="G10" s="6" t="s">
        <v>95</v>
      </c>
      <c r="H10" s="8" t="s">
        <v>11</v>
      </c>
      <c r="I10" s="6" t="s">
        <v>10</v>
      </c>
      <c r="J10" s="6" t="s">
        <v>12</v>
      </c>
      <c r="K10" s="9">
        <v>73863</v>
      </c>
      <c r="L10" s="9">
        <v>69000</v>
      </c>
      <c r="M10" s="9">
        <v>68170</v>
      </c>
      <c r="N10" s="9">
        <f t="shared" si="0"/>
        <v>5035240710</v>
      </c>
      <c r="O10" s="9">
        <f t="shared" si="2"/>
        <v>503524071</v>
      </c>
      <c r="P10" s="9">
        <f t="shared" si="3"/>
        <v>5538764781</v>
      </c>
      <c r="Q10" s="6" t="s">
        <v>0</v>
      </c>
      <c r="R10" s="6" t="s">
        <v>106</v>
      </c>
      <c r="S10" s="6" t="s">
        <v>2628</v>
      </c>
      <c r="T10" s="6" t="s">
        <v>95</v>
      </c>
      <c r="U10" s="6" t="s">
        <v>6</v>
      </c>
      <c r="V10" s="6" t="s">
        <v>5</v>
      </c>
      <c r="W10" s="6" t="s">
        <v>22</v>
      </c>
      <c r="X10" s="6" t="s">
        <v>108</v>
      </c>
      <c r="Y10" s="6" t="s">
        <v>2901</v>
      </c>
      <c r="Z10" s="6" t="s">
        <v>2576</v>
      </c>
      <c r="AA10" s="9">
        <v>93781</v>
      </c>
    </row>
    <row r="11" spans="1:27">
      <c r="A11" s="6" t="s">
        <v>14</v>
      </c>
      <c r="B11" s="6" t="s">
        <v>117</v>
      </c>
      <c r="C11" s="6" t="s">
        <v>79</v>
      </c>
      <c r="D11" s="6" t="s">
        <v>1</v>
      </c>
      <c r="E11" s="7">
        <v>14031000010</v>
      </c>
      <c r="F11" s="7">
        <f t="shared" si="1"/>
        <v>1</v>
      </c>
      <c r="G11" s="6" t="s">
        <v>95</v>
      </c>
      <c r="H11" s="8" t="s">
        <v>11</v>
      </c>
      <c r="I11" s="6" t="s">
        <v>10</v>
      </c>
      <c r="J11" s="6" t="s">
        <v>12</v>
      </c>
      <c r="K11" s="9">
        <v>73863</v>
      </c>
      <c r="L11" s="9">
        <v>48000</v>
      </c>
      <c r="M11" s="9">
        <v>46950</v>
      </c>
      <c r="N11" s="9">
        <f t="shared" si="0"/>
        <v>3467867850</v>
      </c>
      <c r="O11" s="9">
        <f t="shared" si="2"/>
        <v>346786785</v>
      </c>
      <c r="P11" s="9">
        <f t="shared" si="3"/>
        <v>3814654635</v>
      </c>
      <c r="Q11" s="6" t="s">
        <v>0</v>
      </c>
      <c r="R11" s="6" t="s">
        <v>106</v>
      </c>
      <c r="S11" s="6" t="s">
        <v>2628</v>
      </c>
      <c r="T11" s="6" t="s">
        <v>95</v>
      </c>
      <c r="U11" s="6" t="s">
        <v>6</v>
      </c>
      <c r="V11" s="6" t="s">
        <v>5</v>
      </c>
      <c r="W11" s="6" t="s">
        <v>22</v>
      </c>
      <c r="X11" s="6" t="s">
        <v>108</v>
      </c>
      <c r="Y11" s="6" t="s">
        <v>2902</v>
      </c>
      <c r="Z11" s="6" t="s">
        <v>2576</v>
      </c>
      <c r="AA11" s="9">
        <v>94721</v>
      </c>
    </row>
    <row r="12" spans="1:27">
      <c r="A12" s="6" t="s">
        <v>14</v>
      </c>
      <c r="B12" s="6" t="s">
        <v>120</v>
      </c>
      <c r="C12" s="6" t="s">
        <v>79</v>
      </c>
      <c r="D12" s="6" t="s">
        <v>1</v>
      </c>
      <c r="E12" s="7">
        <v>14031000011</v>
      </c>
      <c r="F12" s="7">
        <f t="shared" si="1"/>
        <v>1</v>
      </c>
      <c r="G12" s="6" t="s">
        <v>95</v>
      </c>
      <c r="H12" s="8" t="s">
        <v>11</v>
      </c>
      <c r="I12" s="6" t="s">
        <v>10</v>
      </c>
      <c r="J12" s="6" t="s">
        <v>12</v>
      </c>
      <c r="K12" s="9">
        <v>73863</v>
      </c>
      <c r="L12" s="9">
        <v>88000</v>
      </c>
      <c r="M12" s="9">
        <v>87010</v>
      </c>
      <c r="N12" s="9">
        <f t="shared" si="0"/>
        <v>6426819630</v>
      </c>
      <c r="O12" s="9">
        <f t="shared" si="2"/>
        <v>642681963</v>
      </c>
      <c r="P12" s="9">
        <f t="shared" si="3"/>
        <v>7069501593</v>
      </c>
      <c r="Q12" s="6" t="s">
        <v>0</v>
      </c>
      <c r="R12" s="6" t="s">
        <v>106</v>
      </c>
      <c r="S12" s="6" t="s">
        <v>2628</v>
      </c>
      <c r="T12" s="6" t="s">
        <v>95</v>
      </c>
      <c r="U12" s="6" t="s">
        <v>6</v>
      </c>
      <c r="V12" s="6" t="s">
        <v>5</v>
      </c>
      <c r="W12" s="6" t="s">
        <v>22</v>
      </c>
      <c r="X12" s="6" t="s">
        <v>119</v>
      </c>
      <c r="Y12" s="6" t="s">
        <v>2903</v>
      </c>
      <c r="Z12" s="6" t="s">
        <v>2576</v>
      </c>
      <c r="AA12" s="9">
        <v>94303</v>
      </c>
    </row>
    <row r="13" spans="1:27">
      <c r="A13" s="6" t="s">
        <v>14</v>
      </c>
      <c r="B13" s="6" t="s">
        <v>123</v>
      </c>
      <c r="C13" s="6" t="s">
        <v>79</v>
      </c>
      <c r="D13" s="6" t="s">
        <v>1</v>
      </c>
      <c r="E13" s="7">
        <v>14031000012</v>
      </c>
      <c r="F13" s="7">
        <f t="shared" si="1"/>
        <v>1</v>
      </c>
      <c r="G13" s="6" t="s">
        <v>84</v>
      </c>
      <c r="H13" s="8" t="s">
        <v>11</v>
      </c>
      <c r="I13" s="6" t="s">
        <v>10</v>
      </c>
      <c r="J13" s="6" t="s">
        <v>12</v>
      </c>
      <c r="K13" s="9">
        <v>73863</v>
      </c>
      <c r="L13" s="9">
        <v>90000</v>
      </c>
      <c r="M13" s="9">
        <v>89290</v>
      </c>
      <c r="N13" s="9">
        <f t="shared" si="0"/>
        <v>6595227270</v>
      </c>
      <c r="O13" s="9">
        <f t="shared" si="2"/>
        <v>659522727</v>
      </c>
      <c r="P13" s="9">
        <f t="shared" si="3"/>
        <v>7254749997</v>
      </c>
      <c r="Q13" s="6" t="s">
        <v>0</v>
      </c>
      <c r="R13" s="6" t="s">
        <v>98</v>
      </c>
      <c r="S13" s="6" t="s">
        <v>2628</v>
      </c>
      <c r="T13" s="6" t="s">
        <v>84</v>
      </c>
      <c r="U13" s="6" t="s">
        <v>6</v>
      </c>
      <c r="V13" s="6" t="s">
        <v>5</v>
      </c>
      <c r="W13" s="6" t="s">
        <v>22</v>
      </c>
      <c r="X13" s="6" t="s">
        <v>122</v>
      </c>
      <c r="Y13" s="6" t="s">
        <v>2906</v>
      </c>
      <c r="Z13" s="6" t="s">
        <v>2576</v>
      </c>
      <c r="AA13" s="9">
        <v>94162</v>
      </c>
    </row>
    <row r="14" spans="1:27">
      <c r="A14" s="6" t="s">
        <v>14</v>
      </c>
      <c r="B14" s="6" t="s">
        <v>125</v>
      </c>
      <c r="C14" s="6" t="s">
        <v>79</v>
      </c>
      <c r="D14" s="6" t="s">
        <v>1</v>
      </c>
      <c r="E14" s="7">
        <v>14031000013</v>
      </c>
      <c r="F14" s="7">
        <f t="shared" si="1"/>
        <v>1</v>
      </c>
      <c r="G14" s="6" t="s">
        <v>84</v>
      </c>
      <c r="H14" s="8" t="s">
        <v>11</v>
      </c>
      <c r="I14" s="6" t="s">
        <v>10</v>
      </c>
      <c r="J14" s="6" t="s">
        <v>12</v>
      </c>
      <c r="K14" s="9">
        <v>73863</v>
      </c>
      <c r="L14" s="9">
        <v>99000</v>
      </c>
      <c r="M14" s="9">
        <v>98210</v>
      </c>
      <c r="N14" s="9">
        <f t="shared" si="0"/>
        <v>7254085230</v>
      </c>
      <c r="O14" s="9">
        <f t="shared" si="2"/>
        <v>725408523</v>
      </c>
      <c r="P14" s="9">
        <f t="shared" si="3"/>
        <v>7979493753</v>
      </c>
      <c r="Q14" s="6" t="s">
        <v>0</v>
      </c>
      <c r="R14" s="6" t="s">
        <v>98</v>
      </c>
      <c r="S14" s="6" t="s">
        <v>2628</v>
      </c>
      <c r="T14" s="6" t="s">
        <v>84</v>
      </c>
      <c r="U14" s="6" t="s">
        <v>6</v>
      </c>
      <c r="V14" s="6" t="s">
        <v>5</v>
      </c>
      <c r="W14" s="6" t="s">
        <v>13</v>
      </c>
      <c r="X14" s="6" t="s">
        <v>124</v>
      </c>
      <c r="Y14" s="6" t="s">
        <v>2907</v>
      </c>
      <c r="Z14" s="6" t="s">
        <v>2576</v>
      </c>
      <c r="AA14" s="9">
        <v>94165</v>
      </c>
    </row>
    <row r="15" spans="1:27">
      <c r="A15" s="6" t="s">
        <v>14</v>
      </c>
      <c r="B15" s="6" t="s">
        <v>126</v>
      </c>
      <c r="C15" s="6" t="s">
        <v>79</v>
      </c>
      <c r="D15" s="6" t="s">
        <v>1</v>
      </c>
      <c r="E15" s="7">
        <v>14031000014</v>
      </c>
      <c r="F15" s="7">
        <f t="shared" si="1"/>
        <v>1</v>
      </c>
      <c r="G15" s="6" t="s">
        <v>84</v>
      </c>
      <c r="H15" s="8" t="s">
        <v>11</v>
      </c>
      <c r="I15" s="6" t="s">
        <v>10</v>
      </c>
      <c r="J15" s="6" t="s">
        <v>12</v>
      </c>
      <c r="K15" s="9">
        <v>73863</v>
      </c>
      <c r="L15" s="9">
        <v>50000</v>
      </c>
      <c r="M15" s="9">
        <v>49460</v>
      </c>
      <c r="N15" s="9">
        <f t="shared" si="0"/>
        <v>3653263980</v>
      </c>
      <c r="O15" s="9">
        <f t="shared" si="2"/>
        <v>365326398</v>
      </c>
      <c r="P15" s="9">
        <f t="shared" si="3"/>
        <v>4018590378</v>
      </c>
      <c r="Q15" s="6" t="s">
        <v>0</v>
      </c>
      <c r="R15" s="6" t="s">
        <v>98</v>
      </c>
      <c r="S15" s="6" t="s">
        <v>2628</v>
      </c>
      <c r="T15" s="6" t="s">
        <v>84</v>
      </c>
      <c r="U15" s="6" t="s">
        <v>6</v>
      </c>
      <c r="V15" s="6" t="s">
        <v>5</v>
      </c>
      <c r="W15" s="6" t="s">
        <v>13</v>
      </c>
      <c r="X15" s="6" t="s">
        <v>124</v>
      </c>
      <c r="Y15" s="6" t="s">
        <v>2908</v>
      </c>
      <c r="Z15" s="6" t="s">
        <v>2576</v>
      </c>
      <c r="AA15" s="9">
        <v>94220</v>
      </c>
    </row>
    <row r="16" spans="1:27">
      <c r="A16" s="6" t="s">
        <v>14</v>
      </c>
      <c r="B16" s="6" t="s">
        <v>127</v>
      </c>
      <c r="C16" s="6" t="s">
        <v>79</v>
      </c>
      <c r="D16" s="6" t="s">
        <v>1</v>
      </c>
      <c r="E16" s="7">
        <v>14031000015</v>
      </c>
      <c r="F16" s="7">
        <f t="shared" si="1"/>
        <v>1</v>
      </c>
      <c r="G16" s="6" t="s">
        <v>84</v>
      </c>
      <c r="H16" s="8" t="s">
        <v>11</v>
      </c>
      <c r="I16" s="6" t="s">
        <v>10</v>
      </c>
      <c r="J16" s="6" t="s">
        <v>12</v>
      </c>
      <c r="K16" s="9">
        <v>73863</v>
      </c>
      <c r="L16" s="9">
        <v>55000</v>
      </c>
      <c r="M16" s="9">
        <v>53280</v>
      </c>
      <c r="N16" s="9">
        <f t="shared" si="0"/>
        <v>3935420640</v>
      </c>
      <c r="O16" s="9">
        <f t="shared" si="2"/>
        <v>393542064</v>
      </c>
      <c r="P16" s="9">
        <f t="shared" si="3"/>
        <v>4328962704</v>
      </c>
      <c r="Q16" s="6" t="s">
        <v>0</v>
      </c>
      <c r="R16" s="6" t="s">
        <v>97</v>
      </c>
      <c r="S16" s="6" t="s">
        <v>2628</v>
      </c>
      <c r="T16" s="6" t="s">
        <v>84</v>
      </c>
      <c r="U16" s="6" t="s">
        <v>6</v>
      </c>
      <c r="V16" s="6" t="s">
        <v>5</v>
      </c>
      <c r="W16" s="6" t="s">
        <v>22</v>
      </c>
      <c r="X16" s="6" t="s">
        <v>124</v>
      </c>
      <c r="Y16" s="6" t="s">
        <v>2909</v>
      </c>
      <c r="Z16" s="6" t="s">
        <v>2576</v>
      </c>
      <c r="AA16" s="9">
        <v>94273</v>
      </c>
    </row>
    <row r="17" spans="1:27">
      <c r="A17" s="6" t="s">
        <v>14</v>
      </c>
      <c r="B17" s="6" t="s">
        <v>128</v>
      </c>
      <c r="C17" s="6" t="s">
        <v>79</v>
      </c>
      <c r="D17" s="6" t="s">
        <v>1</v>
      </c>
      <c r="E17" s="7">
        <v>14031000016</v>
      </c>
      <c r="F17" s="7">
        <f t="shared" si="1"/>
        <v>1</v>
      </c>
      <c r="G17" s="6" t="s">
        <v>84</v>
      </c>
      <c r="H17" s="8" t="s">
        <v>11</v>
      </c>
      <c r="I17" s="6" t="s">
        <v>10</v>
      </c>
      <c r="J17" s="6" t="s">
        <v>12</v>
      </c>
      <c r="K17" s="9">
        <v>73863</v>
      </c>
      <c r="L17" s="9">
        <v>125000</v>
      </c>
      <c r="M17" s="9">
        <v>124220</v>
      </c>
      <c r="N17" s="9">
        <f t="shared" si="0"/>
        <v>9175261860</v>
      </c>
      <c r="O17" s="9">
        <f t="shared" si="2"/>
        <v>917526186</v>
      </c>
      <c r="P17" s="9">
        <f t="shared" si="3"/>
        <v>10092788046</v>
      </c>
      <c r="Q17" s="6" t="s">
        <v>0</v>
      </c>
      <c r="R17" s="6" t="s">
        <v>98</v>
      </c>
      <c r="S17" s="6" t="s">
        <v>2628</v>
      </c>
      <c r="T17" s="6" t="s">
        <v>84</v>
      </c>
      <c r="U17" s="6" t="s">
        <v>6</v>
      </c>
      <c r="V17" s="6" t="s">
        <v>5</v>
      </c>
      <c r="W17" s="6" t="s">
        <v>22</v>
      </c>
      <c r="X17" s="6" t="s">
        <v>122</v>
      </c>
      <c r="Y17" s="6" t="s">
        <v>2910</v>
      </c>
      <c r="Z17" s="6" t="s">
        <v>2576</v>
      </c>
      <c r="AA17" s="9">
        <v>93858</v>
      </c>
    </row>
    <row r="18" spans="1:27">
      <c r="A18" s="6" t="s">
        <v>14</v>
      </c>
      <c r="B18" s="6" t="s">
        <v>129</v>
      </c>
      <c r="C18" s="6" t="s">
        <v>79</v>
      </c>
      <c r="D18" s="6" t="s">
        <v>1</v>
      </c>
      <c r="E18" s="7">
        <v>14031000017</v>
      </c>
      <c r="F18" s="7">
        <f t="shared" si="1"/>
        <v>1</v>
      </c>
      <c r="G18" s="6" t="s">
        <v>84</v>
      </c>
      <c r="H18" s="8" t="s">
        <v>11</v>
      </c>
      <c r="I18" s="6" t="s">
        <v>10</v>
      </c>
      <c r="J18" s="6" t="s">
        <v>12</v>
      </c>
      <c r="K18" s="9">
        <v>73863</v>
      </c>
      <c r="L18" s="9">
        <v>46000</v>
      </c>
      <c r="M18" s="9">
        <v>45400</v>
      </c>
      <c r="N18" s="9">
        <f t="shared" si="0"/>
        <v>3353380200</v>
      </c>
      <c r="O18" s="9">
        <f t="shared" si="2"/>
        <v>335338020</v>
      </c>
      <c r="P18" s="9">
        <f t="shared" si="3"/>
        <v>3688718220</v>
      </c>
      <c r="Q18" s="6" t="s">
        <v>0</v>
      </c>
      <c r="R18" s="6" t="s">
        <v>114</v>
      </c>
      <c r="S18" s="6" t="s">
        <v>2628</v>
      </c>
      <c r="T18" s="6" t="s">
        <v>84</v>
      </c>
      <c r="U18" s="6" t="s">
        <v>6</v>
      </c>
      <c r="V18" s="6" t="s">
        <v>5</v>
      </c>
      <c r="W18" s="6" t="s">
        <v>13</v>
      </c>
      <c r="X18" s="6" t="s">
        <v>122</v>
      </c>
      <c r="Y18" s="6" t="s">
        <v>2911</v>
      </c>
      <c r="Z18" s="6" t="s">
        <v>2576</v>
      </c>
      <c r="AA18" s="9">
        <v>94572</v>
      </c>
    </row>
    <row r="19" spans="1:27">
      <c r="A19" s="6" t="s">
        <v>14</v>
      </c>
      <c r="B19" s="6" t="s">
        <v>130</v>
      </c>
      <c r="C19" s="6" t="s">
        <v>79</v>
      </c>
      <c r="D19" s="6" t="s">
        <v>1</v>
      </c>
      <c r="E19" s="7">
        <v>14031000018</v>
      </c>
      <c r="F19" s="7">
        <f t="shared" si="1"/>
        <v>1</v>
      </c>
      <c r="G19" s="6" t="s">
        <v>84</v>
      </c>
      <c r="H19" s="8" t="s">
        <v>11</v>
      </c>
      <c r="I19" s="6" t="s">
        <v>10</v>
      </c>
      <c r="J19" s="6" t="s">
        <v>12</v>
      </c>
      <c r="K19" s="9">
        <v>73863</v>
      </c>
      <c r="L19" s="9">
        <v>80000</v>
      </c>
      <c r="M19" s="9">
        <v>74630</v>
      </c>
      <c r="N19" s="9">
        <f t="shared" si="0"/>
        <v>5512395690</v>
      </c>
      <c r="O19" s="9">
        <f t="shared" si="2"/>
        <v>551239569</v>
      </c>
      <c r="P19" s="9">
        <f t="shared" si="3"/>
        <v>6063635259</v>
      </c>
      <c r="Q19" s="6" t="s">
        <v>0</v>
      </c>
      <c r="R19" s="6" t="s">
        <v>98</v>
      </c>
      <c r="S19" s="6" t="s">
        <v>2628</v>
      </c>
      <c r="T19" s="6" t="s">
        <v>84</v>
      </c>
      <c r="U19" s="6" t="s">
        <v>6</v>
      </c>
      <c r="V19" s="6" t="s">
        <v>5</v>
      </c>
      <c r="W19" s="6" t="s">
        <v>53</v>
      </c>
      <c r="X19" s="6" t="s">
        <v>124</v>
      </c>
      <c r="Y19" s="6" t="s">
        <v>2912</v>
      </c>
      <c r="Z19" s="6" t="s">
        <v>2576</v>
      </c>
      <c r="AA19" s="9">
        <v>94681</v>
      </c>
    </row>
    <row r="20" spans="1:27">
      <c r="A20" s="6" t="s">
        <v>14</v>
      </c>
      <c r="B20" s="6" t="s">
        <v>131</v>
      </c>
      <c r="C20" s="6" t="s">
        <v>79</v>
      </c>
      <c r="D20" s="6" t="s">
        <v>1</v>
      </c>
      <c r="E20" s="7">
        <v>14031000019</v>
      </c>
      <c r="F20" s="7">
        <f t="shared" si="1"/>
        <v>1</v>
      </c>
      <c r="G20" s="6" t="s">
        <v>84</v>
      </c>
      <c r="H20" s="8" t="s">
        <v>11</v>
      </c>
      <c r="I20" s="6" t="s">
        <v>10</v>
      </c>
      <c r="J20" s="6" t="s">
        <v>12</v>
      </c>
      <c r="K20" s="9">
        <v>73863</v>
      </c>
      <c r="L20" s="9">
        <v>55000</v>
      </c>
      <c r="M20" s="9">
        <v>54540</v>
      </c>
      <c r="N20" s="9">
        <f t="shared" si="0"/>
        <v>4028488020</v>
      </c>
      <c r="O20" s="9">
        <f t="shared" si="2"/>
        <v>402848802</v>
      </c>
      <c r="P20" s="9">
        <f t="shared" si="3"/>
        <v>4431336822</v>
      </c>
      <c r="Q20" s="6" t="s">
        <v>0</v>
      </c>
      <c r="R20" s="6" t="s">
        <v>98</v>
      </c>
      <c r="S20" s="6" t="s">
        <v>2628</v>
      </c>
      <c r="T20" s="6" t="s">
        <v>84</v>
      </c>
      <c r="U20" s="6" t="s">
        <v>6</v>
      </c>
      <c r="V20" s="6" t="s">
        <v>5</v>
      </c>
      <c r="W20" s="6" t="s">
        <v>22</v>
      </c>
      <c r="X20" s="6" t="s">
        <v>124</v>
      </c>
      <c r="Y20" s="6" t="s">
        <v>2913</v>
      </c>
      <c r="Z20" s="6" t="s">
        <v>2576</v>
      </c>
      <c r="AA20" s="9">
        <v>94199</v>
      </c>
    </row>
    <row r="21" spans="1:27">
      <c r="A21" s="6" t="s">
        <v>9</v>
      </c>
      <c r="B21" s="6" t="s">
        <v>133</v>
      </c>
      <c r="C21" s="6" t="s">
        <v>84</v>
      </c>
      <c r="D21" s="6" t="s">
        <v>1</v>
      </c>
      <c r="E21" s="7">
        <v>14031000020</v>
      </c>
      <c r="F21" s="7">
        <f t="shared" si="1"/>
        <v>1</v>
      </c>
      <c r="G21" s="6" t="s">
        <v>103</v>
      </c>
      <c r="H21" s="8" t="s">
        <v>3</v>
      </c>
      <c r="I21" s="6" t="s">
        <v>2</v>
      </c>
      <c r="J21" s="6" t="s">
        <v>16</v>
      </c>
      <c r="K21" s="9">
        <v>73863</v>
      </c>
      <c r="L21" s="10">
        <v>500000</v>
      </c>
      <c r="M21" s="9">
        <v>498710</v>
      </c>
      <c r="N21" s="9">
        <f t="shared" si="0"/>
        <v>36836216730</v>
      </c>
      <c r="O21" s="9">
        <f t="shared" si="2"/>
        <v>3683621673</v>
      </c>
      <c r="P21" s="9">
        <f t="shared" si="3"/>
        <v>40519838403</v>
      </c>
      <c r="Q21" s="6" t="s">
        <v>0</v>
      </c>
      <c r="R21" s="6" t="s">
        <v>176</v>
      </c>
      <c r="S21" s="6" t="s">
        <v>2628</v>
      </c>
      <c r="T21" s="6" t="s">
        <v>103</v>
      </c>
      <c r="U21" s="6" t="s">
        <v>90</v>
      </c>
      <c r="V21" s="6" t="s">
        <v>67</v>
      </c>
      <c r="W21" s="6" t="s">
        <v>7</v>
      </c>
      <c r="X21" s="6" t="s">
        <v>92</v>
      </c>
      <c r="Y21" s="6" t="s">
        <v>2946</v>
      </c>
      <c r="Z21" s="6" t="s">
        <v>2576</v>
      </c>
      <c r="AA21" s="9">
        <v>94764</v>
      </c>
    </row>
    <row r="22" spans="1:27">
      <c r="A22" s="6" t="s">
        <v>37</v>
      </c>
      <c r="B22" s="6" t="s">
        <v>141</v>
      </c>
      <c r="C22" s="6" t="s">
        <v>87</v>
      </c>
      <c r="D22" s="6" t="s">
        <v>1</v>
      </c>
      <c r="E22" s="7">
        <v>14031000021</v>
      </c>
      <c r="F22" s="7">
        <f t="shared" si="1"/>
        <v>1</v>
      </c>
      <c r="G22" s="6" t="s">
        <v>137</v>
      </c>
      <c r="H22" s="8" t="s">
        <v>35</v>
      </c>
      <c r="I22" s="6" t="s">
        <v>34</v>
      </c>
      <c r="J22" s="6" t="s">
        <v>4</v>
      </c>
      <c r="K22" s="9">
        <v>73863</v>
      </c>
      <c r="L22" s="10">
        <v>150000</v>
      </c>
      <c r="M22" s="9">
        <v>149580</v>
      </c>
      <c r="N22" s="9">
        <f t="shared" si="0"/>
        <v>11048427540</v>
      </c>
      <c r="O22" s="9">
        <f t="shared" si="2"/>
        <v>1104842754</v>
      </c>
      <c r="P22" s="9">
        <f t="shared" si="3"/>
        <v>12153270294</v>
      </c>
      <c r="Q22" s="6" t="s">
        <v>0</v>
      </c>
      <c r="R22" s="6" t="s">
        <v>142</v>
      </c>
      <c r="S22" s="6" t="s">
        <v>2628</v>
      </c>
      <c r="T22" s="6" t="s">
        <v>137</v>
      </c>
      <c r="U22" s="6" t="s">
        <v>6</v>
      </c>
      <c r="V22" s="6" t="s">
        <v>5</v>
      </c>
      <c r="W22" s="6" t="s">
        <v>138</v>
      </c>
      <c r="X22" s="6" t="s">
        <v>140</v>
      </c>
      <c r="Y22" s="6" t="s">
        <v>2983</v>
      </c>
      <c r="Z22" s="6" t="s">
        <v>2576</v>
      </c>
      <c r="AA22" s="9">
        <v>95058</v>
      </c>
    </row>
    <row r="23" spans="1:27">
      <c r="A23" s="6" t="s">
        <v>37</v>
      </c>
      <c r="B23" s="6" t="s">
        <v>146</v>
      </c>
      <c r="C23" s="6" t="s">
        <v>87</v>
      </c>
      <c r="D23" s="6" t="s">
        <v>1</v>
      </c>
      <c r="E23" s="7">
        <v>14031000022</v>
      </c>
      <c r="F23" s="7">
        <f t="shared" si="1"/>
        <v>1</v>
      </c>
      <c r="G23" s="6" t="s">
        <v>137</v>
      </c>
      <c r="H23" s="8" t="s">
        <v>35</v>
      </c>
      <c r="I23" s="6" t="s">
        <v>34</v>
      </c>
      <c r="J23" s="6" t="s">
        <v>4</v>
      </c>
      <c r="K23" s="9">
        <v>73863</v>
      </c>
      <c r="L23" s="9">
        <v>100000</v>
      </c>
      <c r="M23" s="9">
        <v>99990</v>
      </c>
      <c r="N23" s="9">
        <f t="shared" si="0"/>
        <v>7385561370</v>
      </c>
      <c r="O23" s="9">
        <f t="shared" si="2"/>
        <v>738556137</v>
      </c>
      <c r="P23" s="9">
        <f t="shared" si="3"/>
        <v>8124117507</v>
      </c>
      <c r="Q23" s="6" t="s">
        <v>0</v>
      </c>
      <c r="R23" s="6" t="s">
        <v>142</v>
      </c>
      <c r="S23" s="6" t="s">
        <v>2628</v>
      </c>
      <c r="T23" s="6" t="s">
        <v>137</v>
      </c>
      <c r="U23" s="6" t="s">
        <v>6</v>
      </c>
      <c r="V23" s="6" t="s">
        <v>5</v>
      </c>
      <c r="W23" s="6" t="s">
        <v>25</v>
      </c>
      <c r="X23" s="6" t="s">
        <v>145</v>
      </c>
      <c r="Y23" s="6" t="s">
        <v>2985</v>
      </c>
      <c r="Z23" s="6" t="s">
        <v>2576</v>
      </c>
      <c r="AA23" s="9">
        <v>95025</v>
      </c>
    </row>
    <row r="24" spans="1:27">
      <c r="A24" s="6" t="s">
        <v>37</v>
      </c>
      <c r="B24" s="6" t="s">
        <v>150</v>
      </c>
      <c r="C24" s="6" t="s">
        <v>87</v>
      </c>
      <c r="D24" s="6" t="s">
        <v>1</v>
      </c>
      <c r="E24" s="7">
        <v>14031000023</v>
      </c>
      <c r="F24" s="7">
        <f t="shared" si="1"/>
        <v>1</v>
      </c>
      <c r="G24" s="6" t="s">
        <v>137</v>
      </c>
      <c r="H24" s="8" t="s">
        <v>35</v>
      </c>
      <c r="I24" s="6" t="s">
        <v>34</v>
      </c>
      <c r="J24" s="6" t="s">
        <v>4</v>
      </c>
      <c r="K24" s="9">
        <v>73863</v>
      </c>
      <c r="L24" s="9">
        <v>100000</v>
      </c>
      <c r="M24" s="9">
        <v>99000</v>
      </c>
      <c r="N24" s="9">
        <f t="shared" si="0"/>
        <v>7312437000</v>
      </c>
      <c r="O24" s="9">
        <f t="shared" si="2"/>
        <v>731243700</v>
      </c>
      <c r="P24" s="9">
        <f t="shared" si="3"/>
        <v>8043680700</v>
      </c>
      <c r="Q24" s="6" t="s">
        <v>0</v>
      </c>
      <c r="R24" s="6" t="s">
        <v>142</v>
      </c>
      <c r="S24" s="6" t="s">
        <v>2628</v>
      </c>
      <c r="T24" s="6" t="s">
        <v>137</v>
      </c>
      <c r="U24" s="6" t="s">
        <v>6</v>
      </c>
      <c r="V24" s="6" t="s">
        <v>5</v>
      </c>
      <c r="W24" s="6" t="s">
        <v>36</v>
      </c>
      <c r="X24" s="6" t="s">
        <v>149</v>
      </c>
      <c r="Y24" s="6" t="s">
        <v>2628</v>
      </c>
      <c r="Z24" s="6" t="s">
        <v>2576</v>
      </c>
      <c r="AA24" s="9">
        <v>95062</v>
      </c>
    </row>
    <row r="25" spans="1:27">
      <c r="A25" s="6" t="s">
        <v>37</v>
      </c>
      <c r="B25" s="6" t="s">
        <v>156</v>
      </c>
      <c r="C25" s="6" t="s">
        <v>155</v>
      </c>
      <c r="D25" s="6" t="s">
        <v>1</v>
      </c>
      <c r="E25" s="7">
        <v>14031000024</v>
      </c>
      <c r="F25" s="7">
        <f t="shared" si="1"/>
        <v>1</v>
      </c>
      <c r="G25" s="6" t="s">
        <v>137</v>
      </c>
      <c r="H25" s="8" t="s">
        <v>35</v>
      </c>
      <c r="I25" s="6" t="s">
        <v>34</v>
      </c>
      <c r="J25" s="6" t="s">
        <v>4</v>
      </c>
      <c r="K25" s="9">
        <v>73863</v>
      </c>
      <c r="L25" s="9">
        <v>150000</v>
      </c>
      <c r="M25" s="9">
        <v>149570</v>
      </c>
      <c r="N25" s="9">
        <f t="shared" si="0"/>
        <v>11047688910</v>
      </c>
      <c r="O25" s="9">
        <f t="shared" si="2"/>
        <v>1104768891</v>
      </c>
      <c r="P25" s="9">
        <f t="shared" si="3"/>
        <v>12152457801</v>
      </c>
      <c r="Q25" s="6" t="s">
        <v>0</v>
      </c>
      <c r="R25" s="6" t="s">
        <v>142</v>
      </c>
      <c r="S25" s="6" t="s">
        <v>2628</v>
      </c>
      <c r="T25" s="6" t="s">
        <v>137</v>
      </c>
      <c r="U25" s="6" t="s">
        <v>6</v>
      </c>
      <c r="V25" s="6" t="s">
        <v>5</v>
      </c>
      <c r="W25" s="6" t="s">
        <v>42</v>
      </c>
      <c r="X25" s="6" t="s">
        <v>154</v>
      </c>
      <c r="Y25" s="6" t="s">
        <v>2981</v>
      </c>
      <c r="Z25" s="6" t="s">
        <v>2576</v>
      </c>
      <c r="AA25" s="9">
        <v>95033</v>
      </c>
    </row>
    <row r="26" spans="1:27">
      <c r="A26" s="6" t="s">
        <v>37</v>
      </c>
      <c r="B26" s="6" t="s">
        <v>159</v>
      </c>
      <c r="C26" s="6" t="s">
        <v>155</v>
      </c>
      <c r="D26" s="6" t="s">
        <v>1</v>
      </c>
      <c r="E26" s="7">
        <v>14031000025</v>
      </c>
      <c r="F26" s="7">
        <f t="shared" si="1"/>
        <v>1</v>
      </c>
      <c r="G26" s="6" t="s">
        <v>137</v>
      </c>
      <c r="H26" s="8" t="s">
        <v>35</v>
      </c>
      <c r="I26" s="6" t="s">
        <v>34</v>
      </c>
      <c r="J26" s="6" t="s">
        <v>4</v>
      </c>
      <c r="K26" s="9">
        <v>73863</v>
      </c>
      <c r="L26" s="9">
        <v>70000</v>
      </c>
      <c r="M26" s="9">
        <v>68990</v>
      </c>
      <c r="N26" s="9">
        <f t="shared" si="0"/>
        <v>5095808370</v>
      </c>
      <c r="O26" s="9">
        <f t="shared" si="2"/>
        <v>509580837</v>
      </c>
      <c r="P26" s="9">
        <f t="shared" si="3"/>
        <v>5605389207</v>
      </c>
      <c r="Q26" s="6" t="s">
        <v>0</v>
      </c>
      <c r="R26" s="6" t="s">
        <v>142</v>
      </c>
      <c r="S26" s="6" t="s">
        <v>2628</v>
      </c>
      <c r="T26" s="6" t="s">
        <v>137</v>
      </c>
      <c r="U26" s="6" t="s">
        <v>6</v>
      </c>
      <c r="V26" s="6" t="s">
        <v>5</v>
      </c>
      <c r="W26" s="6" t="s">
        <v>43</v>
      </c>
      <c r="X26" s="6" t="s">
        <v>158</v>
      </c>
      <c r="Y26" s="6" t="s">
        <v>2982</v>
      </c>
      <c r="Z26" s="6" t="s">
        <v>2576</v>
      </c>
      <c r="AA26" s="9">
        <v>95503</v>
      </c>
    </row>
    <row r="27" spans="1:27">
      <c r="A27" s="6" t="s">
        <v>37</v>
      </c>
      <c r="B27" s="6" t="s">
        <v>160</v>
      </c>
      <c r="C27" s="6" t="s">
        <v>87</v>
      </c>
      <c r="D27" s="6" t="s">
        <v>1</v>
      </c>
      <c r="E27" s="7">
        <v>14031000026</v>
      </c>
      <c r="F27" s="7">
        <f t="shared" si="1"/>
        <v>1</v>
      </c>
      <c r="G27" s="6" t="s">
        <v>137</v>
      </c>
      <c r="H27" s="8" t="s">
        <v>35</v>
      </c>
      <c r="I27" s="6" t="s">
        <v>34</v>
      </c>
      <c r="J27" s="6" t="s">
        <v>4</v>
      </c>
      <c r="K27" s="9">
        <v>73863</v>
      </c>
      <c r="L27" s="9">
        <v>100000</v>
      </c>
      <c r="M27" s="9">
        <v>98850</v>
      </c>
      <c r="N27" s="9">
        <f t="shared" si="0"/>
        <v>7301357550</v>
      </c>
      <c r="O27" s="9">
        <f t="shared" si="2"/>
        <v>730135755</v>
      </c>
      <c r="P27" s="9">
        <f t="shared" si="3"/>
        <v>8031493305</v>
      </c>
      <c r="Q27" s="6" t="s">
        <v>0</v>
      </c>
      <c r="R27" s="6" t="s">
        <v>142</v>
      </c>
      <c r="S27" s="6" t="s">
        <v>2628</v>
      </c>
      <c r="T27" s="6" t="s">
        <v>137</v>
      </c>
      <c r="U27" s="6" t="s">
        <v>6</v>
      </c>
      <c r="V27" s="6" t="s">
        <v>5</v>
      </c>
      <c r="W27" s="6" t="s">
        <v>25</v>
      </c>
      <c r="X27" s="6" t="s">
        <v>145</v>
      </c>
      <c r="Y27" s="6" t="s">
        <v>2984</v>
      </c>
      <c r="Z27" s="6" t="s">
        <v>2576</v>
      </c>
      <c r="AA27" s="9">
        <v>95043</v>
      </c>
    </row>
    <row r="28" spans="1:27">
      <c r="A28" s="6" t="s">
        <v>37</v>
      </c>
      <c r="B28" s="6" t="s">
        <v>161</v>
      </c>
      <c r="C28" s="6" t="s">
        <v>155</v>
      </c>
      <c r="D28" s="6" t="s">
        <v>1</v>
      </c>
      <c r="E28" s="7">
        <v>14031000027</v>
      </c>
      <c r="F28" s="7">
        <f t="shared" si="1"/>
        <v>1</v>
      </c>
      <c r="G28" s="6" t="s">
        <v>137</v>
      </c>
      <c r="H28" s="8" t="s">
        <v>35</v>
      </c>
      <c r="I28" s="6" t="s">
        <v>34</v>
      </c>
      <c r="J28" s="6" t="s">
        <v>4</v>
      </c>
      <c r="K28" s="9">
        <v>73863</v>
      </c>
      <c r="L28" s="9">
        <v>100000</v>
      </c>
      <c r="M28" s="9">
        <v>99140</v>
      </c>
      <c r="N28" s="9">
        <f t="shared" si="0"/>
        <v>7322777820</v>
      </c>
      <c r="O28" s="9">
        <f t="shared" si="2"/>
        <v>732277782</v>
      </c>
      <c r="P28" s="9">
        <f t="shared" si="3"/>
        <v>8055055602</v>
      </c>
      <c r="Q28" s="6" t="s">
        <v>0</v>
      </c>
      <c r="R28" s="6" t="s">
        <v>142</v>
      </c>
      <c r="S28" s="6" t="s">
        <v>2628</v>
      </c>
      <c r="T28" s="6" t="s">
        <v>137</v>
      </c>
      <c r="U28" s="6" t="s">
        <v>6</v>
      </c>
      <c r="V28" s="6" t="s">
        <v>5</v>
      </c>
      <c r="W28" s="6" t="s">
        <v>36</v>
      </c>
      <c r="X28" s="6" t="s">
        <v>145</v>
      </c>
      <c r="Y28" s="6" t="s">
        <v>2980</v>
      </c>
      <c r="Z28" s="6" t="s">
        <v>2576</v>
      </c>
      <c r="AA28" s="9">
        <v>95035</v>
      </c>
    </row>
    <row r="29" spans="1:27">
      <c r="A29" s="6" t="s">
        <v>32</v>
      </c>
      <c r="B29" s="6" t="s">
        <v>164</v>
      </c>
      <c r="C29" s="6" t="s">
        <v>113</v>
      </c>
      <c r="D29" s="6" t="s">
        <v>1</v>
      </c>
      <c r="E29" s="7">
        <v>14031000028</v>
      </c>
      <c r="F29" s="7">
        <f t="shared" si="1"/>
        <v>1</v>
      </c>
      <c r="G29" s="6" t="s">
        <v>162</v>
      </c>
      <c r="H29" s="8" t="s">
        <v>30</v>
      </c>
      <c r="I29" s="6" t="s">
        <v>29</v>
      </c>
      <c r="J29" s="6" t="s">
        <v>4</v>
      </c>
      <c r="K29" s="9">
        <v>73863</v>
      </c>
      <c r="L29" s="9">
        <v>350000</v>
      </c>
      <c r="M29" s="9">
        <v>348750</v>
      </c>
      <c r="N29" s="9">
        <f t="shared" si="0"/>
        <v>25759721250</v>
      </c>
      <c r="O29" s="9">
        <f t="shared" si="2"/>
        <v>2575972125</v>
      </c>
      <c r="P29" s="9">
        <f t="shared" si="3"/>
        <v>28335693375</v>
      </c>
      <c r="Q29" s="6" t="s">
        <v>0</v>
      </c>
      <c r="R29" s="6" t="s">
        <v>165</v>
      </c>
      <c r="S29" s="6" t="s">
        <v>2628</v>
      </c>
      <c r="T29" s="6" t="s">
        <v>162</v>
      </c>
      <c r="U29" s="6" t="s">
        <v>6</v>
      </c>
      <c r="V29" s="6" t="s">
        <v>5</v>
      </c>
      <c r="W29" s="6" t="s">
        <v>33</v>
      </c>
      <c r="X29" s="6" t="s">
        <v>163</v>
      </c>
      <c r="Y29" s="6" t="s">
        <v>2992</v>
      </c>
      <c r="Z29" s="6" t="s">
        <v>2576</v>
      </c>
      <c r="AA29" s="9">
        <v>96453</v>
      </c>
    </row>
    <row r="30" spans="1:27">
      <c r="A30" s="6" t="s">
        <v>32</v>
      </c>
      <c r="B30" s="6" t="s">
        <v>2993</v>
      </c>
      <c r="C30" s="6" t="s">
        <v>110</v>
      </c>
      <c r="D30" s="6" t="s">
        <v>1</v>
      </c>
      <c r="E30" s="7">
        <v>14031000029</v>
      </c>
      <c r="F30" s="7">
        <f t="shared" si="1"/>
        <v>1</v>
      </c>
      <c r="G30" s="6" t="s">
        <v>162</v>
      </c>
      <c r="H30" s="8" t="s">
        <v>30</v>
      </c>
      <c r="I30" s="6" t="s">
        <v>29</v>
      </c>
      <c r="J30" s="6" t="s">
        <v>4</v>
      </c>
      <c r="K30" s="9">
        <v>73863</v>
      </c>
      <c r="L30" s="10">
        <v>370000</v>
      </c>
      <c r="M30" s="9">
        <v>369390</v>
      </c>
      <c r="N30" s="9">
        <f t="shared" si="0"/>
        <v>27284253570</v>
      </c>
      <c r="O30" s="9">
        <f t="shared" si="2"/>
        <v>2728425357</v>
      </c>
      <c r="P30" s="9">
        <f t="shared" si="3"/>
        <v>30012678927</v>
      </c>
      <c r="Q30" s="6" t="s">
        <v>0</v>
      </c>
      <c r="R30" s="6" t="s">
        <v>165</v>
      </c>
      <c r="S30" s="6" t="s">
        <v>2628</v>
      </c>
      <c r="T30" s="6" t="s">
        <v>162</v>
      </c>
      <c r="U30" s="6" t="s">
        <v>6</v>
      </c>
      <c r="V30" s="6" t="s">
        <v>5</v>
      </c>
      <c r="W30" s="6" t="s">
        <v>50</v>
      </c>
      <c r="X30" s="6" t="s">
        <v>2994</v>
      </c>
      <c r="Y30" s="6" t="s">
        <v>2995</v>
      </c>
      <c r="Z30" s="6" t="s">
        <v>2576</v>
      </c>
      <c r="AA30" s="9">
        <v>96467</v>
      </c>
    </row>
    <row r="31" spans="1:27">
      <c r="A31" s="6" t="s">
        <v>32</v>
      </c>
      <c r="B31" s="6" t="s">
        <v>2996</v>
      </c>
      <c r="C31" s="6" t="s">
        <v>110</v>
      </c>
      <c r="D31" s="6" t="s">
        <v>1</v>
      </c>
      <c r="E31" s="7">
        <v>14031000030</v>
      </c>
      <c r="F31" s="7">
        <f t="shared" si="1"/>
        <v>1</v>
      </c>
      <c r="G31" s="6" t="s">
        <v>162</v>
      </c>
      <c r="H31" s="8" t="s">
        <v>30</v>
      </c>
      <c r="I31" s="6" t="s">
        <v>29</v>
      </c>
      <c r="J31" s="6" t="s">
        <v>4</v>
      </c>
      <c r="K31" s="9">
        <v>73863</v>
      </c>
      <c r="L31" s="10">
        <v>130000</v>
      </c>
      <c r="M31" s="9">
        <v>128530</v>
      </c>
      <c r="N31" s="9">
        <f t="shared" si="0"/>
        <v>9493611390</v>
      </c>
      <c r="O31" s="9">
        <f t="shared" si="2"/>
        <v>949361139</v>
      </c>
      <c r="P31" s="9">
        <f t="shared" si="3"/>
        <v>10442972529</v>
      </c>
      <c r="Q31" s="6" t="s">
        <v>0</v>
      </c>
      <c r="R31" s="6" t="s">
        <v>165</v>
      </c>
      <c r="S31" s="6" t="s">
        <v>2628</v>
      </c>
      <c r="T31" s="6" t="s">
        <v>162</v>
      </c>
      <c r="U31" s="6" t="s">
        <v>6</v>
      </c>
      <c r="V31" s="6" t="s">
        <v>5</v>
      </c>
      <c r="W31" s="6" t="s">
        <v>50</v>
      </c>
      <c r="X31" s="6" t="s">
        <v>2997</v>
      </c>
      <c r="Y31" s="6" t="s">
        <v>2998</v>
      </c>
      <c r="Z31" s="6" t="s">
        <v>2576</v>
      </c>
      <c r="AA31" s="9">
        <v>96434</v>
      </c>
    </row>
    <row r="32" spans="1:27">
      <c r="A32" s="6" t="s">
        <v>32</v>
      </c>
      <c r="B32" s="6" t="s">
        <v>167</v>
      </c>
      <c r="C32" s="6" t="s">
        <v>113</v>
      </c>
      <c r="D32" s="6" t="s">
        <v>1</v>
      </c>
      <c r="E32" s="7">
        <v>14031000031</v>
      </c>
      <c r="F32" s="7">
        <f t="shared" si="1"/>
        <v>1</v>
      </c>
      <c r="G32" s="6" t="s">
        <v>162</v>
      </c>
      <c r="H32" s="8" t="s">
        <v>30</v>
      </c>
      <c r="I32" s="6" t="s">
        <v>29</v>
      </c>
      <c r="J32" s="6" t="s">
        <v>4</v>
      </c>
      <c r="K32" s="9">
        <v>73863</v>
      </c>
      <c r="L32" s="9">
        <v>90000</v>
      </c>
      <c r="M32" s="9">
        <v>88820</v>
      </c>
      <c r="N32" s="9">
        <f t="shared" si="0"/>
        <v>6560511660</v>
      </c>
      <c r="O32" s="9">
        <f t="shared" si="2"/>
        <v>656051166</v>
      </c>
      <c r="P32" s="9">
        <f t="shared" si="3"/>
        <v>7216562826</v>
      </c>
      <c r="Q32" s="6" t="s">
        <v>0</v>
      </c>
      <c r="R32" s="6" t="s">
        <v>165</v>
      </c>
      <c r="S32" s="6" t="s">
        <v>2628</v>
      </c>
      <c r="T32" s="6" t="s">
        <v>162</v>
      </c>
      <c r="U32" s="6" t="s">
        <v>6</v>
      </c>
      <c r="V32" s="6" t="s">
        <v>5</v>
      </c>
      <c r="W32" s="6" t="s">
        <v>31</v>
      </c>
      <c r="X32" s="6" t="s">
        <v>166</v>
      </c>
      <c r="Y32" s="6" t="s">
        <v>2988</v>
      </c>
      <c r="Z32" s="6" t="s">
        <v>2576</v>
      </c>
      <c r="AA32" s="9">
        <v>96047</v>
      </c>
    </row>
    <row r="33" spans="1:27">
      <c r="A33" s="6" t="s">
        <v>32</v>
      </c>
      <c r="B33" s="6" t="s">
        <v>2989</v>
      </c>
      <c r="C33" s="6" t="s">
        <v>113</v>
      </c>
      <c r="D33" s="6" t="s">
        <v>1</v>
      </c>
      <c r="E33" s="7">
        <v>14031000032</v>
      </c>
      <c r="F33" s="7">
        <f t="shared" si="1"/>
        <v>1</v>
      </c>
      <c r="G33" s="6" t="s">
        <v>162</v>
      </c>
      <c r="H33" s="8" t="s">
        <v>30</v>
      </c>
      <c r="I33" s="6" t="s">
        <v>29</v>
      </c>
      <c r="J33" s="6" t="s">
        <v>4</v>
      </c>
      <c r="K33" s="9">
        <v>73863</v>
      </c>
      <c r="L33" s="10">
        <v>130000</v>
      </c>
      <c r="M33" s="9">
        <v>129570</v>
      </c>
      <c r="N33" s="9">
        <f t="shared" si="0"/>
        <v>9570428910</v>
      </c>
      <c r="O33" s="9">
        <f t="shared" si="2"/>
        <v>957042891</v>
      </c>
      <c r="P33" s="9">
        <f t="shared" si="3"/>
        <v>10527471801</v>
      </c>
      <c r="Q33" s="6" t="s">
        <v>0</v>
      </c>
      <c r="R33" s="6" t="s">
        <v>165</v>
      </c>
      <c r="S33" s="6" t="s">
        <v>2628</v>
      </c>
      <c r="T33" s="6" t="s">
        <v>162</v>
      </c>
      <c r="U33" s="6" t="s">
        <v>6</v>
      </c>
      <c r="V33" s="6" t="s">
        <v>5</v>
      </c>
      <c r="W33" s="6" t="s">
        <v>50</v>
      </c>
      <c r="X33" s="6" t="s">
        <v>2990</v>
      </c>
      <c r="Y33" s="6" t="s">
        <v>2991</v>
      </c>
      <c r="Z33" s="6" t="s">
        <v>2576</v>
      </c>
      <c r="AA33" s="9">
        <v>96432</v>
      </c>
    </row>
    <row r="34" spans="1:27">
      <c r="A34" s="6" t="s">
        <v>9</v>
      </c>
      <c r="B34" s="6" t="s">
        <v>168</v>
      </c>
      <c r="C34" s="6" t="s">
        <v>137</v>
      </c>
      <c r="D34" s="6" t="s">
        <v>1</v>
      </c>
      <c r="E34" s="7">
        <v>14031000033</v>
      </c>
      <c r="F34" s="7">
        <f t="shared" si="1"/>
        <v>1</v>
      </c>
      <c r="G34" s="6" t="s">
        <v>151</v>
      </c>
      <c r="H34" s="8" t="s">
        <v>3</v>
      </c>
      <c r="I34" s="6" t="s">
        <v>2</v>
      </c>
      <c r="J34" s="6" t="s">
        <v>4</v>
      </c>
      <c r="K34" s="10">
        <v>79545</v>
      </c>
      <c r="L34" s="9">
        <v>483000</v>
      </c>
      <c r="M34" s="9">
        <v>481790</v>
      </c>
      <c r="N34" s="9">
        <f t="shared" si="0"/>
        <v>38323985550</v>
      </c>
      <c r="O34" s="9">
        <f t="shared" si="2"/>
        <v>3832398555</v>
      </c>
      <c r="P34" s="9">
        <f t="shared" si="3"/>
        <v>42156384105</v>
      </c>
      <c r="Q34" s="6" t="s">
        <v>0</v>
      </c>
      <c r="R34" s="6" t="s">
        <v>157</v>
      </c>
      <c r="S34" s="6" t="s">
        <v>2628</v>
      </c>
      <c r="T34" s="6" t="s">
        <v>151</v>
      </c>
      <c r="U34" s="6" t="s">
        <v>6</v>
      </c>
      <c r="V34" s="6" t="s">
        <v>5</v>
      </c>
      <c r="W34" s="6" t="s">
        <v>21</v>
      </c>
      <c r="X34" s="6" t="s">
        <v>78</v>
      </c>
      <c r="Y34" s="6" t="s">
        <v>3006</v>
      </c>
      <c r="Z34" s="6" t="s">
        <v>2576</v>
      </c>
      <c r="AA34" s="9">
        <v>98264</v>
      </c>
    </row>
    <row r="35" spans="1:27">
      <c r="A35" s="6" t="s">
        <v>9</v>
      </c>
      <c r="B35" s="6" t="s">
        <v>169</v>
      </c>
      <c r="C35" s="6" t="s">
        <v>137</v>
      </c>
      <c r="D35" s="6" t="s">
        <v>1</v>
      </c>
      <c r="E35" s="7">
        <v>14031000034</v>
      </c>
      <c r="F35" s="7">
        <f t="shared" si="1"/>
        <v>1</v>
      </c>
      <c r="G35" s="6" t="s">
        <v>151</v>
      </c>
      <c r="H35" s="8" t="s">
        <v>3</v>
      </c>
      <c r="I35" s="6" t="s">
        <v>2</v>
      </c>
      <c r="J35" s="6" t="s">
        <v>4</v>
      </c>
      <c r="K35" s="10">
        <v>79545</v>
      </c>
      <c r="L35" s="9">
        <v>396000</v>
      </c>
      <c r="M35" s="9">
        <v>395000</v>
      </c>
      <c r="N35" s="9">
        <f t="shared" si="0"/>
        <v>31420275000</v>
      </c>
      <c r="O35" s="9">
        <f t="shared" si="2"/>
        <v>3142027500</v>
      </c>
      <c r="P35" s="9">
        <f t="shared" si="3"/>
        <v>34562302500</v>
      </c>
      <c r="Q35" s="6" t="s">
        <v>0</v>
      </c>
      <c r="R35" s="6" t="s">
        <v>157</v>
      </c>
      <c r="S35" s="6" t="s">
        <v>2628</v>
      </c>
      <c r="T35" s="6" t="s">
        <v>151</v>
      </c>
      <c r="U35" s="6" t="s">
        <v>6</v>
      </c>
      <c r="V35" s="6" t="s">
        <v>5</v>
      </c>
      <c r="W35" s="6" t="s">
        <v>21</v>
      </c>
      <c r="X35" s="6" t="s">
        <v>78</v>
      </c>
      <c r="Y35" s="6" t="s">
        <v>3007</v>
      </c>
      <c r="Z35" s="6" t="s">
        <v>2576</v>
      </c>
      <c r="AA35" s="9">
        <v>98266</v>
      </c>
    </row>
    <row r="36" spans="1:27">
      <c r="A36" s="6" t="s">
        <v>174</v>
      </c>
      <c r="B36" s="6" t="s">
        <v>175</v>
      </c>
      <c r="C36" s="6" t="s">
        <v>137</v>
      </c>
      <c r="D36" s="6" t="s">
        <v>1</v>
      </c>
      <c r="E36" s="7">
        <v>14031000035</v>
      </c>
      <c r="F36" s="7">
        <f t="shared" si="1"/>
        <v>1</v>
      </c>
      <c r="G36" s="6" t="s">
        <v>147</v>
      </c>
      <c r="H36" s="8" t="s">
        <v>171</v>
      </c>
      <c r="I36" s="6" t="s">
        <v>170</v>
      </c>
      <c r="J36" s="6" t="s">
        <v>4</v>
      </c>
      <c r="K36" s="10">
        <v>79545</v>
      </c>
      <c r="L36" s="10">
        <v>200000</v>
      </c>
      <c r="M36" s="9">
        <v>199290</v>
      </c>
      <c r="N36" s="9">
        <f t="shared" si="0"/>
        <v>15852523050</v>
      </c>
      <c r="O36" s="9">
        <f t="shared" si="2"/>
        <v>1585252305</v>
      </c>
      <c r="P36" s="9">
        <f t="shared" si="3"/>
        <v>17437775355</v>
      </c>
      <c r="Q36" s="6" t="s">
        <v>0</v>
      </c>
      <c r="R36" s="6" t="s">
        <v>2952</v>
      </c>
      <c r="S36" s="6" t="s">
        <v>2628</v>
      </c>
      <c r="T36" s="6" t="s">
        <v>147</v>
      </c>
      <c r="U36" s="6" t="s">
        <v>6</v>
      </c>
      <c r="V36" s="6" t="s">
        <v>5</v>
      </c>
      <c r="W36" s="6" t="s">
        <v>172</v>
      </c>
      <c r="X36" s="6" t="s">
        <v>173</v>
      </c>
      <c r="Y36" s="6" t="s">
        <v>3022</v>
      </c>
      <c r="Z36" s="6" t="s">
        <v>2576</v>
      </c>
      <c r="AA36" s="9">
        <v>95064</v>
      </c>
    </row>
    <row r="37" spans="1:27">
      <c r="A37" s="6" t="s">
        <v>9</v>
      </c>
      <c r="B37" s="6" t="s">
        <v>3026</v>
      </c>
      <c r="C37" s="6" t="s">
        <v>157</v>
      </c>
      <c r="D37" s="6" t="s">
        <v>1</v>
      </c>
      <c r="E37" s="7">
        <v>14031000036</v>
      </c>
      <c r="F37" s="7">
        <f t="shared" si="1"/>
        <v>1</v>
      </c>
      <c r="G37" s="6" t="s">
        <v>153</v>
      </c>
      <c r="H37" s="8" t="s">
        <v>3</v>
      </c>
      <c r="I37" s="6" t="s">
        <v>2</v>
      </c>
      <c r="J37" s="6" t="s">
        <v>4</v>
      </c>
      <c r="K37" s="10">
        <v>79545</v>
      </c>
      <c r="L37" s="10">
        <v>445000</v>
      </c>
      <c r="M37" s="9">
        <v>440490</v>
      </c>
      <c r="N37" s="9">
        <f t="shared" si="0"/>
        <v>35038777050</v>
      </c>
      <c r="O37" s="9">
        <f t="shared" si="2"/>
        <v>3503877705</v>
      </c>
      <c r="P37" s="9">
        <f t="shared" si="3"/>
        <v>38542654755</v>
      </c>
      <c r="Q37" s="6" t="s">
        <v>0</v>
      </c>
      <c r="R37" s="6" t="s">
        <v>2987</v>
      </c>
      <c r="S37" s="6" t="s">
        <v>2628</v>
      </c>
      <c r="T37" s="6" t="s">
        <v>153</v>
      </c>
      <c r="U37" s="6" t="s">
        <v>6</v>
      </c>
      <c r="V37" s="6" t="s">
        <v>5</v>
      </c>
      <c r="W37" s="6" t="s">
        <v>21</v>
      </c>
      <c r="X37" s="6" t="s">
        <v>78</v>
      </c>
      <c r="Y37" s="6" t="s">
        <v>3027</v>
      </c>
      <c r="Z37" s="6" t="s">
        <v>8</v>
      </c>
      <c r="AA37" s="9">
        <v>99230</v>
      </c>
    </row>
    <row r="38" spans="1:27">
      <c r="A38" s="6" t="s">
        <v>9</v>
      </c>
      <c r="B38" s="6" t="s">
        <v>226</v>
      </c>
      <c r="C38" s="6" t="s">
        <v>225</v>
      </c>
      <c r="D38" s="6" t="s">
        <v>27</v>
      </c>
      <c r="E38" s="7">
        <v>14021800004</v>
      </c>
      <c r="F38" s="7">
        <f t="shared" si="1"/>
        <v>1</v>
      </c>
      <c r="G38" s="6" t="s">
        <v>68</v>
      </c>
      <c r="H38" s="8" t="s">
        <v>223</v>
      </c>
      <c r="I38" s="6" t="s">
        <v>222</v>
      </c>
      <c r="J38" s="6" t="s">
        <v>4</v>
      </c>
      <c r="K38" s="9">
        <v>74541</v>
      </c>
      <c r="L38" s="9">
        <v>400000</v>
      </c>
      <c r="M38" s="9">
        <v>399220</v>
      </c>
      <c r="N38" s="9">
        <f t="shared" si="0"/>
        <v>29758258020</v>
      </c>
      <c r="O38" s="9">
        <f>N38*9%</f>
        <v>2678243221.7999997</v>
      </c>
      <c r="P38" s="9">
        <f t="shared" si="3"/>
        <v>32436501241.799999</v>
      </c>
      <c r="Q38" s="6" t="s">
        <v>0</v>
      </c>
      <c r="R38" s="6" t="s">
        <v>229</v>
      </c>
      <c r="S38" s="6" t="s">
        <v>2340</v>
      </c>
      <c r="T38" s="6" t="s">
        <v>68</v>
      </c>
      <c r="U38" s="6" t="s">
        <v>6</v>
      </c>
      <c r="V38" s="6" t="s">
        <v>5</v>
      </c>
      <c r="W38" s="6" t="s">
        <v>181</v>
      </c>
      <c r="X38" s="6" t="s">
        <v>224</v>
      </c>
      <c r="Y38" s="6" t="s">
        <v>2341</v>
      </c>
      <c r="Z38" s="6" t="s">
        <v>2342</v>
      </c>
      <c r="AA38" s="9">
        <v>84131</v>
      </c>
    </row>
    <row r="39" spans="1:27">
      <c r="A39" s="6" t="s">
        <v>37</v>
      </c>
      <c r="B39" s="6" t="s">
        <v>228</v>
      </c>
      <c r="C39" s="6" t="s">
        <v>48</v>
      </c>
      <c r="D39" s="6" t="s">
        <v>27</v>
      </c>
      <c r="E39" s="7">
        <v>14021800005</v>
      </c>
      <c r="F39" s="7">
        <f t="shared" si="1"/>
        <v>1</v>
      </c>
      <c r="G39" s="6" t="s">
        <v>68</v>
      </c>
      <c r="H39" s="8" t="s">
        <v>194</v>
      </c>
      <c r="I39" s="6" t="s">
        <v>193</v>
      </c>
      <c r="J39" s="6" t="s">
        <v>4</v>
      </c>
      <c r="K39" s="9">
        <v>74541</v>
      </c>
      <c r="L39" s="9">
        <v>500000</v>
      </c>
      <c r="M39" s="9">
        <v>497580</v>
      </c>
      <c r="N39" s="9">
        <f t="shared" si="0"/>
        <v>37090110780</v>
      </c>
      <c r="O39" s="9">
        <f t="shared" ref="O39:O102" si="4">N39*9%</f>
        <v>3338109970.1999998</v>
      </c>
      <c r="P39" s="9">
        <f t="shared" si="3"/>
        <v>40428220750.199997</v>
      </c>
      <c r="Q39" s="6" t="s">
        <v>0</v>
      </c>
      <c r="R39" s="6" t="s">
        <v>229</v>
      </c>
      <c r="S39" s="6" t="s">
        <v>2340</v>
      </c>
      <c r="T39" s="6" t="s">
        <v>68</v>
      </c>
      <c r="U39" s="6" t="s">
        <v>6</v>
      </c>
      <c r="V39" s="6" t="s">
        <v>5</v>
      </c>
      <c r="W39" s="6" t="s">
        <v>25</v>
      </c>
      <c r="X39" s="6" t="s">
        <v>227</v>
      </c>
      <c r="Y39" s="6" t="s">
        <v>2341</v>
      </c>
      <c r="Z39" s="6" t="s">
        <v>2342</v>
      </c>
      <c r="AA39" s="9">
        <v>84129</v>
      </c>
    </row>
    <row r="40" spans="1:27">
      <c r="A40" s="6" t="s">
        <v>182</v>
      </c>
      <c r="B40" s="6" t="s">
        <v>236</v>
      </c>
      <c r="C40" s="6" t="s">
        <v>225</v>
      </c>
      <c r="D40" s="6" t="s">
        <v>27</v>
      </c>
      <c r="E40" s="7">
        <v>14021800006</v>
      </c>
      <c r="F40" s="7">
        <f t="shared" si="1"/>
        <v>1</v>
      </c>
      <c r="G40" s="6" t="s">
        <v>68</v>
      </c>
      <c r="H40" s="8" t="s">
        <v>232</v>
      </c>
      <c r="I40" s="6" t="s">
        <v>231</v>
      </c>
      <c r="J40" s="6" t="s">
        <v>4</v>
      </c>
      <c r="K40" s="9">
        <v>74541</v>
      </c>
      <c r="L40" s="9">
        <v>500000</v>
      </c>
      <c r="M40" s="9">
        <v>500000</v>
      </c>
      <c r="N40" s="9">
        <f t="shared" si="0"/>
        <v>37270500000</v>
      </c>
      <c r="O40" s="9">
        <f t="shared" si="4"/>
        <v>3354345000</v>
      </c>
      <c r="P40" s="9">
        <f t="shared" si="3"/>
        <v>40624845000</v>
      </c>
      <c r="Q40" s="6" t="s">
        <v>0</v>
      </c>
      <c r="R40" s="6" t="s">
        <v>229</v>
      </c>
      <c r="S40" s="6" t="s">
        <v>2340</v>
      </c>
      <c r="T40" s="6" t="s">
        <v>68</v>
      </c>
      <c r="U40" s="6" t="s">
        <v>6</v>
      </c>
      <c r="V40" s="6" t="s">
        <v>5</v>
      </c>
      <c r="W40" s="6" t="s">
        <v>233</v>
      </c>
      <c r="X40" s="6" t="s">
        <v>235</v>
      </c>
      <c r="Y40" s="6" t="s">
        <v>2341</v>
      </c>
      <c r="Z40" s="6" t="s">
        <v>2342</v>
      </c>
      <c r="AA40" s="9">
        <v>84285</v>
      </c>
    </row>
    <row r="41" spans="1:27">
      <c r="A41" s="6" t="s">
        <v>64</v>
      </c>
      <c r="B41" s="6" t="s">
        <v>240</v>
      </c>
      <c r="C41" s="6" t="s">
        <v>68</v>
      </c>
      <c r="D41" s="6" t="s">
        <v>27</v>
      </c>
      <c r="E41" s="7">
        <v>14021800007</v>
      </c>
      <c r="F41" s="7">
        <f t="shared" si="1"/>
        <v>1</v>
      </c>
      <c r="G41" s="6" t="s">
        <v>47</v>
      </c>
      <c r="H41" s="8" t="s">
        <v>178</v>
      </c>
      <c r="I41" s="6" t="s">
        <v>177</v>
      </c>
      <c r="J41" s="6" t="s">
        <v>19</v>
      </c>
      <c r="K41" s="9">
        <v>74541</v>
      </c>
      <c r="L41" s="9">
        <v>500000</v>
      </c>
      <c r="M41" s="9">
        <v>500000</v>
      </c>
      <c r="N41" s="9">
        <f t="shared" si="0"/>
        <v>37270500000</v>
      </c>
      <c r="O41" s="9">
        <f t="shared" si="4"/>
        <v>3354345000</v>
      </c>
      <c r="P41" s="9">
        <f t="shared" si="3"/>
        <v>40624845000</v>
      </c>
      <c r="Q41" s="6" t="s">
        <v>0</v>
      </c>
      <c r="R41" s="6" t="s">
        <v>238</v>
      </c>
      <c r="S41" s="6" t="s">
        <v>2340</v>
      </c>
      <c r="T41" s="6" t="s">
        <v>47</v>
      </c>
      <c r="U41" s="6" t="s">
        <v>6</v>
      </c>
      <c r="V41" s="6" t="s">
        <v>5</v>
      </c>
      <c r="W41" s="6" t="s">
        <v>7</v>
      </c>
      <c r="X41" s="6" t="s">
        <v>239</v>
      </c>
      <c r="Y41" s="6" t="s">
        <v>2341</v>
      </c>
      <c r="Z41" s="6" t="s">
        <v>2342</v>
      </c>
      <c r="AA41" s="9">
        <v>84339</v>
      </c>
    </row>
    <row r="42" spans="1:27">
      <c r="A42" s="6" t="s">
        <v>9</v>
      </c>
      <c r="B42" s="6" t="s">
        <v>244</v>
      </c>
      <c r="C42" s="6" t="s">
        <v>225</v>
      </c>
      <c r="D42" s="6" t="s">
        <v>27</v>
      </c>
      <c r="E42" s="7">
        <v>14021800008</v>
      </c>
      <c r="F42" s="7">
        <f t="shared" si="1"/>
        <v>1</v>
      </c>
      <c r="G42" s="6" t="s">
        <v>58</v>
      </c>
      <c r="H42" s="8" t="s">
        <v>242</v>
      </c>
      <c r="I42" s="6" t="s">
        <v>241</v>
      </c>
      <c r="J42" s="6" t="s">
        <v>16</v>
      </c>
      <c r="K42" s="9">
        <v>74541</v>
      </c>
      <c r="L42" s="9">
        <v>500000</v>
      </c>
      <c r="M42" s="9">
        <v>490340</v>
      </c>
      <c r="N42" s="9">
        <f t="shared" si="0"/>
        <v>36550433940</v>
      </c>
      <c r="O42" s="9">
        <f t="shared" si="4"/>
        <v>3289539054.5999999</v>
      </c>
      <c r="P42" s="9">
        <f t="shared" si="3"/>
        <v>39839972994.599998</v>
      </c>
      <c r="Q42" s="6" t="s">
        <v>0</v>
      </c>
      <c r="R42" s="6" t="s">
        <v>246</v>
      </c>
      <c r="S42" s="6" t="s">
        <v>2340</v>
      </c>
      <c r="T42" s="6" t="s">
        <v>58</v>
      </c>
      <c r="U42" s="6" t="s">
        <v>6</v>
      </c>
      <c r="V42" s="6" t="s">
        <v>5</v>
      </c>
      <c r="W42" s="6" t="s">
        <v>213</v>
      </c>
      <c r="X42" s="6" t="s">
        <v>243</v>
      </c>
      <c r="Y42" s="6" t="s">
        <v>2341</v>
      </c>
      <c r="Z42" s="6" t="s">
        <v>2342</v>
      </c>
      <c r="AA42" s="9">
        <v>84286</v>
      </c>
    </row>
    <row r="43" spans="1:27">
      <c r="A43" s="6" t="s">
        <v>64</v>
      </c>
      <c r="B43" s="6" t="s">
        <v>248</v>
      </c>
      <c r="C43" s="6" t="s">
        <v>68</v>
      </c>
      <c r="D43" s="6" t="s">
        <v>27</v>
      </c>
      <c r="E43" s="7">
        <v>14021800009</v>
      </c>
      <c r="F43" s="7">
        <f t="shared" si="1"/>
        <v>1</v>
      </c>
      <c r="G43" s="6" t="s">
        <v>58</v>
      </c>
      <c r="H43" s="8" t="s">
        <v>190</v>
      </c>
      <c r="I43" s="6" t="s">
        <v>189</v>
      </c>
      <c r="J43" s="6" t="s">
        <v>19</v>
      </c>
      <c r="K43" s="9">
        <v>74541</v>
      </c>
      <c r="L43" s="9">
        <v>500000</v>
      </c>
      <c r="M43" s="9">
        <v>498630</v>
      </c>
      <c r="N43" s="9">
        <f t="shared" si="0"/>
        <v>37168378830</v>
      </c>
      <c r="O43" s="9">
        <f t="shared" si="4"/>
        <v>3345154094.6999998</v>
      </c>
      <c r="P43" s="9">
        <f t="shared" si="3"/>
        <v>40513532924.699997</v>
      </c>
      <c r="Q43" s="6" t="s">
        <v>0</v>
      </c>
      <c r="R43" s="6" t="s">
        <v>246</v>
      </c>
      <c r="S43" s="6" t="s">
        <v>2340</v>
      </c>
      <c r="T43" s="6" t="s">
        <v>58</v>
      </c>
      <c r="U43" s="6" t="s">
        <v>6</v>
      </c>
      <c r="V43" s="6" t="s">
        <v>5</v>
      </c>
      <c r="W43" s="6" t="s">
        <v>186</v>
      </c>
      <c r="X43" s="6" t="s">
        <v>247</v>
      </c>
      <c r="Y43" s="6" t="s">
        <v>2341</v>
      </c>
      <c r="Z43" s="6" t="s">
        <v>2342</v>
      </c>
      <c r="AA43" s="9">
        <v>84340</v>
      </c>
    </row>
    <row r="44" spans="1:27">
      <c r="A44" s="6" t="s">
        <v>64</v>
      </c>
      <c r="B44" s="6" t="s">
        <v>250</v>
      </c>
      <c r="C44" s="6" t="s">
        <v>68</v>
      </c>
      <c r="D44" s="6" t="s">
        <v>27</v>
      </c>
      <c r="E44" s="7">
        <v>14021800010</v>
      </c>
      <c r="F44" s="7">
        <f t="shared" si="1"/>
        <v>1</v>
      </c>
      <c r="G44" s="6" t="s">
        <v>58</v>
      </c>
      <c r="H44" s="8" t="s">
        <v>212</v>
      </c>
      <c r="I44" s="6" t="s">
        <v>211</v>
      </c>
      <c r="J44" s="6" t="s">
        <v>19</v>
      </c>
      <c r="K44" s="9">
        <v>74541</v>
      </c>
      <c r="L44" s="9">
        <v>500000</v>
      </c>
      <c r="M44" s="9">
        <v>488910</v>
      </c>
      <c r="N44" s="9">
        <f t="shared" si="0"/>
        <v>36443840310</v>
      </c>
      <c r="O44" s="9">
        <f t="shared" si="4"/>
        <v>3279945627.9000001</v>
      </c>
      <c r="P44" s="9">
        <f t="shared" si="3"/>
        <v>39723785937.900002</v>
      </c>
      <c r="Q44" s="6" t="s">
        <v>0</v>
      </c>
      <c r="R44" s="6" t="s">
        <v>251</v>
      </c>
      <c r="S44" s="6" t="s">
        <v>2340</v>
      </c>
      <c r="T44" s="6" t="s">
        <v>58</v>
      </c>
      <c r="U44" s="6" t="s">
        <v>6</v>
      </c>
      <c r="V44" s="6" t="s">
        <v>5</v>
      </c>
      <c r="W44" s="6" t="s">
        <v>213</v>
      </c>
      <c r="X44" s="6" t="s">
        <v>214</v>
      </c>
      <c r="Y44" s="6" t="s">
        <v>2341</v>
      </c>
      <c r="Z44" s="6" t="s">
        <v>2342</v>
      </c>
      <c r="AA44" s="9">
        <v>84343</v>
      </c>
    </row>
    <row r="45" spans="1:27">
      <c r="A45" s="6" t="s">
        <v>14</v>
      </c>
      <c r="B45" s="6" t="s">
        <v>255</v>
      </c>
      <c r="C45" s="6" t="s">
        <v>225</v>
      </c>
      <c r="D45" s="6" t="s">
        <v>27</v>
      </c>
      <c r="E45" s="7">
        <v>14021800011</v>
      </c>
      <c r="F45" s="7">
        <f t="shared" si="1"/>
        <v>1</v>
      </c>
      <c r="G45" s="6" t="s">
        <v>59</v>
      </c>
      <c r="H45" s="8" t="s">
        <v>253</v>
      </c>
      <c r="I45" s="6" t="s">
        <v>252</v>
      </c>
      <c r="J45" s="6" t="s">
        <v>12</v>
      </c>
      <c r="K45" s="9">
        <v>74541</v>
      </c>
      <c r="L45" s="9">
        <v>500000</v>
      </c>
      <c r="M45" s="9">
        <v>499000</v>
      </c>
      <c r="N45" s="9">
        <f t="shared" si="0"/>
        <v>37195959000</v>
      </c>
      <c r="O45" s="9">
        <f t="shared" si="4"/>
        <v>3347636310</v>
      </c>
      <c r="P45" s="9">
        <f t="shared" si="3"/>
        <v>40543595310</v>
      </c>
      <c r="Q45" s="6" t="s">
        <v>0</v>
      </c>
      <c r="R45" s="6" t="s">
        <v>307</v>
      </c>
      <c r="S45" s="6" t="s">
        <v>2340</v>
      </c>
      <c r="T45" s="6" t="s">
        <v>59</v>
      </c>
      <c r="U45" s="6" t="s">
        <v>6</v>
      </c>
      <c r="V45" s="6" t="s">
        <v>5</v>
      </c>
      <c r="W45" s="6" t="s">
        <v>22</v>
      </c>
      <c r="X45" s="6" t="s">
        <v>254</v>
      </c>
      <c r="Y45" s="6" t="s">
        <v>2341</v>
      </c>
      <c r="Z45" s="6" t="s">
        <v>2342</v>
      </c>
      <c r="AA45" s="9">
        <v>84144</v>
      </c>
    </row>
    <row r="46" spans="1:27">
      <c r="A46" s="6" t="s">
        <v>64</v>
      </c>
      <c r="B46" s="6" t="s">
        <v>261</v>
      </c>
      <c r="C46" s="6" t="s">
        <v>68</v>
      </c>
      <c r="D46" s="6" t="s">
        <v>27</v>
      </c>
      <c r="E46" s="7">
        <v>14021800012</v>
      </c>
      <c r="F46" s="7">
        <f t="shared" si="1"/>
        <v>1</v>
      </c>
      <c r="G46" s="6" t="s">
        <v>59</v>
      </c>
      <c r="H46" s="8" t="s">
        <v>185</v>
      </c>
      <c r="I46" s="6" t="s">
        <v>184</v>
      </c>
      <c r="J46" s="6" t="s">
        <v>19</v>
      </c>
      <c r="K46" s="9">
        <v>74541</v>
      </c>
      <c r="L46" s="9">
        <v>500000</v>
      </c>
      <c r="M46" s="9">
        <v>498880</v>
      </c>
      <c r="N46" s="9">
        <f t="shared" si="0"/>
        <v>37187014080</v>
      </c>
      <c r="O46" s="9">
        <f t="shared" si="4"/>
        <v>3346831267.1999998</v>
      </c>
      <c r="P46" s="9">
        <f t="shared" si="3"/>
        <v>40533845347.199997</v>
      </c>
      <c r="Q46" s="6" t="s">
        <v>0</v>
      </c>
      <c r="R46" s="6" t="s">
        <v>256</v>
      </c>
      <c r="S46" s="6" t="s">
        <v>2340</v>
      </c>
      <c r="T46" s="6" t="s">
        <v>59</v>
      </c>
      <c r="U46" s="6" t="s">
        <v>6</v>
      </c>
      <c r="V46" s="6" t="s">
        <v>5</v>
      </c>
      <c r="W46" s="6" t="s">
        <v>43</v>
      </c>
      <c r="X46" s="6" t="s">
        <v>260</v>
      </c>
      <c r="Y46" s="6" t="s">
        <v>2341</v>
      </c>
      <c r="Z46" s="6" t="s">
        <v>2342</v>
      </c>
      <c r="AA46" s="9">
        <v>84344</v>
      </c>
    </row>
    <row r="47" spans="1:27">
      <c r="A47" s="6" t="s">
        <v>64</v>
      </c>
      <c r="B47" s="6" t="s">
        <v>266</v>
      </c>
      <c r="C47" s="6" t="s">
        <v>54</v>
      </c>
      <c r="D47" s="6" t="s">
        <v>27</v>
      </c>
      <c r="E47" s="7">
        <v>14021800013</v>
      </c>
      <c r="F47" s="7">
        <f t="shared" si="1"/>
        <v>1</v>
      </c>
      <c r="G47" s="6" t="s">
        <v>230</v>
      </c>
      <c r="H47" s="8" t="s">
        <v>263</v>
      </c>
      <c r="I47" s="6" t="s">
        <v>262</v>
      </c>
      <c r="J47" s="6" t="s">
        <v>19</v>
      </c>
      <c r="K47" s="9">
        <v>74541</v>
      </c>
      <c r="L47" s="9">
        <v>500000</v>
      </c>
      <c r="M47" s="9">
        <v>499280</v>
      </c>
      <c r="N47" s="9">
        <f t="shared" si="0"/>
        <v>37216830480</v>
      </c>
      <c r="O47" s="9">
        <f t="shared" si="4"/>
        <v>3349514743.1999998</v>
      </c>
      <c r="P47" s="9">
        <f t="shared" si="3"/>
        <v>40566345223.199997</v>
      </c>
      <c r="Q47" s="6" t="s">
        <v>0</v>
      </c>
      <c r="R47" s="6" t="s">
        <v>267</v>
      </c>
      <c r="S47" s="6" t="s">
        <v>2352</v>
      </c>
      <c r="T47" s="6" t="s">
        <v>230</v>
      </c>
      <c r="U47" s="6" t="s">
        <v>6</v>
      </c>
      <c r="V47" s="6" t="s">
        <v>5</v>
      </c>
      <c r="W47" s="6" t="s">
        <v>264</v>
      </c>
      <c r="X47" s="6" t="s">
        <v>265</v>
      </c>
      <c r="Y47" s="6" t="s">
        <v>2341</v>
      </c>
      <c r="Z47" s="6" t="s">
        <v>2342</v>
      </c>
      <c r="AA47" s="9">
        <v>84338</v>
      </c>
    </row>
    <row r="48" spans="1:27">
      <c r="A48" s="6" t="s">
        <v>14</v>
      </c>
      <c r="B48" s="6" t="s">
        <v>269</v>
      </c>
      <c r="C48" s="6" t="s">
        <v>48</v>
      </c>
      <c r="D48" s="6" t="s">
        <v>27</v>
      </c>
      <c r="E48" s="7">
        <v>14021800014</v>
      </c>
      <c r="F48" s="7">
        <f t="shared" si="1"/>
        <v>1</v>
      </c>
      <c r="G48" s="6" t="s">
        <v>210</v>
      </c>
      <c r="H48" s="8" t="s">
        <v>253</v>
      </c>
      <c r="I48" s="6" t="s">
        <v>252</v>
      </c>
      <c r="J48" s="6" t="s">
        <v>4</v>
      </c>
      <c r="K48" s="9">
        <v>74541</v>
      </c>
      <c r="L48" s="9">
        <v>500000</v>
      </c>
      <c r="M48" s="9">
        <v>498800</v>
      </c>
      <c r="N48" s="9">
        <f t="shared" si="0"/>
        <v>37181050800</v>
      </c>
      <c r="O48" s="9">
        <f t="shared" si="4"/>
        <v>3346294572</v>
      </c>
      <c r="P48" s="9">
        <f t="shared" si="3"/>
        <v>40527345372</v>
      </c>
      <c r="Q48" s="6" t="s">
        <v>0</v>
      </c>
      <c r="R48" s="6" t="s">
        <v>258</v>
      </c>
      <c r="S48" s="6" t="s">
        <v>2352</v>
      </c>
      <c r="T48" s="6" t="s">
        <v>210</v>
      </c>
      <c r="U48" s="6" t="s">
        <v>6</v>
      </c>
      <c r="V48" s="6" t="s">
        <v>5</v>
      </c>
      <c r="W48" s="6" t="s">
        <v>22</v>
      </c>
      <c r="X48" s="6" t="s">
        <v>254</v>
      </c>
      <c r="Y48" s="6" t="s">
        <v>2341</v>
      </c>
      <c r="Z48" s="6" t="s">
        <v>2342</v>
      </c>
      <c r="AA48" s="9">
        <v>84312</v>
      </c>
    </row>
    <row r="49" spans="1:27">
      <c r="A49" s="6" t="s">
        <v>64</v>
      </c>
      <c r="B49" s="6" t="s">
        <v>272</v>
      </c>
      <c r="C49" s="6" t="s">
        <v>54</v>
      </c>
      <c r="D49" s="6" t="s">
        <v>27</v>
      </c>
      <c r="E49" s="7">
        <v>14021800015</v>
      </c>
      <c r="F49" s="7">
        <f t="shared" si="1"/>
        <v>1</v>
      </c>
      <c r="G49" s="6" t="s">
        <v>249</v>
      </c>
      <c r="H49" s="8" t="s">
        <v>178</v>
      </c>
      <c r="I49" s="6" t="s">
        <v>177</v>
      </c>
      <c r="J49" s="6" t="s">
        <v>19</v>
      </c>
      <c r="K49" s="9">
        <v>74541</v>
      </c>
      <c r="L49" s="9">
        <v>64000</v>
      </c>
      <c r="M49" s="9">
        <v>55210</v>
      </c>
      <c r="N49" s="9">
        <f t="shared" si="0"/>
        <v>4115408610</v>
      </c>
      <c r="O49" s="9">
        <f t="shared" si="4"/>
        <v>370386774.89999998</v>
      </c>
      <c r="P49" s="9">
        <f t="shared" si="3"/>
        <v>4485795384.8999996</v>
      </c>
      <c r="Q49" s="6" t="s">
        <v>0</v>
      </c>
      <c r="R49" s="6" t="s">
        <v>259</v>
      </c>
      <c r="S49" s="6" t="s">
        <v>2352</v>
      </c>
      <c r="T49" s="6" t="s">
        <v>249</v>
      </c>
      <c r="U49" s="6" t="s">
        <v>6</v>
      </c>
      <c r="V49" s="6" t="s">
        <v>5</v>
      </c>
      <c r="W49" s="6" t="s">
        <v>7</v>
      </c>
      <c r="X49" s="6" t="s">
        <v>239</v>
      </c>
      <c r="Y49" s="6" t="s">
        <v>2341</v>
      </c>
      <c r="Z49" s="6" t="s">
        <v>2342</v>
      </c>
      <c r="AA49" s="9">
        <v>84328</v>
      </c>
    </row>
    <row r="50" spans="1:27">
      <c r="A50" s="6" t="s">
        <v>64</v>
      </c>
      <c r="B50" s="6" t="s">
        <v>274</v>
      </c>
      <c r="C50" s="6" t="s">
        <v>54</v>
      </c>
      <c r="D50" s="6" t="s">
        <v>27</v>
      </c>
      <c r="E50" s="7">
        <v>14021800016</v>
      </c>
      <c r="F50" s="7">
        <f t="shared" si="1"/>
        <v>1</v>
      </c>
      <c r="G50" s="6" t="s">
        <v>249</v>
      </c>
      <c r="H50" s="8" t="s">
        <v>185</v>
      </c>
      <c r="I50" s="6" t="s">
        <v>184</v>
      </c>
      <c r="J50" s="6" t="s">
        <v>19</v>
      </c>
      <c r="K50" s="9">
        <v>74541</v>
      </c>
      <c r="L50" s="9">
        <v>497000</v>
      </c>
      <c r="M50" s="9">
        <v>496040</v>
      </c>
      <c r="N50" s="9">
        <f t="shared" si="0"/>
        <v>36975317640</v>
      </c>
      <c r="O50" s="9">
        <f t="shared" si="4"/>
        <v>3327778587.5999999</v>
      </c>
      <c r="P50" s="9">
        <f t="shared" si="3"/>
        <v>40303096227.599998</v>
      </c>
      <c r="Q50" s="6" t="s">
        <v>0</v>
      </c>
      <c r="R50" s="6" t="s">
        <v>345</v>
      </c>
      <c r="S50" s="6" t="s">
        <v>2352</v>
      </c>
      <c r="T50" s="6" t="s">
        <v>249</v>
      </c>
      <c r="U50" s="6" t="s">
        <v>6</v>
      </c>
      <c r="V50" s="6" t="s">
        <v>5</v>
      </c>
      <c r="W50" s="6" t="s">
        <v>43</v>
      </c>
      <c r="X50" s="6" t="s">
        <v>260</v>
      </c>
      <c r="Y50" s="6" t="s">
        <v>2341</v>
      </c>
      <c r="Z50" s="6" t="s">
        <v>2342</v>
      </c>
      <c r="AA50" s="9">
        <v>84356</v>
      </c>
    </row>
    <row r="51" spans="1:27">
      <c r="A51" s="6" t="s">
        <v>51</v>
      </c>
      <c r="B51" s="6" t="s">
        <v>284</v>
      </c>
      <c r="C51" s="6" t="s">
        <v>69</v>
      </c>
      <c r="D51" s="6" t="s">
        <v>27</v>
      </c>
      <c r="E51" s="7">
        <v>14021800017</v>
      </c>
      <c r="F51" s="7">
        <f t="shared" si="1"/>
        <v>1</v>
      </c>
      <c r="G51" s="6" t="s">
        <v>249</v>
      </c>
      <c r="H51" s="8" t="s">
        <v>280</v>
      </c>
      <c r="I51" s="6" t="s">
        <v>279</v>
      </c>
      <c r="J51" s="6" t="s">
        <v>4</v>
      </c>
      <c r="K51" s="9">
        <v>74541</v>
      </c>
      <c r="L51" s="9">
        <v>500000</v>
      </c>
      <c r="M51" s="9">
        <v>495620</v>
      </c>
      <c r="N51" s="9">
        <f t="shared" si="0"/>
        <v>36944010420</v>
      </c>
      <c r="O51" s="9">
        <f t="shared" si="4"/>
        <v>3324960937.7999997</v>
      </c>
      <c r="P51" s="9">
        <f t="shared" si="3"/>
        <v>40268971357.800003</v>
      </c>
      <c r="Q51" s="6" t="s">
        <v>0</v>
      </c>
      <c r="R51" s="6" t="s">
        <v>336</v>
      </c>
      <c r="S51" s="6" t="s">
        <v>2352</v>
      </c>
      <c r="T51" s="6" t="s">
        <v>249</v>
      </c>
      <c r="U51" s="6" t="s">
        <v>6</v>
      </c>
      <c r="V51" s="6" t="s">
        <v>5</v>
      </c>
      <c r="W51" s="6" t="s">
        <v>281</v>
      </c>
      <c r="X51" s="6" t="s">
        <v>283</v>
      </c>
      <c r="Y51" s="6" t="s">
        <v>2341</v>
      </c>
      <c r="Z51" s="6" t="s">
        <v>2342</v>
      </c>
      <c r="AA51" s="9">
        <v>84682</v>
      </c>
    </row>
    <row r="52" spans="1:27">
      <c r="A52" s="6" t="s">
        <v>37</v>
      </c>
      <c r="B52" s="6" t="s">
        <v>289</v>
      </c>
      <c r="C52" s="6" t="s">
        <v>249</v>
      </c>
      <c r="D52" s="6" t="s">
        <v>27</v>
      </c>
      <c r="E52" s="7">
        <v>14021800018</v>
      </c>
      <c r="F52" s="7">
        <f t="shared" si="1"/>
        <v>1</v>
      </c>
      <c r="G52" s="6" t="s">
        <v>237</v>
      </c>
      <c r="H52" s="8" t="s">
        <v>223</v>
      </c>
      <c r="I52" s="6" t="s">
        <v>222</v>
      </c>
      <c r="J52" s="6" t="s">
        <v>4</v>
      </c>
      <c r="K52" s="9">
        <v>74541</v>
      </c>
      <c r="L52" s="9">
        <v>400000</v>
      </c>
      <c r="M52" s="9">
        <v>399940</v>
      </c>
      <c r="N52" s="9">
        <f t="shared" si="0"/>
        <v>29811927540</v>
      </c>
      <c r="O52" s="9">
        <f t="shared" si="4"/>
        <v>2683073478.5999999</v>
      </c>
      <c r="P52" s="9">
        <f t="shared" si="3"/>
        <v>32495001018.599998</v>
      </c>
      <c r="Q52" s="6" t="s">
        <v>0</v>
      </c>
      <c r="R52" s="6" t="s">
        <v>301</v>
      </c>
      <c r="S52" s="6" t="s">
        <v>2352</v>
      </c>
      <c r="T52" s="6" t="s">
        <v>237</v>
      </c>
      <c r="U52" s="6" t="s">
        <v>6</v>
      </c>
      <c r="V52" s="6" t="s">
        <v>5</v>
      </c>
      <c r="W52" s="6" t="s">
        <v>181</v>
      </c>
      <c r="X52" s="6" t="s">
        <v>224</v>
      </c>
      <c r="Y52" s="6" t="s">
        <v>2341</v>
      </c>
      <c r="Z52" s="6" t="s">
        <v>2342</v>
      </c>
      <c r="AA52" s="9">
        <v>84672</v>
      </c>
    </row>
    <row r="53" spans="1:27">
      <c r="A53" s="6" t="s">
        <v>201</v>
      </c>
      <c r="B53" s="6" t="s">
        <v>291</v>
      </c>
      <c r="C53" s="6" t="s">
        <v>237</v>
      </c>
      <c r="D53" s="6" t="s">
        <v>27</v>
      </c>
      <c r="E53" s="7">
        <v>14021800019</v>
      </c>
      <c r="F53" s="7">
        <f t="shared" si="1"/>
        <v>1</v>
      </c>
      <c r="G53" s="6" t="s">
        <v>217</v>
      </c>
      <c r="H53" s="8" t="s">
        <v>200</v>
      </c>
      <c r="I53" s="6" t="s">
        <v>199</v>
      </c>
      <c r="J53" s="6" t="s">
        <v>16</v>
      </c>
      <c r="K53" s="9">
        <v>74541</v>
      </c>
      <c r="L53" s="9">
        <v>250000</v>
      </c>
      <c r="M53" s="9">
        <v>249760</v>
      </c>
      <c r="N53" s="9">
        <f t="shared" si="0"/>
        <v>18617360160</v>
      </c>
      <c r="O53" s="9">
        <f t="shared" si="4"/>
        <v>1675562414.3999999</v>
      </c>
      <c r="P53" s="9">
        <f t="shared" si="3"/>
        <v>20292922574.400002</v>
      </c>
      <c r="Q53" s="6" t="s">
        <v>0</v>
      </c>
      <c r="R53" s="6" t="s">
        <v>70</v>
      </c>
      <c r="S53" s="6" t="s">
        <v>2352</v>
      </c>
      <c r="T53" s="6" t="s">
        <v>217</v>
      </c>
      <c r="U53" s="6" t="s">
        <v>6</v>
      </c>
      <c r="V53" s="6" t="s">
        <v>5</v>
      </c>
      <c r="W53" s="6" t="s">
        <v>33</v>
      </c>
      <c r="X53" s="6" t="s">
        <v>290</v>
      </c>
      <c r="Y53" s="6" t="s">
        <v>2341</v>
      </c>
      <c r="Z53" s="6" t="s">
        <v>2342</v>
      </c>
      <c r="AA53" s="9">
        <v>87419</v>
      </c>
    </row>
    <row r="54" spans="1:27">
      <c r="A54" s="6" t="s">
        <v>14</v>
      </c>
      <c r="B54" s="6" t="s">
        <v>295</v>
      </c>
      <c r="C54" s="6" t="s">
        <v>209</v>
      </c>
      <c r="D54" s="6" t="s">
        <v>27</v>
      </c>
      <c r="E54" s="7">
        <v>14021800020</v>
      </c>
      <c r="F54" s="7">
        <f t="shared" si="1"/>
        <v>1</v>
      </c>
      <c r="G54" s="6" t="s">
        <v>215</v>
      </c>
      <c r="H54" s="8" t="s">
        <v>188</v>
      </c>
      <c r="I54" s="6" t="s">
        <v>187</v>
      </c>
      <c r="J54" s="6" t="s">
        <v>12</v>
      </c>
      <c r="K54" s="9">
        <v>74541</v>
      </c>
      <c r="L54" s="9">
        <v>52000</v>
      </c>
      <c r="M54" s="9">
        <v>50150</v>
      </c>
      <c r="N54" s="9">
        <f t="shared" si="0"/>
        <v>3738231150</v>
      </c>
      <c r="O54" s="9">
        <f t="shared" si="4"/>
        <v>336440803.5</v>
      </c>
      <c r="P54" s="9">
        <f t="shared" si="3"/>
        <v>4074671953.5</v>
      </c>
      <c r="Q54" s="6" t="s">
        <v>0</v>
      </c>
      <c r="R54" s="6" t="s">
        <v>73</v>
      </c>
      <c r="S54" s="6" t="s">
        <v>2352</v>
      </c>
      <c r="T54" s="6" t="s">
        <v>215</v>
      </c>
      <c r="U54" s="6" t="s">
        <v>6</v>
      </c>
      <c r="V54" s="6" t="s">
        <v>5</v>
      </c>
      <c r="W54" s="6" t="s">
        <v>22</v>
      </c>
      <c r="X54" s="6" t="s">
        <v>294</v>
      </c>
      <c r="Y54" s="6" t="s">
        <v>2341</v>
      </c>
      <c r="Z54" s="6" t="s">
        <v>2342</v>
      </c>
      <c r="AA54" s="9"/>
    </row>
    <row r="55" spans="1:27">
      <c r="A55" s="6" t="s">
        <v>299</v>
      </c>
      <c r="B55" s="6" t="s">
        <v>300</v>
      </c>
      <c r="C55" s="6" t="s">
        <v>215</v>
      </c>
      <c r="D55" s="6" t="s">
        <v>27</v>
      </c>
      <c r="E55" s="7">
        <v>14021800021</v>
      </c>
      <c r="F55" s="7">
        <f t="shared" si="1"/>
        <v>1</v>
      </c>
      <c r="G55" s="6" t="s">
        <v>72</v>
      </c>
      <c r="H55" s="8" t="s">
        <v>297</v>
      </c>
      <c r="I55" s="6" t="s">
        <v>296</v>
      </c>
      <c r="J55" s="6" t="s">
        <v>4</v>
      </c>
      <c r="K55" s="9">
        <v>74541</v>
      </c>
      <c r="L55" s="9">
        <v>500000</v>
      </c>
      <c r="M55" s="9">
        <v>499890</v>
      </c>
      <c r="N55" s="9">
        <f t="shared" si="0"/>
        <v>37262300490</v>
      </c>
      <c r="O55" s="9">
        <f t="shared" si="4"/>
        <v>3353607044.0999999</v>
      </c>
      <c r="P55" s="9">
        <f t="shared" si="3"/>
        <v>40615907534.099998</v>
      </c>
      <c r="Q55" s="6" t="s">
        <v>0</v>
      </c>
      <c r="R55" s="6" t="s">
        <v>71</v>
      </c>
      <c r="S55" s="6" t="s">
        <v>2352</v>
      </c>
      <c r="T55" s="6" t="s">
        <v>72</v>
      </c>
      <c r="U55" s="6" t="s">
        <v>6</v>
      </c>
      <c r="V55" s="6" t="s">
        <v>5</v>
      </c>
      <c r="W55" s="6" t="s">
        <v>281</v>
      </c>
      <c r="X55" s="6" t="s">
        <v>298</v>
      </c>
      <c r="Y55" s="6" t="s">
        <v>2341</v>
      </c>
      <c r="Z55" s="6" t="s">
        <v>2342</v>
      </c>
      <c r="AA55" s="9">
        <v>93239</v>
      </c>
    </row>
    <row r="56" spans="1:27">
      <c r="A56" s="6" t="s">
        <v>14</v>
      </c>
      <c r="B56" s="6" t="s">
        <v>305</v>
      </c>
      <c r="C56" s="6" t="s">
        <v>52</v>
      </c>
      <c r="D56" s="6" t="s">
        <v>27</v>
      </c>
      <c r="E56" s="7">
        <v>14021800022</v>
      </c>
      <c r="F56" s="7">
        <f t="shared" si="1"/>
        <v>1</v>
      </c>
      <c r="G56" s="6" t="s">
        <v>238</v>
      </c>
      <c r="H56" s="8" t="s">
        <v>303</v>
      </c>
      <c r="I56" s="6" t="s">
        <v>302</v>
      </c>
      <c r="J56" s="6" t="s">
        <v>12</v>
      </c>
      <c r="K56" s="9">
        <v>74541</v>
      </c>
      <c r="L56" s="9">
        <v>500000</v>
      </c>
      <c r="M56" s="9">
        <v>499700</v>
      </c>
      <c r="N56" s="9">
        <f t="shared" si="0"/>
        <v>37248137700</v>
      </c>
      <c r="O56" s="9">
        <f t="shared" si="4"/>
        <v>3352332393</v>
      </c>
      <c r="P56" s="9">
        <f t="shared" si="3"/>
        <v>40600470093</v>
      </c>
      <c r="Q56" s="6" t="s">
        <v>0</v>
      </c>
      <c r="R56" s="6" t="s">
        <v>287</v>
      </c>
      <c r="S56" s="6" t="s">
        <v>2352</v>
      </c>
      <c r="T56" s="6" t="s">
        <v>238</v>
      </c>
      <c r="U56" s="6" t="s">
        <v>6</v>
      </c>
      <c r="V56" s="6" t="s">
        <v>5</v>
      </c>
      <c r="W56" s="6" t="s">
        <v>13</v>
      </c>
      <c r="X56" s="6" t="s">
        <v>304</v>
      </c>
      <c r="Y56" s="6" t="s">
        <v>2341</v>
      </c>
      <c r="Z56" s="6" t="s">
        <v>2342</v>
      </c>
      <c r="AA56" s="9">
        <v>88853</v>
      </c>
    </row>
    <row r="57" spans="1:27">
      <c r="A57" s="6" t="s">
        <v>37</v>
      </c>
      <c r="B57" s="6" t="s">
        <v>310</v>
      </c>
      <c r="C57" s="6" t="s">
        <v>293</v>
      </c>
      <c r="D57" s="6" t="s">
        <v>27</v>
      </c>
      <c r="E57" s="7">
        <v>14021800023</v>
      </c>
      <c r="F57" s="7">
        <f t="shared" si="1"/>
        <v>1</v>
      </c>
      <c r="G57" s="6" t="s">
        <v>293</v>
      </c>
      <c r="H57" s="8" t="s">
        <v>194</v>
      </c>
      <c r="I57" s="6" t="s">
        <v>193</v>
      </c>
      <c r="J57" s="6" t="s">
        <v>4</v>
      </c>
      <c r="K57" s="9">
        <v>74541</v>
      </c>
      <c r="L57" s="9">
        <v>500000</v>
      </c>
      <c r="M57" s="9">
        <v>497650</v>
      </c>
      <c r="N57" s="9">
        <f t="shared" si="0"/>
        <v>37095328650</v>
      </c>
      <c r="O57" s="9">
        <f t="shared" si="4"/>
        <v>3338579578.5</v>
      </c>
      <c r="P57" s="9">
        <f t="shared" si="3"/>
        <v>40433908228.5</v>
      </c>
      <c r="Q57" s="6" t="s">
        <v>0</v>
      </c>
      <c r="R57" s="6" t="s">
        <v>2388</v>
      </c>
      <c r="S57" s="6" t="s">
        <v>2352</v>
      </c>
      <c r="T57" s="6" t="s">
        <v>293</v>
      </c>
      <c r="U57" s="6" t="s">
        <v>6</v>
      </c>
      <c r="V57" s="6" t="s">
        <v>5</v>
      </c>
      <c r="W57" s="6" t="s">
        <v>25</v>
      </c>
      <c r="X57" s="6" t="s">
        <v>227</v>
      </c>
      <c r="Y57" s="6" t="s">
        <v>2341</v>
      </c>
      <c r="Z57" s="6" t="s">
        <v>2342</v>
      </c>
      <c r="AA57" s="9">
        <v>87824</v>
      </c>
    </row>
    <row r="58" spans="1:27">
      <c r="A58" s="6" t="s">
        <v>319</v>
      </c>
      <c r="B58" s="6" t="s">
        <v>320</v>
      </c>
      <c r="C58" s="6" t="s">
        <v>292</v>
      </c>
      <c r="D58" s="6" t="s">
        <v>27</v>
      </c>
      <c r="E58" s="7">
        <v>14021800024</v>
      </c>
      <c r="F58" s="7">
        <f t="shared" si="1"/>
        <v>1</v>
      </c>
      <c r="G58" s="6" t="s">
        <v>293</v>
      </c>
      <c r="H58" s="8" t="s">
        <v>316</v>
      </c>
      <c r="I58" s="6" t="s">
        <v>315</v>
      </c>
      <c r="J58" s="6" t="s">
        <v>4</v>
      </c>
      <c r="K58" s="9">
        <v>74541</v>
      </c>
      <c r="L58" s="9">
        <v>500000</v>
      </c>
      <c r="M58" s="9">
        <v>499830</v>
      </c>
      <c r="N58" s="9">
        <f t="shared" si="0"/>
        <v>37257828030</v>
      </c>
      <c r="O58" s="9">
        <f t="shared" si="4"/>
        <v>3353204522.6999998</v>
      </c>
      <c r="P58" s="9">
        <f t="shared" si="3"/>
        <v>40611032552.699997</v>
      </c>
      <c r="Q58" s="6" t="s">
        <v>0</v>
      </c>
      <c r="R58" s="6" t="s">
        <v>2388</v>
      </c>
      <c r="S58" s="6" t="s">
        <v>2352</v>
      </c>
      <c r="T58" s="6" t="s">
        <v>293</v>
      </c>
      <c r="U58" s="6" t="s">
        <v>6</v>
      </c>
      <c r="V58" s="6" t="s">
        <v>5</v>
      </c>
      <c r="W58" s="6" t="s">
        <v>172</v>
      </c>
      <c r="X58" s="6" t="s">
        <v>317</v>
      </c>
      <c r="Y58" s="6" t="s">
        <v>2341</v>
      </c>
      <c r="Z58" s="6" t="s">
        <v>2342</v>
      </c>
      <c r="AA58" s="9">
        <v>87447</v>
      </c>
    </row>
    <row r="59" spans="1:27">
      <c r="A59" s="6" t="s">
        <v>182</v>
      </c>
      <c r="B59" s="6" t="s">
        <v>326</v>
      </c>
      <c r="C59" s="6" t="s">
        <v>292</v>
      </c>
      <c r="D59" s="6" t="s">
        <v>27</v>
      </c>
      <c r="E59" s="7">
        <v>14021800025</v>
      </c>
      <c r="F59" s="7">
        <f t="shared" si="1"/>
        <v>1</v>
      </c>
      <c r="G59" s="6" t="s">
        <v>293</v>
      </c>
      <c r="H59" s="8" t="s">
        <v>322</v>
      </c>
      <c r="I59" s="6" t="s">
        <v>321</v>
      </c>
      <c r="J59" s="6" t="s">
        <v>4</v>
      </c>
      <c r="K59" s="9">
        <v>74541</v>
      </c>
      <c r="L59" s="9">
        <v>500000</v>
      </c>
      <c r="M59" s="9">
        <v>499980</v>
      </c>
      <c r="N59" s="9">
        <f t="shared" si="0"/>
        <v>37269009180</v>
      </c>
      <c r="O59" s="9">
        <f t="shared" si="4"/>
        <v>3354210826.1999998</v>
      </c>
      <c r="P59" s="9">
        <f t="shared" si="3"/>
        <v>40623220006.199997</v>
      </c>
      <c r="Q59" s="6" t="s">
        <v>0</v>
      </c>
      <c r="R59" s="6" t="s">
        <v>345</v>
      </c>
      <c r="S59" s="6" t="s">
        <v>2352</v>
      </c>
      <c r="T59" s="6" t="s">
        <v>293</v>
      </c>
      <c r="U59" s="6" t="s">
        <v>6</v>
      </c>
      <c r="V59" s="6" t="s">
        <v>5</v>
      </c>
      <c r="W59" s="6" t="s">
        <v>323</v>
      </c>
      <c r="X59" s="6" t="s">
        <v>325</v>
      </c>
      <c r="Y59" s="6" t="s">
        <v>2341</v>
      </c>
      <c r="Z59" s="6" t="s">
        <v>2342</v>
      </c>
      <c r="AA59" s="9">
        <v>88675</v>
      </c>
    </row>
    <row r="60" spans="1:27">
      <c r="A60" s="6" t="s">
        <v>197</v>
      </c>
      <c r="B60" s="6" t="s">
        <v>331</v>
      </c>
      <c r="C60" s="6" t="s">
        <v>293</v>
      </c>
      <c r="D60" s="6" t="s">
        <v>27</v>
      </c>
      <c r="E60" s="7">
        <v>14021800026</v>
      </c>
      <c r="F60" s="7">
        <f t="shared" si="1"/>
        <v>1</v>
      </c>
      <c r="G60" s="6" t="s">
        <v>70</v>
      </c>
      <c r="H60" s="8" t="s">
        <v>329</v>
      </c>
      <c r="I60" s="6" t="s">
        <v>328</v>
      </c>
      <c r="J60" s="6" t="s">
        <v>4</v>
      </c>
      <c r="K60" s="9">
        <v>74541</v>
      </c>
      <c r="L60" s="9">
        <v>500000</v>
      </c>
      <c r="M60" s="9">
        <v>499060</v>
      </c>
      <c r="N60" s="9">
        <f t="shared" si="0"/>
        <v>37200431460</v>
      </c>
      <c r="O60" s="9">
        <f t="shared" si="4"/>
        <v>3348038831.4000001</v>
      </c>
      <c r="P60" s="9">
        <f t="shared" si="3"/>
        <v>40548470291.400002</v>
      </c>
      <c r="Q60" s="6" t="s">
        <v>0</v>
      </c>
      <c r="R60" s="6" t="s">
        <v>1060</v>
      </c>
      <c r="S60" s="6" t="s">
        <v>2352</v>
      </c>
      <c r="T60" s="6" t="s">
        <v>70</v>
      </c>
      <c r="U60" s="6" t="s">
        <v>6</v>
      </c>
      <c r="V60" s="6" t="s">
        <v>5</v>
      </c>
      <c r="W60" s="6" t="s">
        <v>25</v>
      </c>
      <c r="X60" s="6" t="s">
        <v>330</v>
      </c>
      <c r="Y60" s="6" t="s">
        <v>2341</v>
      </c>
      <c r="Z60" s="6" t="s">
        <v>2342</v>
      </c>
      <c r="AA60" s="9">
        <v>90710</v>
      </c>
    </row>
    <row r="61" spans="1:27">
      <c r="A61" s="6" t="s">
        <v>37</v>
      </c>
      <c r="B61" s="6" t="s">
        <v>337</v>
      </c>
      <c r="C61" s="6" t="s">
        <v>70</v>
      </c>
      <c r="D61" s="6" t="s">
        <v>27</v>
      </c>
      <c r="E61" s="7">
        <v>14021800027</v>
      </c>
      <c r="F61" s="7">
        <f t="shared" si="1"/>
        <v>1</v>
      </c>
      <c r="G61" s="6" t="s">
        <v>74</v>
      </c>
      <c r="H61" s="8" t="s">
        <v>223</v>
      </c>
      <c r="I61" s="6" t="s">
        <v>222</v>
      </c>
      <c r="J61" s="6" t="s">
        <v>4</v>
      </c>
      <c r="K61" s="9">
        <v>74541</v>
      </c>
      <c r="L61" s="9">
        <v>400000</v>
      </c>
      <c r="M61" s="9">
        <v>398020</v>
      </c>
      <c r="N61" s="9">
        <f t="shared" si="0"/>
        <v>29668808820</v>
      </c>
      <c r="O61" s="9">
        <f t="shared" si="4"/>
        <v>2670192793.7999997</v>
      </c>
      <c r="P61" s="9">
        <f t="shared" si="3"/>
        <v>32339001613.799999</v>
      </c>
      <c r="Q61" s="6" t="s">
        <v>0</v>
      </c>
      <c r="R61" s="6" t="s">
        <v>2402</v>
      </c>
      <c r="S61" s="6" t="s">
        <v>2352</v>
      </c>
      <c r="T61" s="6" t="s">
        <v>74</v>
      </c>
      <c r="U61" s="6" t="s">
        <v>6</v>
      </c>
      <c r="V61" s="6" t="s">
        <v>5</v>
      </c>
      <c r="W61" s="6" t="s">
        <v>181</v>
      </c>
      <c r="X61" s="6" t="s">
        <v>224</v>
      </c>
      <c r="Y61" s="6" t="s">
        <v>2341</v>
      </c>
      <c r="Z61" s="6" t="s">
        <v>2342</v>
      </c>
      <c r="AA61" s="9">
        <v>87825</v>
      </c>
    </row>
    <row r="62" spans="1:27">
      <c r="A62" s="6" t="s">
        <v>319</v>
      </c>
      <c r="B62" s="6" t="s">
        <v>342</v>
      </c>
      <c r="C62" s="6" t="s">
        <v>292</v>
      </c>
      <c r="D62" s="6" t="s">
        <v>27</v>
      </c>
      <c r="E62" s="7">
        <v>14021800028</v>
      </c>
      <c r="F62" s="7">
        <f t="shared" si="1"/>
        <v>1</v>
      </c>
      <c r="G62" s="6" t="s">
        <v>74</v>
      </c>
      <c r="H62" s="8" t="s">
        <v>339</v>
      </c>
      <c r="I62" s="6" t="s">
        <v>338</v>
      </c>
      <c r="J62" s="6" t="s">
        <v>4</v>
      </c>
      <c r="K62" s="9">
        <v>74541</v>
      </c>
      <c r="L62" s="9">
        <v>500000</v>
      </c>
      <c r="M62" s="9">
        <v>499100</v>
      </c>
      <c r="N62" s="9">
        <f t="shared" si="0"/>
        <v>37203413100</v>
      </c>
      <c r="O62" s="9">
        <f t="shared" si="4"/>
        <v>3348307179</v>
      </c>
      <c r="P62" s="9">
        <f t="shared" si="3"/>
        <v>40551720279</v>
      </c>
      <c r="Q62" s="6" t="s">
        <v>0</v>
      </c>
      <c r="R62" s="6" t="s">
        <v>345</v>
      </c>
      <c r="S62" s="6" t="s">
        <v>2352</v>
      </c>
      <c r="T62" s="6" t="s">
        <v>74</v>
      </c>
      <c r="U62" s="6" t="s">
        <v>6</v>
      </c>
      <c r="V62" s="6" t="s">
        <v>5</v>
      </c>
      <c r="W62" s="6" t="s">
        <v>340</v>
      </c>
      <c r="X62" s="6" t="s">
        <v>341</v>
      </c>
      <c r="Y62" s="6" t="s">
        <v>2341</v>
      </c>
      <c r="Z62" s="6" t="s">
        <v>2342</v>
      </c>
      <c r="AA62" s="9">
        <v>87443</v>
      </c>
    </row>
    <row r="63" spans="1:27">
      <c r="A63" s="6" t="s">
        <v>64</v>
      </c>
      <c r="B63" s="6" t="s">
        <v>344</v>
      </c>
      <c r="C63" s="6" t="s">
        <v>314</v>
      </c>
      <c r="D63" s="6" t="s">
        <v>27</v>
      </c>
      <c r="E63" s="7">
        <v>14021800029</v>
      </c>
      <c r="F63" s="7">
        <f t="shared" si="1"/>
        <v>1</v>
      </c>
      <c r="G63" s="6" t="s">
        <v>334</v>
      </c>
      <c r="H63" s="8" t="s">
        <v>263</v>
      </c>
      <c r="I63" s="6" t="s">
        <v>262</v>
      </c>
      <c r="J63" s="6" t="s">
        <v>19</v>
      </c>
      <c r="K63" s="9">
        <v>74541</v>
      </c>
      <c r="L63" s="9">
        <v>500000</v>
      </c>
      <c r="M63" s="9">
        <v>498680</v>
      </c>
      <c r="N63" s="9">
        <f t="shared" si="0"/>
        <v>37172105880</v>
      </c>
      <c r="O63" s="9">
        <f t="shared" si="4"/>
        <v>3345489529.1999998</v>
      </c>
      <c r="P63" s="9">
        <f t="shared" si="3"/>
        <v>40517595409.199997</v>
      </c>
      <c r="Q63" s="6" t="s">
        <v>0</v>
      </c>
      <c r="R63" s="6" t="s">
        <v>347</v>
      </c>
      <c r="S63" s="6" t="s">
        <v>2352</v>
      </c>
      <c r="T63" s="6" t="s">
        <v>334</v>
      </c>
      <c r="U63" s="6" t="s">
        <v>6</v>
      </c>
      <c r="V63" s="6" t="s">
        <v>5</v>
      </c>
      <c r="W63" s="6" t="s">
        <v>186</v>
      </c>
      <c r="X63" s="6" t="s">
        <v>343</v>
      </c>
      <c r="Y63" s="6" t="s">
        <v>2341</v>
      </c>
      <c r="Z63" s="6" t="s">
        <v>2342</v>
      </c>
      <c r="AA63" s="9"/>
    </row>
    <row r="64" spans="1:27">
      <c r="A64" s="6" t="s">
        <v>352</v>
      </c>
      <c r="B64" s="6" t="s">
        <v>353</v>
      </c>
      <c r="C64" s="6" t="s">
        <v>334</v>
      </c>
      <c r="D64" s="6" t="s">
        <v>27</v>
      </c>
      <c r="E64" s="7">
        <v>14021800030</v>
      </c>
      <c r="F64" s="7">
        <f t="shared" si="1"/>
        <v>1</v>
      </c>
      <c r="G64" s="6" t="s">
        <v>324</v>
      </c>
      <c r="H64" s="8" t="s">
        <v>349</v>
      </c>
      <c r="I64" s="6" t="s">
        <v>348</v>
      </c>
      <c r="J64" s="6" t="s">
        <v>4</v>
      </c>
      <c r="K64" s="9">
        <v>74541</v>
      </c>
      <c r="L64" s="9">
        <v>269000</v>
      </c>
      <c r="M64" s="9">
        <v>267950</v>
      </c>
      <c r="N64" s="9">
        <f t="shared" si="0"/>
        <v>19973260950</v>
      </c>
      <c r="O64" s="9">
        <f t="shared" si="4"/>
        <v>1797593485.5</v>
      </c>
      <c r="P64" s="9">
        <f t="shared" si="3"/>
        <v>21770854435.5</v>
      </c>
      <c r="Q64" s="6" t="s">
        <v>0</v>
      </c>
      <c r="R64" s="6" t="s">
        <v>345</v>
      </c>
      <c r="S64" s="6" t="s">
        <v>2352</v>
      </c>
      <c r="T64" s="6" t="s">
        <v>324</v>
      </c>
      <c r="U64" s="6" t="s">
        <v>6</v>
      </c>
      <c r="V64" s="6" t="s">
        <v>5</v>
      </c>
      <c r="W64" s="6" t="s">
        <v>350</v>
      </c>
      <c r="X64" s="6" t="s">
        <v>351</v>
      </c>
      <c r="Y64" s="6" t="s">
        <v>2341</v>
      </c>
      <c r="Z64" s="6" t="s">
        <v>2342</v>
      </c>
      <c r="AA64" s="9">
        <v>84408</v>
      </c>
    </row>
    <row r="65" spans="1:27">
      <c r="A65" s="6" t="s">
        <v>37</v>
      </c>
      <c r="B65" s="6" t="s">
        <v>359</v>
      </c>
      <c r="C65" s="6" t="s">
        <v>293</v>
      </c>
      <c r="D65" s="6" t="s">
        <v>27</v>
      </c>
      <c r="E65" s="7">
        <v>14021800031</v>
      </c>
      <c r="F65" s="7">
        <f t="shared" si="1"/>
        <v>1</v>
      </c>
      <c r="G65" s="6" t="s">
        <v>275</v>
      </c>
      <c r="H65" s="8" t="s">
        <v>355</v>
      </c>
      <c r="I65" s="6" t="s">
        <v>354</v>
      </c>
      <c r="J65" s="6" t="s">
        <v>4</v>
      </c>
      <c r="K65" s="9">
        <v>74541</v>
      </c>
      <c r="L65" s="9">
        <v>430000</v>
      </c>
      <c r="M65" s="9">
        <v>424230</v>
      </c>
      <c r="N65" s="9">
        <f t="shared" si="0"/>
        <v>31622528430</v>
      </c>
      <c r="O65" s="9">
        <f t="shared" si="4"/>
        <v>2846027558.6999998</v>
      </c>
      <c r="P65" s="9">
        <f t="shared" si="3"/>
        <v>34468555988.699997</v>
      </c>
      <c r="Q65" s="6" t="s">
        <v>0</v>
      </c>
      <c r="R65" s="6" t="s">
        <v>367</v>
      </c>
      <c r="S65" s="6" t="s">
        <v>2352</v>
      </c>
      <c r="T65" s="6" t="s">
        <v>275</v>
      </c>
      <c r="U65" s="6" t="s">
        <v>6</v>
      </c>
      <c r="V65" s="6" t="s">
        <v>5</v>
      </c>
      <c r="W65" s="6" t="s">
        <v>356</v>
      </c>
      <c r="X65" s="6" t="s">
        <v>358</v>
      </c>
      <c r="Y65" s="6" t="s">
        <v>2341</v>
      </c>
      <c r="Z65" s="6" t="s">
        <v>2342</v>
      </c>
      <c r="AA65" s="9">
        <v>87464</v>
      </c>
    </row>
    <row r="66" spans="1:27">
      <c r="A66" s="6" t="s">
        <v>51</v>
      </c>
      <c r="B66" s="6" t="s">
        <v>372</v>
      </c>
      <c r="C66" s="6" t="s">
        <v>371</v>
      </c>
      <c r="D66" s="6" t="s">
        <v>27</v>
      </c>
      <c r="E66" s="7">
        <v>14021800032</v>
      </c>
      <c r="F66" s="7">
        <f t="shared" si="1"/>
        <v>1</v>
      </c>
      <c r="G66" s="6" t="s">
        <v>364</v>
      </c>
      <c r="H66" s="8" t="s">
        <v>369</v>
      </c>
      <c r="I66" s="6" t="s">
        <v>368</v>
      </c>
      <c r="J66" s="6" t="s">
        <v>12</v>
      </c>
      <c r="K66" s="9">
        <v>74541</v>
      </c>
      <c r="L66" s="9">
        <v>500000</v>
      </c>
      <c r="M66" s="9">
        <v>498820</v>
      </c>
      <c r="N66" s="9">
        <f t="shared" ref="N66:N129" si="5">M66*K66</f>
        <v>37182541620</v>
      </c>
      <c r="O66" s="9">
        <f t="shared" si="4"/>
        <v>3346428745.7999997</v>
      </c>
      <c r="P66" s="9">
        <f t="shared" si="3"/>
        <v>40528970365.800003</v>
      </c>
      <c r="Q66" s="6" t="s">
        <v>0</v>
      </c>
      <c r="R66" s="6" t="s">
        <v>373</v>
      </c>
      <c r="S66" s="6" t="s">
        <v>2352</v>
      </c>
      <c r="T66" s="6" t="s">
        <v>364</v>
      </c>
      <c r="U66" s="6" t="s">
        <v>6</v>
      </c>
      <c r="V66" s="6" t="s">
        <v>5</v>
      </c>
      <c r="W66" s="6" t="s">
        <v>45</v>
      </c>
      <c r="X66" s="6" t="s">
        <v>370</v>
      </c>
      <c r="Y66" s="6" t="s">
        <v>2341</v>
      </c>
      <c r="Z66" s="6" t="s">
        <v>2342</v>
      </c>
      <c r="AA66" s="9">
        <v>87704</v>
      </c>
    </row>
    <row r="67" spans="1:27">
      <c r="A67" s="6" t="s">
        <v>51</v>
      </c>
      <c r="B67" s="6" t="s">
        <v>378</v>
      </c>
      <c r="C67" s="6" t="s">
        <v>371</v>
      </c>
      <c r="D67" s="6" t="s">
        <v>27</v>
      </c>
      <c r="E67" s="7">
        <v>14021800033</v>
      </c>
      <c r="F67" s="7">
        <f t="shared" ref="F67:F130" si="6">COUNTIF(E:E,E67)</f>
        <v>1</v>
      </c>
      <c r="G67" s="6" t="s">
        <v>364</v>
      </c>
      <c r="H67" s="8" t="s">
        <v>280</v>
      </c>
      <c r="I67" s="6" t="s">
        <v>279</v>
      </c>
      <c r="J67" s="6" t="s">
        <v>4</v>
      </c>
      <c r="K67" s="9">
        <v>74541</v>
      </c>
      <c r="L67" s="9">
        <v>500000</v>
      </c>
      <c r="M67" s="9">
        <v>497930</v>
      </c>
      <c r="N67" s="9">
        <f t="shared" si="5"/>
        <v>37116200130</v>
      </c>
      <c r="O67" s="9">
        <f t="shared" si="4"/>
        <v>3340458011.6999998</v>
      </c>
      <c r="P67" s="9">
        <f t="shared" ref="P67:P130" si="7">O67+N67</f>
        <v>40456658141.699997</v>
      </c>
      <c r="Q67" s="6" t="s">
        <v>0</v>
      </c>
      <c r="R67" s="6" t="s">
        <v>373</v>
      </c>
      <c r="S67" s="6" t="s">
        <v>2352</v>
      </c>
      <c r="T67" s="6" t="s">
        <v>364</v>
      </c>
      <c r="U67" s="6" t="s">
        <v>6</v>
      </c>
      <c r="V67" s="6" t="s">
        <v>5</v>
      </c>
      <c r="W67" s="6" t="s">
        <v>281</v>
      </c>
      <c r="X67" s="6" t="s">
        <v>283</v>
      </c>
      <c r="Y67" s="6" t="s">
        <v>2341</v>
      </c>
      <c r="Z67" s="6" t="s">
        <v>2342</v>
      </c>
      <c r="AA67" s="9">
        <v>88009</v>
      </c>
    </row>
    <row r="68" spans="1:27">
      <c r="A68" s="6" t="s">
        <v>182</v>
      </c>
      <c r="B68" s="6" t="s">
        <v>383</v>
      </c>
      <c r="C68" s="6" t="s">
        <v>371</v>
      </c>
      <c r="D68" s="6" t="s">
        <v>27</v>
      </c>
      <c r="E68" s="7">
        <v>14021800034</v>
      </c>
      <c r="F68" s="7">
        <f t="shared" si="6"/>
        <v>1</v>
      </c>
      <c r="G68" s="6" t="s">
        <v>364</v>
      </c>
      <c r="H68" s="8" t="s">
        <v>180</v>
      </c>
      <c r="I68" s="6" t="s">
        <v>179</v>
      </c>
      <c r="J68" s="6" t="s">
        <v>4</v>
      </c>
      <c r="K68" s="9">
        <v>74541</v>
      </c>
      <c r="L68" s="9">
        <v>300000</v>
      </c>
      <c r="M68" s="9">
        <v>297100</v>
      </c>
      <c r="N68" s="9">
        <f t="shared" si="5"/>
        <v>22146131100</v>
      </c>
      <c r="O68" s="9">
        <f t="shared" si="4"/>
        <v>1993151799</v>
      </c>
      <c r="P68" s="9">
        <f t="shared" si="7"/>
        <v>24139282899</v>
      </c>
      <c r="Q68" s="6" t="s">
        <v>0</v>
      </c>
      <c r="R68" s="6" t="s">
        <v>373</v>
      </c>
      <c r="S68" s="6" t="s">
        <v>2352</v>
      </c>
      <c r="T68" s="6" t="s">
        <v>364</v>
      </c>
      <c r="U68" s="6" t="s">
        <v>6</v>
      </c>
      <c r="V68" s="6" t="s">
        <v>5</v>
      </c>
      <c r="W68" s="6" t="s">
        <v>181</v>
      </c>
      <c r="X68" s="6" t="s">
        <v>382</v>
      </c>
      <c r="Y68" s="6" t="s">
        <v>2341</v>
      </c>
      <c r="Z68" s="6" t="s">
        <v>2342</v>
      </c>
      <c r="AA68" s="9">
        <v>87708</v>
      </c>
    </row>
    <row r="69" spans="1:27">
      <c r="A69" s="6" t="s">
        <v>64</v>
      </c>
      <c r="B69" s="6" t="s">
        <v>384</v>
      </c>
      <c r="C69" s="6" t="s">
        <v>371</v>
      </c>
      <c r="D69" s="6" t="s">
        <v>27</v>
      </c>
      <c r="E69" s="7">
        <v>14021800035</v>
      </c>
      <c r="F69" s="7">
        <f t="shared" si="6"/>
        <v>1</v>
      </c>
      <c r="G69" s="6" t="s">
        <v>364</v>
      </c>
      <c r="H69" s="8" t="s">
        <v>190</v>
      </c>
      <c r="I69" s="6" t="s">
        <v>189</v>
      </c>
      <c r="J69" s="6" t="s">
        <v>19</v>
      </c>
      <c r="K69" s="9">
        <v>74541</v>
      </c>
      <c r="L69" s="9">
        <v>500000</v>
      </c>
      <c r="M69" s="9">
        <v>499150</v>
      </c>
      <c r="N69" s="9">
        <f t="shared" si="5"/>
        <v>37207140150</v>
      </c>
      <c r="O69" s="9">
        <f t="shared" si="4"/>
        <v>3348642613.5</v>
      </c>
      <c r="P69" s="9">
        <f t="shared" si="7"/>
        <v>40555782763.5</v>
      </c>
      <c r="Q69" s="6" t="s">
        <v>0</v>
      </c>
      <c r="R69" s="6" t="s">
        <v>373</v>
      </c>
      <c r="S69" s="6" t="s">
        <v>2352</v>
      </c>
      <c r="T69" s="6" t="s">
        <v>364</v>
      </c>
      <c r="U69" s="6" t="s">
        <v>6</v>
      </c>
      <c r="V69" s="6" t="s">
        <v>5</v>
      </c>
      <c r="W69" s="6" t="s">
        <v>186</v>
      </c>
      <c r="X69" s="6" t="s">
        <v>247</v>
      </c>
      <c r="Y69" s="6" t="s">
        <v>2341</v>
      </c>
      <c r="Z69" s="6" t="s">
        <v>2342</v>
      </c>
      <c r="AA69" s="9">
        <v>94670</v>
      </c>
    </row>
    <row r="70" spans="1:27">
      <c r="A70" s="6" t="s">
        <v>182</v>
      </c>
      <c r="B70" s="6" t="s">
        <v>387</v>
      </c>
      <c r="C70" s="6" t="s">
        <v>386</v>
      </c>
      <c r="D70" s="6" t="s">
        <v>27</v>
      </c>
      <c r="E70" s="7">
        <v>14021800036</v>
      </c>
      <c r="F70" s="7">
        <f t="shared" si="6"/>
        <v>1</v>
      </c>
      <c r="G70" s="6" t="s">
        <v>385</v>
      </c>
      <c r="H70" s="8" t="s">
        <v>232</v>
      </c>
      <c r="I70" s="6" t="s">
        <v>231</v>
      </c>
      <c r="J70" s="6" t="s">
        <v>4</v>
      </c>
      <c r="K70" s="9">
        <v>74541</v>
      </c>
      <c r="L70" s="9">
        <v>500000</v>
      </c>
      <c r="M70" s="9">
        <v>493740</v>
      </c>
      <c r="N70" s="9">
        <f t="shared" si="5"/>
        <v>36803873340</v>
      </c>
      <c r="O70" s="9">
        <f t="shared" si="4"/>
        <v>3312348600.5999999</v>
      </c>
      <c r="P70" s="9">
        <f t="shared" si="7"/>
        <v>40116221940.599998</v>
      </c>
      <c r="Q70" s="6" t="s">
        <v>0</v>
      </c>
      <c r="R70" s="6" t="s">
        <v>452</v>
      </c>
      <c r="S70" s="6" t="s">
        <v>2352</v>
      </c>
      <c r="T70" s="6" t="s">
        <v>385</v>
      </c>
      <c r="U70" s="6" t="s">
        <v>6</v>
      </c>
      <c r="V70" s="6" t="s">
        <v>5</v>
      </c>
      <c r="W70" s="6" t="s">
        <v>233</v>
      </c>
      <c r="X70" s="6" t="s">
        <v>235</v>
      </c>
      <c r="Y70" s="6" t="s">
        <v>2341</v>
      </c>
      <c r="Z70" s="6" t="s">
        <v>2342</v>
      </c>
      <c r="AA70" s="9">
        <v>88018</v>
      </c>
    </row>
    <row r="71" spans="1:27">
      <c r="A71" s="6" t="s">
        <v>40</v>
      </c>
      <c r="B71" s="6" t="s">
        <v>395</v>
      </c>
      <c r="C71" s="6" t="s">
        <v>394</v>
      </c>
      <c r="D71" s="6" t="s">
        <v>27</v>
      </c>
      <c r="E71" s="7">
        <v>14021800037</v>
      </c>
      <c r="F71" s="7">
        <f t="shared" si="6"/>
        <v>1</v>
      </c>
      <c r="G71" s="6" t="s">
        <v>361</v>
      </c>
      <c r="H71" s="8" t="s">
        <v>194</v>
      </c>
      <c r="I71" s="6" t="s">
        <v>193</v>
      </c>
      <c r="J71" s="6" t="s">
        <v>4</v>
      </c>
      <c r="K71" s="9">
        <v>74541</v>
      </c>
      <c r="L71" s="9">
        <v>500000</v>
      </c>
      <c r="M71" s="9">
        <v>499580</v>
      </c>
      <c r="N71" s="9">
        <f t="shared" si="5"/>
        <v>37239192780</v>
      </c>
      <c r="O71" s="9">
        <f t="shared" si="4"/>
        <v>3351527350.1999998</v>
      </c>
      <c r="P71" s="9">
        <f t="shared" si="7"/>
        <v>40590720130.199997</v>
      </c>
      <c r="Q71" s="6" t="s">
        <v>0</v>
      </c>
      <c r="R71" s="6" t="s">
        <v>388</v>
      </c>
      <c r="S71" s="6" t="s">
        <v>2352</v>
      </c>
      <c r="T71" s="6" t="s">
        <v>361</v>
      </c>
      <c r="U71" s="6" t="s">
        <v>6</v>
      </c>
      <c r="V71" s="6" t="s">
        <v>5</v>
      </c>
      <c r="W71" s="6" t="s">
        <v>25</v>
      </c>
      <c r="X71" s="6" t="s">
        <v>393</v>
      </c>
      <c r="Y71" s="6" t="s">
        <v>2341</v>
      </c>
      <c r="Z71" s="6" t="s">
        <v>2342</v>
      </c>
      <c r="AA71" s="9">
        <v>88019</v>
      </c>
    </row>
    <row r="72" spans="1:27">
      <c r="A72" s="6" t="s">
        <v>64</v>
      </c>
      <c r="B72" s="6" t="s">
        <v>400</v>
      </c>
      <c r="C72" s="6" t="s">
        <v>385</v>
      </c>
      <c r="D72" s="6" t="s">
        <v>27</v>
      </c>
      <c r="E72" s="7">
        <v>14021800038</v>
      </c>
      <c r="F72" s="7">
        <f t="shared" si="6"/>
        <v>1</v>
      </c>
      <c r="G72" s="6" t="s">
        <v>361</v>
      </c>
      <c r="H72" s="8" t="s">
        <v>263</v>
      </c>
      <c r="I72" s="6" t="s">
        <v>262</v>
      </c>
      <c r="J72" s="6" t="s">
        <v>19</v>
      </c>
      <c r="K72" s="9">
        <v>74541</v>
      </c>
      <c r="L72" s="9">
        <v>500000</v>
      </c>
      <c r="M72" s="9">
        <v>498880</v>
      </c>
      <c r="N72" s="9">
        <f t="shared" si="5"/>
        <v>37187014080</v>
      </c>
      <c r="O72" s="9">
        <f t="shared" si="4"/>
        <v>3346831267.1999998</v>
      </c>
      <c r="P72" s="9">
        <f t="shared" si="7"/>
        <v>40533845347.199997</v>
      </c>
      <c r="Q72" s="6" t="s">
        <v>0</v>
      </c>
      <c r="R72" s="6" t="s">
        <v>388</v>
      </c>
      <c r="S72" s="6" t="s">
        <v>2352</v>
      </c>
      <c r="T72" s="6" t="s">
        <v>361</v>
      </c>
      <c r="U72" s="6" t="s">
        <v>6</v>
      </c>
      <c r="V72" s="6" t="s">
        <v>5</v>
      </c>
      <c r="W72" s="6" t="s">
        <v>186</v>
      </c>
      <c r="X72" s="6" t="s">
        <v>343</v>
      </c>
      <c r="Y72" s="6" t="s">
        <v>2341</v>
      </c>
      <c r="Z72" s="6" t="s">
        <v>2342</v>
      </c>
      <c r="AA72" s="9"/>
    </row>
    <row r="73" spans="1:27">
      <c r="A73" s="6" t="s">
        <v>37</v>
      </c>
      <c r="B73" s="6" t="s">
        <v>401</v>
      </c>
      <c r="C73" s="6" t="s">
        <v>385</v>
      </c>
      <c r="D73" s="6" t="s">
        <v>27</v>
      </c>
      <c r="E73" s="7">
        <v>14021800039</v>
      </c>
      <c r="F73" s="7">
        <f t="shared" si="6"/>
        <v>1</v>
      </c>
      <c r="G73" s="6" t="s">
        <v>392</v>
      </c>
      <c r="H73" s="8" t="s">
        <v>223</v>
      </c>
      <c r="I73" s="6" t="s">
        <v>222</v>
      </c>
      <c r="J73" s="6" t="s">
        <v>4</v>
      </c>
      <c r="K73" s="9">
        <v>74541</v>
      </c>
      <c r="L73" s="9">
        <v>400000</v>
      </c>
      <c r="M73" s="9">
        <v>398880</v>
      </c>
      <c r="N73" s="9">
        <f t="shared" si="5"/>
        <v>29732914080</v>
      </c>
      <c r="O73" s="9">
        <f t="shared" si="4"/>
        <v>2675962267.1999998</v>
      </c>
      <c r="P73" s="9">
        <f t="shared" si="7"/>
        <v>32408876347.200001</v>
      </c>
      <c r="Q73" s="6" t="s">
        <v>0</v>
      </c>
      <c r="R73" s="6" t="s">
        <v>406</v>
      </c>
      <c r="S73" s="6" t="s">
        <v>2352</v>
      </c>
      <c r="T73" s="6" t="s">
        <v>392</v>
      </c>
      <c r="U73" s="6" t="s">
        <v>6</v>
      </c>
      <c r="V73" s="6" t="s">
        <v>5</v>
      </c>
      <c r="W73" s="6" t="s">
        <v>181</v>
      </c>
      <c r="X73" s="6" t="s">
        <v>224</v>
      </c>
      <c r="Y73" s="6" t="s">
        <v>2341</v>
      </c>
      <c r="Z73" s="6" t="s">
        <v>2342</v>
      </c>
      <c r="AA73" s="9">
        <v>88020</v>
      </c>
    </row>
    <row r="74" spans="1:27">
      <c r="A74" s="6" t="s">
        <v>37</v>
      </c>
      <c r="B74" s="6" t="s">
        <v>404</v>
      </c>
      <c r="C74" s="6" t="s">
        <v>361</v>
      </c>
      <c r="D74" s="6" t="s">
        <v>27</v>
      </c>
      <c r="E74" s="7">
        <v>14021800040</v>
      </c>
      <c r="F74" s="7">
        <f t="shared" si="6"/>
        <v>1</v>
      </c>
      <c r="G74" s="6" t="s">
        <v>392</v>
      </c>
      <c r="H74" s="8" t="s">
        <v>223</v>
      </c>
      <c r="I74" s="6" t="s">
        <v>222</v>
      </c>
      <c r="J74" s="6" t="s">
        <v>4</v>
      </c>
      <c r="K74" s="9">
        <v>74541</v>
      </c>
      <c r="L74" s="9">
        <v>400000</v>
      </c>
      <c r="M74" s="9">
        <v>399320</v>
      </c>
      <c r="N74" s="9">
        <f t="shared" si="5"/>
        <v>29765712120</v>
      </c>
      <c r="O74" s="9">
        <f t="shared" si="4"/>
        <v>2678914090.7999997</v>
      </c>
      <c r="P74" s="9">
        <f t="shared" si="7"/>
        <v>32444626210.799999</v>
      </c>
      <c r="Q74" s="6" t="s">
        <v>0</v>
      </c>
      <c r="R74" s="6" t="s">
        <v>406</v>
      </c>
      <c r="S74" s="6" t="s">
        <v>2352</v>
      </c>
      <c r="T74" s="6" t="s">
        <v>392</v>
      </c>
      <c r="U74" s="6" t="s">
        <v>6</v>
      </c>
      <c r="V74" s="6" t="s">
        <v>5</v>
      </c>
      <c r="W74" s="6" t="s">
        <v>181</v>
      </c>
      <c r="X74" s="6" t="s">
        <v>403</v>
      </c>
      <c r="Y74" s="6" t="s">
        <v>2341</v>
      </c>
      <c r="Z74" s="6" t="s">
        <v>2342</v>
      </c>
      <c r="AA74" s="9">
        <v>88099</v>
      </c>
    </row>
    <row r="75" spans="1:27">
      <c r="A75" s="6" t="s">
        <v>64</v>
      </c>
      <c r="B75" s="6" t="s">
        <v>405</v>
      </c>
      <c r="C75" s="6" t="s">
        <v>385</v>
      </c>
      <c r="D75" s="6" t="s">
        <v>27</v>
      </c>
      <c r="E75" s="11">
        <v>14021800041</v>
      </c>
      <c r="F75" s="7">
        <f t="shared" si="6"/>
        <v>1</v>
      </c>
      <c r="G75" s="6" t="s">
        <v>392</v>
      </c>
      <c r="H75" s="8" t="s">
        <v>212</v>
      </c>
      <c r="I75" s="6" t="s">
        <v>211</v>
      </c>
      <c r="J75" s="6" t="s">
        <v>19</v>
      </c>
      <c r="K75" s="9">
        <v>74541</v>
      </c>
      <c r="L75" s="9">
        <v>330150</v>
      </c>
      <c r="M75" s="9">
        <v>330150</v>
      </c>
      <c r="N75" s="9">
        <f t="shared" si="5"/>
        <v>24609711150</v>
      </c>
      <c r="O75" s="9">
        <f t="shared" si="4"/>
        <v>2214874003.5</v>
      </c>
      <c r="P75" s="9">
        <f t="shared" si="7"/>
        <v>26824585153.5</v>
      </c>
      <c r="Q75" s="6" t="s">
        <v>0</v>
      </c>
      <c r="R75" s="6" t="s">
        <v>406</v>
      </c>
      <c r="S75" s="6" t="s">
        <v>2352</v>
      </c>
      <c r="T75" s="6" t="s">
        <v>392</v>
      </c>
      <c r="U75" s="6" t="s">
        <v>6</v>
      </c>
      <c r="V75" s="6" t="s">
        <v>5</v>
      </c>
      <c r="W75" s="6" t="s">
        <v>213</v>
      </c>
      <c r="X75" s="6" t="s">
        <v>214</v>
      </c>
      <c r="Y75" s="6" t="s">
        <v>2341</v>
      </c>
      <c r="Z75" s="6" t="s">
        <v>2342</v>
      </c>
      <c r="AA75" s="9">
        <v>94644</v>
      </c>
    </row>
    <row r="76" spans="1:27">
      <c r="A76" s="6" t="s">
        <v>319</v>
      </c>
      <c r="B76" s="6" t="s">
        <v>407</v>
      </c>
      <c r="C76" s="6" t="s">
        <v>385</v>
      </c>
      <c r="D76" s="6" t="s">
        <v>27</v>
      </c>
      <c r="E76" s="7">
        <v>14021800042</v>
      </c>
      <c r="F76" s="7">
        <f t="shared" si="6"/>
        <v>1</v>
      </c>
      <c r="G76" s="6" t="s">
        <v>392</v>
      </c>
      <c r="H76" s="8" t="s">
        <v>316</v>
      </c>
      <c r="I76" s="6" t="s">
        <v>315</v>
      </c>
      <c r="J76" s="6" t="s">
        <v>4</v>
      </c>
      <c r="K76" s="9">
        <v>74541</v>
      </c>
      <c r="L76" s="9">
        <v>500000</v>
      </c>
      <c r="M76" s="9">
        <v>500000</v>
      </c>
      <c r="N76" s="9">
        <f t="shared" si="5"/>
        <v>37270500000</v>
      </c>
      <c r="O76" s="9">
        <f t="shared" si="4"/>
        <v>3354345000</v>
      </c>
      <c r="P76" s="9">
        <f t="shared" si="7"/>
        <v>40624845000</v>
      </c>
      <c r="Q76" s="6" t="s">
        <v>0</v>
      </c>
      <c r="R76" s="6" t="s">
        <v>406</v>
      </c>
      <c r="S76" s="6" t="s">
        <v>2352</v>
      </c>
      <c r="T76" s="6" t="s">
        <v>392</v>
      </c>
      <c r="U76" s="6" t="s">
        <v>6</v>
      </c>
      <c r="V76" s="6" t="s">
        <v>5</v>
      </c>
      <c r="W76" s="6" t="s">
        <v>172</v>
      </c>
      <c r="X76" s="6" t="s">
        <v>317</v>
      </c>
      <c r="Y76" s="6" t="s">
        <v>2341</v>
      </c>
      <c r="Z76" s="6" t="s">
        <v>2342</v>
      </c>
      <c r="AA76" s="9">
        <v>89157</v>
      </c>
    </row>
    <row r="77" spans="1:27">
      <c r="A77" s="6" t="s">
        <v>411</v>
      </c>
      <c r="B77" s="6" t="s">
        <v>412</v>
      </c>
      <c r="C77" s="6" t="s">
        <v>385</v>
      </c>
      <c r="D77" s="6" t="s">
        <v>27</v>
      </c>
      <c r="E77" s="7">
        <v>14021800043</v>
      </c>
      <c r="F77" s="7">
        <f t="shared" si="6"/>
        <v>1</v>
      </c>
      <c r="G77" s="6" t="s">
        <v>392</v>
      </c>
      <c r="H77" s="8" t="s">
        <v>409</v>
      </c>
      <c r="I77" s="6" t="s">
        <v>408</v>
      </c>
      <c r="J77" s="6" t="s">
        <v>4</v>
      </c>
      <c r="K77" s="9">
        <v>74541</v>
      </c>
      <c r="L77" s="9">
        <v>500000</v>
      </c>
      <c r="M77" s="9">
        <v>499650</v>
      </c>
      <c r="N77" s="9">
        <f t="shared" si="5"/>
        <v>37244410650</v>
      </c>
      <c r="O77" s="9">
        <f t="shared" si="4"/>
        <v>3351996958.5</v>
      </c>
      <c r="P77" s="9">
        <f t="shared" si="7"/>
        <v>40596407608.5</v>
      </c>
      <c r="Q77" s="6" t="s">
        <v>0</v>
      </c>
      <c r="R77" s="6" t="s">
        <v>406</v>
      </c>
      <c r="S77" s="6" t="s">
        <v>2352</v>
      </c>
      <c r="T77" s="6" t="s">
        <v>392</v>
      </c>
      <c r="U77" s="6" t="s">
        <v>6</v>
      </c>
      <c r="V77" s="6" t="s">
        <v>5</v>
      </c>
      <c r="W77" s="6" t="s">
        <v>340</v>
      </c>
      <c r="X77" s="6" t="s">
        <v>410</v>
      </c>
      <c r="Y77" s="6" t="s">
        <v>2341</v>
      </c>
      <c r="Z77" s="6" t="s">
        <v>2342</v>
      </c>
      <c r="AA77" s="9">
        <v>88024</v>
      </c>
    </row>
    <row r="78" spans="1:27">
      <c r="A78" s="6" t="s">
        <v>299</v>
      </c>
      <c r="B78" s="6" t="s">
        <v>417</v>
      </c>
      <c r="C78" s="6" t="s">
        <v>385</v>
      </c>
      <c r="D78" s="6" t="s">
        <v>27</v>
      </c>
      <c r="E78" s="7">
        <v>14021800044</v>
      </c>
      <c r="F78" s="7">
        <f t="shared" si="6"/>
        <v>1</v>
      </c>
      <c r="G78" s="6" t="s">
        <v>392</v>
      </c>
      <c r="H78" s="8" t="s">
        <v>415</v>
      </c>
      <c r="I78" s="6" t="s">
        <v>414</v>
      </c>
      <c r="J78" s="6" t="s">
        <v>4</v>
      </c>
      <c r="K78" s="9">
        <v>74541</v>
      </c>
      <c r="L78" s="9">
        <v>300000</v>
      </c>
      <c r="M78" s="9">
        <v>299120</v>
      </c>
      <c r="N78" s="9">
        <f t="shared" si="5"/>
        <v>22296703920</v>
      </c>
      <c r="O78" s="9">
        <f t="shared" si="4"/>
        <v>2006703352.8</v>
      </c>
      <c r="P78" s="9">
        <f t="shared" si="7"/>
        <v>24303407272.799999</v>
      </c>
      <c r="Q78" s="6" t="s">
        <v>0</v>
      </c>
      <c r="R78" s="6" t="s">
        <v>406</v>
      </c>
      <c r="S78" s="6" t="s">
        <v>2352</v>
      </c>
      <c r="T78" s="6" t="s">
        <v>392</v>
      </c>
      <c r="U78" s="6" t="s">
        <v>6</v>
      </c>
      <c r="V78" s="6" t="s">
        <v>5</v>
      </c>
      <c r="W78" s="6" t="s">
        <v>281</v>
      </c>
      <c r="X78" s="6" t="s">
        <v>416</v>
      </c>
      <c r="Y78" s="6" t="s">
        <v>2341</v>
      </c>
      <c r="Z78" s="6" t="s">
        <v>2342</v>
      </c>
      <c r="AA78" s="9">
        <v>89122</v>
      </c>
    </row>
    <row r="79" spans="1:27">
      <c r="A79" s="6" t="s">
        <v>318</v>
      </c>
      <c r="B79" s="6" t="s">
        <v>418</v>
      </c>
      <c r="C79" s="6" t="s">
        <v>361</v>
      </c>
      <c r="D79" s="6" t="s">
        <v>27</v>
      </c>
      <c r="E79" s="7">
        <v>14021800045</v>
      </c>
      <c r="F79" s="7">
        <f t="shared" si="6"/>
        <v>1</v>
      </c>
      <c r="G79" s="6" t="s">
        <v>396</v>
      </c>
      <c r="H79" s="8" t="s">
        <v>316</v>
      </c>
      <c r="I79" s="6" t="s">
        <v>315</v>
      </c>
      <c r="J79" s="6" t="s">
        <v>4</v>
      </c>
      <c r="K79" s="9">
        <v>74541</v>
      </c>
      <c r="L79" s="9">
        <v>400000</v>
      </c>
      <c r="M79" s="9">
        <v>398060</v>
      </c>
      <c r="N79" s="9">
        <f t="shared" si="5"/>
        <v>29671790460</v>
      </c>
      <c r="O79" s="9">
        <f t="shared" si="4"/>
        <v>2670461141.4000001</v>
      </c>
      <c r="P79" s="9">
        <f t="shared" si="7"/>
        <v>32342251601.400002</v>
      </c>
      <c r="Q79" s="6" t="s">
        <v>0</v>
      </c>
      <c r="R79" s="6" t="s">
        <v>452</v>
      </c>
      <c r="S79" s="6" t="s">
        <v>2352</v>
      </c>
      <c r="T79" s="6" t="s">
        <v>396</v>
      </c>
      <c r="U79" s="6" t="s">
        <v>6</v>
      </c>
      <c r="V79" s="6" t="s">
        <v>5</v>
      </c>
      <c r="W79" s="6" t="s">
        <v>172</v>
      </c>
      <c r="X79" s="6" t="s">
        <v>317</v>
      </c>
      <c r="Y79" s="6" t="s">
        <v>2341</v>
      </c>
      <c r="Z79" s="6" t="s">
        <v>2342</v>
      </c>
      <c r="AA79" s="9">
        <v>89114</v>
      </c>
    </row>
    <row r="80" spans="1:27">
      <c r="A80" s="6" t="s">
        <v>64</v>
      </c>
      <c r="B80" s="6" t="s">
        <v>419</v>
      </c>
      <c r="C80" s="6" t="s">
        <v>392</v>
      </c>
      <c r="D80" s="6" t="s">
        <v>27</v>
      </c>
      <c r="E80" s="7">
        <v>14021800046</v>
      </c>
      <c r="F80" s="7">
        <f t="shared" si="6"/>
        <v>1</v>
      </c>
      <c r="G80" s="6" t="s">
        <v>396</v>
      </c>
      <c r="H80" s="8" t="s">
        <v>190</v>
      </c>
      <c r="I80" s="6" t="s">
        <v>189</v>
      </c>
      <c r="J80" s="6" t="s">
        <v>19</v>
      </c>
      <c r="K80" s="9">
        <v>74541</v>
      </c>
      <c r="L80" s="9">
        <v>500000</v>
      </c>
      <c r="M80" s="9">
        <v>499970</v>
      </c>
      <c r="N80" s="9">
        <f t="shared" si="5"/>
        <v>37268263770</v>
      </c>
      <c r="O80" s="9">
        <f t="shared" si="4"/>
        <v>3354143739.2999997</v>
      </c>
      <c r="P80" s="9">
        <f t="shared" si="7"/>
        <v>40622407509.300003</v>
      </c>
      <c r="Q80" s="6" t="s">
        <v>0</v>
      </c>
      <c r="R80" s="6" t="s">
        <v>452</v>
      </c>
      <c r="S80" s="6" t="s">
        <v>2352</v>
      </c>
      <c r="T80" s="6" t="s">
        <v>396</v>
      </c>
      <c r="U80" s="6" t="s">
        <v>6</v>
      </c>
      <c r="V80" s="6" t="s">
        <v>5</v>
      </c>
      <c r="W80" s="6" t="s">
        <v>186</v>
      </c>
      <c r="X80" s="6" t="s">
        <v>247</v>
      </c>
      <c r="Y80" s="6" t="s">
        <v>2341</v>
      </c>
      <c r="Z80" s="6" t="s">
        <v>2342</v>
      </c>
      <c r="AA80" s="9">
        <v>94673</v>
      </c>
    </row>
    <row r="81" spans="1:27">
      <c r="A81" s="6" t="s">
        <v>352</v>
      </c>
      <c r="B81" s="6" t="s">
        <v>424</v>
      </c>
      <c r="C81" s="6" t="s">
        <v>361</v>
      </c>
      <c r="D81" s="6" t="s">
        <v>27</v>
      </c>
      <c r="E81" s="7">
        <v>14021800047</v>
      </c>
      <c r="F81" s="7">
        <f t="shared" si="6"/>
        <v>1</v>
      </c>
      <c r="G81" s="6" t="s">
        <v>396</v>
      </c>
      <c r="H81" s="8" t="s">
        <v>421</v>
      </c>
      <c r="I81" s="6" t="s">
        <v>420</v>
      </c>
      <c r="J81" s="6" t="s">
        <v>19</v>
      </c>
      <c r="K81" s="9">
        <v>74541</v>
      </c>
      <c r="L81" s="9">
        <v>500000</v>
      </c>
      <c r="M81" s="9">
        <v>498930</v>
      </c>
      <c r="N81" s="9">
        <f t="shared" si="5"/>
        <v>37190741130</v>
      </c>
      <c r="O81" s="9">
        <f t="shared" si="4"/>
        <v>3347166701.6999998</v>
      </c>
      <c r="P81" s="9">
        <f t="shared" si="7"/>
        <v>40537907831.699997</v>
      </c>
      <c r="Q81" s="6" t="s">
        <v>0</v>
      </c>
      <c r="R81" s="6" t="s">
        <v>452</v>
      </c>
      <c r="S81" s="6" t="s">
        <v>2352</v>
      </c>
      <c r="T81" s="6" t="s">
        <v>396</v>
      </c>
      <c r="U81" s="6" t="s">
        <v>6</v>
      </c>
      <c r="V81" s="6" t="s">
        <v>5</v>
      </c>
      <c r="W81" s="6" t="s">
        <v>422</v>
      </c>
      <c r="X81" s="6" t="s">
        <v>423</v>
      </c>
      <c r="Y81" s="6" t="s">
        <v>2341</v>
      </c>
      <c r="Z81" s="6" t="s">
        <v>2342</v>
      </c>
      <c r="AA81" s="9">
        <v>88103</v>
      </c>
    </row>
    <row r="82" spans="1:27">
      <c r="A82" s="6" t="s">
        <v>182</v>
      </c>
      <c r="B82" s="6" t="s">
        <v>430</v>
      </c>
      <c r="C82" s="6" t="s">
        <v>386</v>
      </c>
      <c r="D82" s="6" t="s">
        <v>27</v>
      </c>
      <c r="E82" s="11">
        <v>14021800048</v>
      </c>
      <c r="F82" s="7">
        <f t="shared" si="6"/>
        <v>1</v>
      </c>
      <c r="G82" s="6" t="s">
        <v>398</v>
      </c>
      <c r="H82" s="8" t="s">
        <v>426</v>
      </c>
      <c r="I82" s="6" t="s">
        <v>425</v>
      </c>
      <c r="J82" s="6" t="s">
        <v>19</v>
      </c>
      <c r="K82" s="9">
        <v>74541</v>
      </c>
      <c r="L82" s="9">
        <v>290450</v>
      </c>
      <c r="M82" s="9">
        <v>290450</v>
      </c>
      <c r="N82" s="9">
        <f t="shared" si="5"/>
        <v>21650433450</v>
      </c>
      <c r="O82" s="9">
        <f t="shared" si="4"/>
        <v>1948539010.5</v>
      </c>
      <c r="P82" s="9">
        <f t="shared" si="7"/>
        <v>23598972460.5</v>
      </c>
      <c r="Q82" s="6" t="s">
        <v>0</v>
      </c>
      <c r="R82" s="6" t="s">
        <v>460</v>
      </c>
      <c r="S82" s="6" t="s">
        <v>2352</v>
      </c>
      <c r="T82" s="6" t="s">
        <v>398</v>
      </c>
      <c r="U82" s="6" t="s">
        <v>6</v>
      </c>
      <c r="V82" s="6" t="s">
        <v>5</v>
      </c>
      <c r="W82" s="6" t="s">
        <v>427</v>
      </c>
      <c r="X82" s="6" t="s">
        <v>428</v>
      </c>
      <c r="Y82" s="6" t="s">
        <v>2341</v>
      </c>
      <c r="Z82" s="6" t="s">
        <v>2342</v>
      </c>
      <c r="AA82" s="9">
        <v>88017</v>
      </c>
    </row>
    <row r="83" spans="1:27">
      <c r="A83" s="6" t="s">
        <v>197</v>
      </c>
      <c r="B83" s="6" t="s">
        <v>432</v>
      </c>
      <c r="C83" s="6" t="s">
        <v>398</v>
      </c>
      <c r="D83" s="6" t="s">
        <v>27</v>
      </c>
      <c r="E83" s="7">
        <v>14021800049</v>
      </c>
      <c r="F83" s="7">
        <f t="shared" si="6"/>
        <v>1</v>
      </c>
      <c r="G83" s="6" t="s">
        <v>397</v>
      </c>
      <c r="H83" s="8" t="s">
        <v>196</v>
      </c>
      <c r="I83" s="6" t="s">
        <v>195</v>
      </c>
      <c r="J83" s="6" t="s">
        <v>4</v>
      </c>
      <c r="K83" s="9">
        <v>74541</v>
      </c>
      <c r="L83" s="9">
        <v>500000</v>
      </c>
      <c r="M83" s="9">
        <v>498610</v>
      </c>
      <c r="N83" s="9">
        <f t="shared" si="5"/>
        <v>37166888010</v>
      </c>
      <c r="O83" s="9">
        <f t="shared" si="4"/>
        <v>3345019920.9000001</v>
      </c>
      <c r="P83" s="9">
        <f t="shared" si="7"/>
        <v>40511907930.900002</v>
      </c>
      <c r="Q83" s="6" t="s">
        <v>0</v>
      </c>
      <c r="R83" s="6" t="s">
        <v>456</v>
      </c>
      <c r="S83" s="6" t="s">
        <v>2352</v>
      </c>
      <c r="T83" s="6" t="s">
        <v>397</v>
      </c>
      <c r="U83" s="6" t="s">
        <v>6</v>
      </c>
      <c r="V83" s="6" t="s">
        <v>5</v>
      </c>
      <c r="W83" s="6" t="s">
        <v>43</v>
      </c>
      <c r="X83" s="6" t="s">
        <v>431</v>
      </c>
      <c r="Y83" s="6" t="s">
        <v>2341</v>
      </c>
      <c r="Z83" s="6" t="s">
        <v>2342</v>
      </c>
      <c r="AA83" s="9">
        <v>88116</v>
      </c>
    </row>
    <row r="84" spans="1:27">
      <c r="A84" s="6" t="s">
        <v>40</v>
      </c>
      <c r="B84" s="6" t="s">
        <v>434</v>
      </c>
      <c r="C84" s="6" t="s">
        <v>361</v>
      </c>
      <c r="D84" s="6" t="s">
        <v>27</v>
      </c>
      <c r="E84" s="7">
        <v>14021800050</v>
      </c>
      <c r="F84" s="7">
        <f t="shared" si="6"/>
        <v>1</v>
      </c>
      <c r="G84" s="6" t="s">
        <v>399</v>
      </c>
      <c r="H84" s="8" t="s">
        <v>205</v>
      </c>
      <c r="I84" s="6" t="s">
        <v>204</v>
      </c>
      <c r="J84" s="6" t="s">
        <v>16</v>
      </c>
      <c r="K84" s="9">
        <v>74541</v>
      </c>
      <c r="L84" s="9">
        <v>500000</v>
      </c>
      <c r="M84" s="9">
        <v>499440</v>
      </c>
      <c r="N84" s="9">
        <f t="shared" si="5"/>
        <v>37228757040</v>
      </c>
      <c r="O84" s="9">
        <f t="shared" si="4"/>
        <v>3350588133.5999999</v>
      </c>
      <c r="P84" s="9">
        <f t="shared" si="7"/>
        <v>40579345173.599998</v>
      </c>
      <c r="Q84" s="6" t="s">
        <v>0</v>
      </c>
      <c r="R84" s="6" t="s">
        <v>455</v>
      </c>
      <c r="S84" s="6" t="s">
        <v>2352</v>
      </c>
      <c r="T84" s="6" t="s">
        <v>399</v>
      </c>
      <c r="U84" s="6" t="s">
        <v>6</v>
      </c>
      <c r="V84" s="6" t="s">
        <v>5</v>
      </c>
      <c r="W84" s="6" t="s">
        <v>25</v>
      </c>
      <c r="X84" s="6" t="s">
        <v>433</v>
      </c>
      <c r="Y84" s="6" t="s">
        <v>2341</v>
      </c>
      <c r="Z84" s="6" t="s">
        <v>2342</v>
      </c>
      <c r="AA84" s="9">
        <v>88170</v>
      </c>
    </row>
    <row r="85" spans="1:27">
      <c r="A85" s="6" t="s">
        <v>299</v>
      </c>
      <c r="B85" s="6" t="s">
        <v>438</v>
      </c>
      <c r="C85" s="6" t="s">
        <v>398</v>
      </c>
      <c r="D85" s="6" t="s">
        <v>27</v>
      </c>
      <c r="E85" s="7">
        <v>14021800051</v>
      </c>
      <c r="F85" s="7">
        <f t="shared" si="6"/>
        <v>1</v>
      </c>
      <c r="G85" s="6" t="s">
        <v>399</v>
      </c>
      <c r="H85" s="8" t="s">
        <v>436</v>
      </c>
      <c r="I85" s="6" t="s">
        <v>435</v>
      </c>
      <c r="J85" s="6" t="s">
        <v>19</v>
      </c>
      <c r="K85" s="9">
        <v>74541</v>
      </c>
      <c r="L85" s="9">
        <v>400000</v>
      </c>
      <c r="M85" s="9">
        <v>399890</v>
      </c>
      <c r="N85" s="9">
        <f t="shared" si="5"/>
        <v>29808200490</v>
      </c>
      <c r="O85" s="9">
        <f t="shared" si="4"/>
        <v>2682738044.0999999</v>
      </c>
      <c r="P85" s="9">
        <f t="shared" si="7"/>
        <v>32490938534.099998</v>
      </c>
      <c r="Q85" s="6" t="s">
        <v>0</v>
      </c>
      <c r="R85" s="6" t="s">
        <v>455</v>
      </c>
      <c r="S85" s="6" t="s">
        <v>2352</v>
      </c>
      <c r="T85" s="6" t="s">
        <v>399</v>
      </c>
      <c r="U85" s="6" t="s">
        <v>6</v>
      </c>
      <c r="V85" s="6" t="s">
        <v>5</v>
      </c>
      <c r="W85" s="6" t="s">
        <v>281</v>
      </c>
      <c r="X85" s="6" t="s">
        <v>437</v>
      </c>
      <c r="Y85" s="6" t="s">
        <v>2486</v>
      </c>
      <c r="Z85" s="6" t="s">
        <v>2342</v>
      </c>
      <c r="AA85" s="9">
        <v>89137</v>
      </c>
    </row>
    <row r="86" spans="1:27">
      <c r="A86" s="6" t="s">
        <v>197</v>
      </c>
      <c r="B86" s="6" t="s">
        <v>444</v>
      </c>
      <c r="C86" s="6" t="s">
        <v>392</v>
      </c>
      <c r="D86" s="6" t="s">
        <v>27</v>
      </c>
      <c r="E86" s="7">
        <v>14021800052</v>
      </c>
      <c r="F86" s="7">
        <f t="shared" si="6"/>
        <v>1</v>
      </c>
      <c r="G86" s="6" t="s">
        <v>391</v>
      </c>
      <c r="H86" s="8" t="s">
        <v>441</v>
      </c>
      <c r="I86" s="6" t="s">
        <v>440</v>
      </c>
      <c r="J86" s="6" t="s">
        <v>4</v>
      </c>
      <c r="K86" s="9">
        <v>74541</v>
      </c>
      <c r="L86" s="9">
        <v>500000</v>
      </c>
      <c r="M86" s="9">
        <v>496800</v>
      </c>
      <c r="N86" s="9">
        <f t="shared" si="5"/>
        <v>37031968800</v>
      </c>
      <c r="O86" s="9">
        <f t="shared" si="4"/>
        <v>3332877192</v>
      </c>
      <c r="P86" s="9">
        <f t="shared" si="7"/>
        <v>40364845992</v>
      </c>
      <c r="Q86" s="6" t="s">
        <v>0</v>
      </c>
      <c r="R86" s="6" t="s">
        <v>458</v>
      </c>
      <c r="S86" s="6" t="s">
        <v>2352</v>
      </c>
      <c r="T86" s="6" t="s">
        <v>391</v>
      </c>
      <c r="U86" s="6" t="s">
        <v>6</v>
      </c>
      <c r="V86" s="6" t="s">
        <v>5</v>
      </c>
      <c r="W86" s="6" t="s">
        <v>442</v>
      </c>
      <c r="X86" s="6" t="s">
        <v>443</v>
      </c>
      <c r="Y86" s="6" t="s">
        <v>2341</v>
      </c>
      <c r="Z86" s="6" t="s">
        <v>2342</v>
      </c>
      <c r="AA86" s="9">
        <v>88109</v>
      </c>
    </row>
    <row r="87" spans="1:27">
      <c r="A87" s="6" t="s">
        <v>182</v>
      </c>
      <c r="B87" s="6" t="s">
        <v>449</v>
      </c>
      <c r="C87" s="6" t="s">
        <v>391</v>
      </c>
      <c r="D87" s="6" t="s">
        <v>27</v>
      </c>
      <c r="E87" s="11">
        <v>14021800053</v>
      </c>
      <c r="F87" s="7">
        <f t="shared" si="6"/>
        <v>1</v>
      </c>
      <c r="G87" s="6" t="s">
        <v>362</v>
      </c>
      <c r="H87" s="8" t="s">
        <v>446</v>
      </c>
      <c r="I87" s="6" t="s">
        <v>445</v>
      </c>
      <c r="J87" s="6" t="s">
        <v>16</v>
      </c>
      <c r="K87" s="9">
        <v>74541</v>
      </c>
      <c r="L87" s="9">
        <v>266590</v>
      </c>
      <c r="M87" s="9">
        <v>266590</v>
      </c>
      <c r="N87" s="9">
        <f t="shared" si="5"/>
        <v>19871885190</v>
      </c>
      <c r="O87" s="9">
        <f t="shared" si="4"/>
        <v>1788469667.0999999</v>
      </c>
      <c r="P87" s="9">
        <f t="shared" si="7"/>
        <v>21660354857.099998</v>
      </c>
      <c r="Q87" s="6" t="s">
        <v>0</v>
      </c>
      <c r="R87" s="6" t="s">
        <v>465</v>
      </c>
      <c r="S87" s="6" t="s">
        <v>2352</v>
      </c>
      <c r="T87" s="6" t="s">
        <v>362</v>
      </c>
      <c r="U87" s="6" t="s">
        <v>6</v>
      </c>
      <c r="V87" s="6" t="s">
        <v>5</v>
      </c>
      <c r="W87" s="6" t="s">
        <v>447</v>
      </c>
      <c r="X87" s="6" t="s">
        <v>448</v>
      </c>
      <c r="Y87" s="6" t="s">
        <v>2341</v>
      </c>
      <c r="Z87" s="6" t="s">
        <v>2342</v>
      </c>
      <c r="AA87" s="9">
        <v>88123</v>
      </c>
    </row>
    <row r="88" spans="1:27">
      <c r="A88" s="6" t="s">
        <v>319</v>
      </c>
      <c r="B88" s="6" t="s">
        <v>451</v>
      </c>
      <c r="C88" s="6" t="s">
        <v>390</v>
      </c>
      <c r="D88" s="6" t="s">
        <v>27</v>
      </c>
      <c r="E88" s="11">
        <v>14021800054</v>
      </c>
      <c r="F88" s="7">
        <f t="shared" si="6"/>
        <v>1</v>
      </c>
      <c r="G88" s="6" t="s">
        <v>367</v>
      </c>
      <c r="H88" s="8" t="s">
        <v>339</v>
      </c>
      <c r="I88" s="6" t="s">
        <v>338</v>
      </c>
      <c r="J88" s="6" t="s">
        <v>4</v>
      </c>
      <c r="K88" s="9">
        <v>74541</v>
      </c>
      <c r="L88" s="9">
        <v>143420</v>
      </c>
      <c r="M88" s="9">
        <v>143420</v>
      </c>
      <c r="N88" s="9">
        <f t="shared" si="5"/>
        <v>10690670220</v>
      </c>
      <c r="O88" s="9">
        <f t="shared" si="4"/>
        <v>962160319.79999995</v>
      </c>
      <c r="P88" s="9">
        <f t="shared" si="7"/>
        <v>11652830539.799999</v>
      </c>
      <c r="Q88" s="6" t="s">
        <v>0</v>
      </c>
      <c r="R88" s="6" t="s">
        <v>473</v>
      </c>
      <c r="S88" s="6" t="s">
        <v>2352</v>
      </c>
      <c r="T88" s="6" t="s">
        <v>367</v>
      </c>
      <c r="U88" s="6" t="s">
        <v>6</v>
      </c>
      <c r="V88" s="6" t="s">
        <v>5</v>
      </c>
      <c r="W88" s="6" t="s">
        <v>340</v>
      </c>
      <c r="X88" s="6" t="s">
        <v>450</v>
      </c>
      <c r="Y88" s="6" t="s">
        <v>2341</v>
      </c>
      <c r="Z88" s="6" t="s">
        <v>2342</v>
      </c>
      <c r="AA88" s="9">
        <v>88122</v>
      </c>
    </row>
    <row r="89" spans="1:27">
      <c r="A89" s="6" t="s">
        <v>319</v>
      </c>
      <c r="B89" s="6" t="s">
        <v>451</v>
      </c>
      <c r="C89" s="6" t="s">
        <v>390</v>
      </c>
      <c r="D89" s="6" t="s">
        <v>27</v>
      </c>
      <c r="E89" s="12">
        <v>14021800055</v>
      </c>
      <c r="F89" s="7">
        <f t="shared" si="6"/>
        <v>1</v>
      </c>
      <c r="G89" s="6" t="s">
        <v>452</v>
      </c>
      <c r="H89" s="8" t="s">
        <v>339</v>
      </c>
      <c r="I89" s="6" t="s">
        <v>338</v>
      </c>
      <c r="J89" s="6" t="s">
        <v>4</v>
      </c>
      <c r="K89" s="9">
        <v>74541</v>
      </c>
      <c r="L89" s="9">
        <v>356580</v>
      </c>
      <c r="M89" s="9">
        <v>355850</v>
      </c>
      <c r="N89" s="9">
        <f t="shared" si="5"/>
        <v>26525414850</v>
      </c>
      <c r="O89" s="9">
        <f t="shared" si="4"/>
        <v>2387287336.5</v>
      </c>
      <c r="P89" s="9">
        <f t="shared" si="7"/>
        <v>28912702186.5</v>
      </c>
      <c r="Q89" s="6" t="s">
        <v>0</v>
      </c>
      <c r="R89" s="6" t="s">
        <v>472</v>
      </c>
      <c r="S89" s="6" t="s">
        <v>2352</v>
      </c>
      <c r="T89" s="6" t="s">
        <v>452</v>
      </c>
      <c r="U89" s="6" t="s">
        <v>6</v>
      </c>
      <c r="V89" s="6" t="s">
        <v>5</v>
      </c>
      <c r="W89" s="6" t="s">
        <v>340</v>
      </c>
      <c r="X89" s="6" t="s">
        <v>450</v>
      </c>
      <c r="Y89" s="6" t="s">
        <v>2493</v>
      </c>
      <c r="Z89" s="6" t="s">
        <v>2342</v>
      </c>
      <c r="AA89" s="9">
        <v>88122</v>
      </c>
    </row>
    <row r="90" spans="1:27">
      <c r="A90" s="6" t="s">
        <v>182</v>
      </c>
      <c r="B90" s="6" t="s">
        <v>449</v>
      </c>
      <c r="C90" s="6" t="s">
        <v>391</v>
      </c>
      <c r="D90" s="6" t="s">
        <v>27</v>
      </c>
      <c r="E90" s="12">
        <v>14021800056</v>
      </c>
      <c r="F90" s="7">
        <f t="shared" si="6"/>
        <v>1</v>
      </c>
      <c r="G90" s="6" t="s">
        <v>452</v>
      </c>
      <c r="H90" s="8" t="s">
        <v>446</v>
      </c>
      <c r="I90" s="6" t="s">
        <v>445</v>
      </c>
      <c r="J90" s="6" t="s">
        <v>16</v>
      </c>
      <c r="K90" s="9">
        <v>74541</v>
      </c>
      <c r="L90" s="9">
        <v>233410</v>
      </c>
      <c r="M90" s="9">
        <v>233280</v>
      </c>
      <c r="N90" s="9">
        <f t="shared" si="5"/>
        <v>17388924480</v>
      </c>
      <c r="O90" s="9">
        <f t="shared" si="4"/>
        <v>1565003203.2</v>
      </c>
      <c r="P90" s="9">
        <f t="shared" si="7"/>
        <v>18953927683.200001</v>
      </c>
      <c r="Q90" s="6" t="s">
        <v>0</v>
      </c>
      <c r="R90" s="6" t="s">
        <v>465</v>
      </c>
      <c r="S90" s="6" t="s">
        <v>2352</v>
      </c>
      <c r="T90" s="6" t="s">
        <v>452</v>
      </c>
      <c r="U90" s="6" t="s">
        <v>6</v>
      </c>
      <c r="V90" s="6" t="s">
        <v>5</v>
      </c>
      <c r="W90" s="6" t="s">
        <v>447</v>
      </c>
      <c r="X90" s="6" t="s">
        <v>448</v>
      </c>
      <c r="Y90" s="6" t="s">
        <v>2492</v>
      </c>
      <c r="Z90" s="6" t="s">
        <v>2342</v>
      </c>
      <c r="AA90" s="9">
        <v>88123</v>
      </c>
    </row>
    <row r="91" spans="1:27">
      <c r="A91" s="6" t="s">
        <v>182</v>
      </c>
      <c r="B91" s="6" t="s">
        <v>430</v>
      </c>
      <c r="C91" s="6" t="s">
        <v>386</v>
      </c>
      <c r="D91" s="6" t="s">
        <v>27</v>
      </c>
      <c r="E91" s="11">
        <v>14021800057</v>
      </c>
      <c r="F91" s="7">
        <f t="shared" si="6"/>
        <v>1</v>
      </c>
      <c r="G91" s="6" t="s">
        <v>452</v>
      </c>
      <c r="H91" s="8" t="s">
        <v>426</v>
      </c>
      <c r="I91" s="6" t="s">
        <v>425</v>
      </c>
      <c r="J91" s="6" t="s">
        <v>19</v>
      </c>
      <c r="K91" s="9">
        <v>74541</v>
      </c>
      <c r="L91" s="9">
        <v>73320</v>
      </c>
      <c r="M91" s="9">
        <v>73320</v>
      </c>
      <c r="N91" s="9">
        <f t="shared" si="5"/>
        <v>5465346120</v>
      </c>
      <c r="O91" s="9">
        <f t="shared" si="4"/>
        <v>491881150.79999995</v>
      </c>
      <c r="P91" s="9">
        <f t="shared" si="7"/>
        <v>5957227270.8000002</v>
      </c>
      <c r="Q91" s="6" t="s">
        <v>0</v>
      </c>
      <c r="R91" s="6" t="s">
        <v>540</v>
      </c>
      <c r="S91" s="6" t="s">
        <v>2352</v>
      </c>
      <c r="T91" s="6" t="s">
        <v>452</v>
      </c>
      <c r="U91" s="6" t="s">
        <v>6</v>
      </c>
      <c r="V91" s="6" t="s">
        <v>5</v>
      </c>
      <c r="W91" s="6" t="s">
        <v>427</v>
      </c>
      <c r="X91" s="6" t="s">
        <v>428</v>
      </c>
      <c r="Y91" s="6" t="s">
        <v>2491</v>
      </c>
      <c r="Z91" s="6" t="s">
        <v>2342</v>
      </c>
      <c r="AA91" s="9">
        <v>88017</v>
      </c>
    </row>
    <row r="92" spans="1:27">
      <c r="A92" s="6" t="s">
        <v>467</v>
      </c>
      <c r="B92" s="6" t="s">
        <v>468</v>
      </c>
      <c r="C92" s="6" t="s">
        <v>455</v>
      </c>
      <c r="D92" s="6" t="s">
        <v>27</v>
      </c>
      <c r="E92" s="7">
        <v>14021800058</v>
      </c>
      <c r="F92" s="7">
        <f t="shared" si="6"/>
        <v>1</v>
      </c>
      <c r="G92" s="6" t="s">
        <v>461</v>
      </c>
      <c r="H92" s="8" t="s">
        <v>253</v>
      </c>
      <c r="I92" s="6" t="s">
        <v>252</v>
      </c>
      <c r="J92" s="6" t="s">
        <v>19</v>
      </c>
      <c r="K92" s="9">
        <v>74541</v>
      </c>
      <c r="L92" s="9">
        <v>500000</v>
      </c>
      <c r="M92" s="9">
        <v>499250</v>
      </c>
      <c r="N92" s="9">
        <f t="shared" si="5"/>
        <v>37214594250</v>
      </c>
      <c r="O92" s="9">
        <f t="shared" si="4"/>
        <v>3349313482.5</v>
      </c>
      <c r="P92" s="9">
        <f t="shared" si="7"/>
        <v>40563907732.5</v>
      </c>
      <c r="Q92" s="6" t="s">
        <v>0</v>
      </c>
      <c r="R92" s="6" t="s">
        <v>508</v>
      </c>
      <c r="S92" s="6" t="s">
        <v>2352</v>
      </c>
      <c r="T92" s="6" t="s">
        <v>461</v>
      </c>
      <c r="U92" s="6" t="s">
        <v>6</v>
      </c>
      <c r="V92" s="6" t="s">
        <v>5</v>
      </c>
      <c r="W92" s="6" t="s">
        <v>22</v>
      </c>
      <c r="X92" s="6" t="s">
        <v>466</v>
      </c>
      <c r="Y92" s="6" t="s">
        <v>2498</v>
      </c>
      <c r="Z92" s="6" t="s">
        <v>2342</v>
      </c>
      <c r="AA92" s="9">
        <v>88216</v>
      </c>
    </row>
    <row r="93" spans="1:27">
      <c r="A93" s="6" t="s">
        <v>64</v>
      </c>
      <c r="B93" s="6" t="s">
        <v>477</v>
      </c>
      <c r="C93" s="6" t="s">
        <v>455</v>
      </c>
      <c r="D93" s="6" t="s">
        <v>27</v>
      </c>
      <c r="E93" s="7">
        <v>14021800059</v>
      </c>
      <c r="F93" s="7">
        <f t="shared" si="6"/>
        <v>1</v>
      </c>
      <c r="G93" s="6" t="s">
        <v>454</v>
      </c>
      <c r="H93" s="8" t="s">
        <v>263</v>
      </c>
      <c r="I93" s="6" t="s">
        <v>262</v>
      </c>
      <c r="J93" s="6" t="s">
        <v>19</v>
      </c>
      <c r="K93" s="9">
        <v>74541</v>
      </c>
      <c r="L93" s="9">
        <v>500000</v>
      </c>
      <c r="M93" s="9">
        <v>495860</v>
      </c>
      <c r="N93" s="9">
        <f t="shared" si="5"/>
        <v>36961900260</v>
      </c>
      <c r="O93" s="9">
        <f t="shared" si="4"/>
        <v>3326571023.4000001</v>
      </c>
      <c r="P93" s="9">
        <f t="shared" si="7"/>
        <v>40288471283.400002</v>
      </c>
      <c r="Q93" s="6" t="s">
        <v>0</v>
      </c>
      <c r="R93" s="6" t="s">
        <v>506</v>
      </c>
      <c r="S93" s="6" t="s">
        <v>2352</v>
      </c>
      <c r="T93" s="6" t="s">
        <v>454</v>
      </c>
      <c r="U93" s="6" t="s">
        <v>6</v>
      </c>
      <c r="V93" s="6" t="s">
        <v>5</v>
      </c>
      <c r="W93" s="6" t="s">
        <v>186</v>
      </c>
      <c r="X93" s="6" t="s">
        <v>265</v>
      </c>
      <c r="Y93" s="6" t="s">
        <v>2499</v>
      </c>
      <c r="Z93" s="6" t="s">
        <v>2342</v>
      </c>
      <c r="AA93" s="9">
        <v>87744</v>
      </c>
    </row>
    <row r="94" spans="1:27">
      <c r="A94" s="6" t="s">
        <v>64</v>
      </c>
      <c r="B94" s="6" t="s">
        <v>405</v>
      </c>
      <c r="C94" s="6" t="s">
        <v>460</v>
      </c>
      <c r="D94" s="6" t="s">
        <v>27</v>
      </c>
      <c r="E94" s="12">
        <v>14021800060</v>
      </c>
      <c r="F94" s="7">
        <f t="shared" si="6"/>
        <v>1</v>
      </c>
      <c r="G94" s="6" t="s">
        <v>464</v>
      </c>
      <c r="H94" s="8" t="s">
        <v>212</v>
      </c>
      <c r="I94" s="6" t="s">
        <v>211</v>
      </c>
      <c r="J94" s="6" t="s">
        <v>19</v>
      </c>
      <c r="K94" s="9">
        <v>74541</v>
      </c>
      <c r="L94" s="9">
        <v>169850</v>
      </c>
      <c r="M94" s="9">
        <v>165810</v>
      </c>
      <c r="N94" s="9">
        <f t="shared" si="5"/>
        <v>12359643210</v>
      </c>
      <c r="O94" s="9">
        <f t="shared" si="4"/>
        <v>1112367888.8999999</v>
      </c>
      <c r="P94" s="9">
        <f t="shared" si="7"/>
        <v>13472011098.9</v>
      </c>
      <c r="Q94" s="6" t="s">
        <v>0</v>
      </c>
      <c r="R94" s="6" t="s">
        <v>469</v>
      </c>
      <c r="S94" s="6" t="s">
        <v>2352</v>
      </c>
      <c r="T94" s="6" t="s">
        <v>464</v>
      </c>
      <c r="U94" s="6" t="s">
        <v>6</v>
      </c>
      <c r="V94" s="6" t="s">
        <v>5</v>
      </c>
      <c r="W94" s="6" t="s">
        <v>213</v>
      </c>
      <c r="X94" s="6" t="s">
        <v>214</v>
      </c>
      <c r="Y94" s="6" t="s">
        <v>2509</v>
      </c>
      <c r="Z94" s="6" t="s">
        <v>2342</v>
      </c>
      <c r="AA94" s="9">
        <v>94644</v>
      </c>
    </row>
    <row r="95" spans="1:27">
      <c r="A95" s="6" t="s">
        <v>352</v>
      </c>
      <c r="B95" s="6" t="s">
        <v>485</v>
      </c>
      <c r="C95" s="6" t="s">
        <v>484</v>
      </c>
      <c r="D95" s="6" t="s">
        <v>27</v>
      </c>
      <c r="E95" s="7">
        <v>14021800061</v>
      </c>
      <c r="F95" s="7">
        <f t="shared" si="6"/>
        <v>1</v>
      </c>
      <c r="G95" s="6" t="s">
        <v>453</v>
      </c>
      <c r="H95" s="8" t="s">
        <v>481</v>
      </c>
      <c r="I95" s="6" t="s">
        <v>480</v>
      </c>
      <c r="J95" s="6" t="s">
        <v>4</v>
      </c>
      <c r="K95" s="9">
        <v>74541</v>
      </c>
      <c r="L95" s="9">
        <v>500000</v>
      </c>
      <c r="M95" s="9">
        <v>499620</v>
      </c>
      <c r="N95" s="9">
        <f t="shared" si="5"/>
        <v>37242174420</v>
      </c>
      <c r="O95" s="9">
        <f t="shared" si="4"/>
        <v>3351795697.7999997</v>
      </c>
      <c r="P95" s="9">
        <f t="shared" si="7"/>
        <v>40593970117.800003</v>
      </c>
      <c r="Q95" s="6" t="s">
        <v>0</v>
      </c>
      <c r="R95" s="6" t="s">
        <v>540</v>
      </c>
      <c r="S95" s="6" t="s">
        <v>2352</v>
      </c>
      <c r="T95" s="6" t="s">
        <v>453</v>
      </c>
      <c r="U95" s="6" t="s">
        <v>6</v>
      </c>
      <c r="V95" s="6" t="s">
        <v>5</v>
      </c>
      <c r="W95" s="6" t="s">
        <v>350</v>
      </c>
      <c r="X95" s="6" t="s">
        <v>483</v>
      </c>
      <c r="Y95" s="6" t="s">
        <v>2535</v>
      </c>
      <c r="Z95" s="6" t="s">
        <v>2342</v>
      </c>
      <c r="AA95" s="9">
        <v>87368</v>
      </c>
    </row>
    <row r="96" spans="1:27">
      <c r="A96" s="6" t="s">
        <v>197</v>
      </c>
      <c r="B96" s="6" t="s">
        <v>499</v>
      </c>
      <c r="C96" s="6" t="s">
        <v>472</v>
      </c>
      <c r="D96" s="6" t="s">
        <v>27</v>
      </c>
      <c r="E96" s="7">
        <v>14021800062</v>
      </c>
      <c r="F96" s="7">
        <f t="shared" si="6"/>
        <v>1</v>
      </c>
      <c r="G96" s="6" t="s">
        <v>474</v>
      </c>
      <c r="H96" s="8" t="s">
        <v>196</v>
      </c>
      <c r="I96" s="6" t="s">
        <v>195</v>
      </c>
      <c r="J96" s="6" t="s">
        <v>4</v>
      </c>
      <c r="K96" s="9">
        <v>74541</v>
      </c>
      <c r="L96" s="9">
        <v>500000</v>
      </c>
      <c r="M96" s="9">
        <v>499520</v>
      </c>
      <c r="N96" s="9">
        <f t="shared" si="5"/>
        <v>37234720320</v>
      </c>
      <c r="O96" s="9">
        <f t="shared" si="4"/>
        <v>3351124828.7999997</v>
      </c>
      <c r="P96" s="9">
        <f t="shared" si="7"/>
        <v>40585845148.800003</v>
      </c>
      <c r="Q96" s="6" t="s">
        <v>0</v>
      </c>
      <c r="R96" s="6" t="s">
        <v>491</v>
      </c>
      <c r="S96" s="6" t="s">
        <v>2352</v>
      </c>
      <c r="T96" s="6" t="s">
        <v>474</v>
      </c>
      <c r="U96" s="6" t="s">
        <v>6</v>
      </c>
      <c r="V96" s="6" t="s">
        <v>5</v>
      </c>
      <c r="W96" s="6" t="s">
        <v>43</v>
      </c>
      <c r="X96" s="6" t="s">
        <v>431</v>
      </c>
      <c r="Y96" s="6" t="s">
        <v>2544</v>
      </c>
      <c r="Z96" s="6" t="s">
        <v>2342</v>
      </c>
      <c r="AA96" s="9">
        <v>89031</v>
      </c>
    </row>
    <row r="97" spans="1:27">
      <c r="A97" s="6" t="s">
        <v>197</v>
      </c>
      <c r="B97" s="6" t="s">
        <v>512</v>
      </c>
      <c r="C97" s="6" t="s">
        <v>472</v>
      </c>
      <c r="D97" s="6" t="s">
        <v>27</v>
      </c>
      <c r="E97" s="7">
        <v>14021800063</v>
      </c>
      <c r="F97" s="7">
        <f t="shared" si="6"/>
        <v>1</v>
      </c>
      <c r="G97" s="6" t="s">
        <v>476</v>
      </c>
      <c r="H97" s="8" t="s">
        <v>441</v>
      </c>
      <c r="I97" s="6" t="s">
        <v>440</v>
      </c>
      <c r="J97" s="6" t="s">
        <v>4</v>
      </c>
      <c r="K97" s="9">
        <v>74541</v>
      </c>
      <c r="L97" s="9">
        <v>1000000</v>
      </c>
      <c r="M97" s="9">
        <v>990970</v>
      </c>
      <c r="N97" s="9">
        <f t="shared" si="5"/>
        <v>73867894770</v>
      </c>
      <c r="O97" s="9">
        <f t="shared" si="4"/>
        <v>6648110529.3000002</v>
      </c>
      <c r="P97" s="9">
        <f t="shared" si="7"/>
        <v>80516005299.300003</v>
      </c>
      <c r="Q97" s="6" t="s">
        <v>0</v>
      </c>
      <c r="R97" s="6" t="s">
        <v>482</v>
      </c>
      <c r="S97" s="6" t="s">
        <v>2352</v>
      </c>
      <c r="T97" s="6" t="s">
        <v>476</v>
      </c>
      <c r="U97" s="6" t="s">
        <v>6</v>
      </c>
      <c r="V97" s="6" t="s">
        <v>5</v>
      </c>
      <c r="W97" s="6" t="s">
        <v>442</v>
      </c>
      <c r="X97" s="6" t="s">
        <v>511</v>
      </c>
      <c r="Y97" s="6" t="s">
        <v>2549</v>
      </c>
      <c r="Z97" s="6" t="s">
        <v>2342</v>
      </c>
      <c r="AA97" s="9">
        <v>88174</v>
      </c>
    </row>
    <row r="98" spans="1:27">
      <c r="A98" s="6" t="s">
        <v>197</v>
      </c>
      <c r="B98" s="6" t="s">
        <v>518</v>
      </c>
      <c r="C98" s="6" t="s">
        <v>465</v>
      </c>
      <c r="D98" s="6" t="s">
        <v>27</v>
      </c>
      <c r="E98" s="7">
        <v>14021800064</v>
      </c>
      <c r="F98" s="7">
        <f t="shared" si="6"/>
        <v>1</v>
      </c>
      <c r="G98" s="6" t="s">
        <v>471</v>
      </c>
      <c r="H98" s="8" t="s">
        <v>441</v>
      </c>
      <c r="I98" s="6" t="s">
        <v>440</v>
      </c>
      <c r="J98" s="6" t="s">
        <v>4</v>
      </c>
      <c r="K98" s="9">
        <v>74541</v>
      </c>
      <c r="L98" s="9">
        <v>500000</v>
      </c>
      <c r="M98" s="9">
        <v>495890</v>
      </c>
      <c r="N98" s="9">
        <f t="shared" si="5"/>
        <v>36964136490</v>
      </c>
      <c r="O98" s="9">
        <f t="shared" si="4"/>
        <v>3326772284.0999999</v>
      </c>
      <c r="P98" s="9">
        <f t="shared" si="7"/>
        <v>40290908774.099998</v>
      </c>
      <c r="Q98" s="6" t="s">
        <v>0</v>
      </c>
      <c r="R98" s="6" t="s">
        <v>482</v>
      </c>
      <c r="S98" s="6" t="s">
        <v>2488</v>
      </c>
      <c r="T98" s="6" t="s">
        <v>471</v>
      </c>
      <c r="U98" s="6" t="s">
        <v>6</v>
      </c>
      <c r="V98" s="6" t="s">
        <v>5</v>
      </c>
      <c r="W98" s="6" t="s">
        <v>442</v>
      </c>
      <c r="X98" s="6" t="s">
        <v>443</v>
      </c>
      <c r="Y98" s="6" t="s">
        <v>2553</v>
      </c>
      <c r="Z98" s="6" t="s">
        <v>2342</v>
      </c>
      <c r="AA98" s="9">
        <v>88060</v>
      </c>
    </row>
    <row r="99" spans="1:27">
      <c r="A99" s="6" t="s">
        <v>64</v>
      </c>
      <c r="B99" s="6" t="s">
        <v>523</v>
      </c>
      <c r="C99" s="6" t="s">
        <v>475</v>
      </c>
      <c r="D99" s="6" t="s">
        <v>27</v>
      </c>
      <c r="E99" s="7">
        <v>14021800065</v>
      </c>
      <c r="F99" s="7">
        <f t="shared" si="6"/>
        <v>1</v>
      </c>
      <c r="G99" s="6" t="s">
        <v>507</v>
      </c>
      <c r="H99" s="8" t="s">
        <v>521</v>
      </c>
      <c r="I99" s="6" t="s">
        <v>520</v>
      </c>
      <c r="J99" s="6" t="s">
        <v>19</v>
      </c>
      <c r="K99" s="9">
        <v>74541</v>
      </c>
      <c r="L99" s="9">
        <v>500000</v>
      </c>
      <c r="M99" s="9">
        <v>498170</v>
      </c>
      <c r="N99" s="9">
        <f t="shared" si="5"/>
        <v>37134089970</v>
      </c>
      <c r="O99" s="9">
        <f t="shared" si="4"/>
        <v>3342068097.2999997</v>
      </c>
      <c r="P99" s="9">
        <f t="shared" si="7"/>
        <v>40476158067.300003</v>
      </c>
      <c r="Q99" s="6" t="s">
        <v>0</v>
      </c>
      <c r="R99" s="6" t="s">
        <v>494</v>
      </c>
      <c r="S99" s="6" t="s">
        <v>2488</v>
      </c>
      <c r="T99" s="6" t="s">
        <v>507</v>
      </c>
      <c r="U99" s="6" t="s">
        <v>6</v>
      </c>
      <c r="V99" s="6" t="s">
        <v>5</v>
      </c>
      <c r="W99" s="6" t="s">
        <v>181</v>
      </c>
      <c r="X99" s="6" t="s">
        <v>522</v>
      </c>
      <c r="Y99" s="6" t="s">
        <v>2582</v>
      </c>
      <c r="Z99" s="6" t="s">
        <v>2342</v>
      </c>
      <c r="AA99" s="9">
        <v>88384</v>
      </c>
    </row>
    <row r="100" spans="1:27">
      <c r="A100" s="6" t="s">
        <v>40</v>
      </c>
      <c r="B100" s="6" t="s">
        <v>527</v>
      </c>
      <c r="C100" s="6" t="s">
        <v>488</v>
      </c>
      <c r="D100" s="6" t="s">
        <v>27</v>
      </c>
      <c r="E100" s="7">
        <v>14021800066</v>
      </c>
      <c r="F100" s="7">
        <f t="shared" si="6"/>
        <v>1</v>
      </c>
      <c r="G100" s="6" t="s">
        <v>488</v>
      </c>
      <c r="H100" s="8" t="s">
        <v>194</v>
      </c>
      <c r="I100" s="6" t="s">
        <v>193</v>
      </c>
      <c r="J100" s="6" t="s">
        <v>4</v>
      </c>
      <c r="K100" s="9">
        <v>74541</v>
      </c>
      <c r="L100" s="9">
        <v>500000</v>
      </c>
      <c r="M100" s="9">
        <v>498450</v>
      </c>
      <c r="N100" s="9">
        <f t="shared" si="5"/>
        <v>37154961450</v>
      </c>
      <c r="O100" s="9">
        <f t="shared" si="4"/>
        <v>3343946530.5</v>
      </c>
      <c r="P100" s="9">
        <f t="shared" si="7"/>
        <v>40498907980.5</v>
      </c>
      <c r="Q100" s="6" t="s">
        <v>0</v>
      </c>
      <c r="R100" s="6" t="s">
        <v>526</v>
      </c>
      <c r="S100" s="6" t="s">
        <v>2488</v>
      </c>
      <c r="T100" s="6" t="s">
        <v>488</v>
      </c>
      <c r="U100" s="6" t="s">
        <v>6</v>
      </c>
      <c r="V100" s="6" t="s">
        <v>5</v>
      </c>
      <c r="W100" s="6" t="s">
        <v>25</v>
      </c>
      <c r="X100" s="6" t="s">
        <v>393</v>
      </c>
      <c r="Y100" s="6" t="s">
        <v>2583</v>
      </c>
      <c r="Z100" s="6" t="s">
        <v>2342</v>
      </c>
      <c r="AA100" s="9">
        <v>89712</v>
      </c>
    </row>
    <row r="101" spans="1:27">
      <c r="A101" s="6" t="s">
        <v>64</v>
      </c>
      <c r="B101" s="6" t="s">
        <v>533</v>
      </c>
      <c r="C101" s="6" t="s">
        <v>476</v>
      </c>
      <c r="D101" s="6" t="s">
        <v>27</v>
      </c>
      <c r="E101" s="7">
        <v>14021800067</v>
      </c>
      <c r="F101" s="7">
        <f t="shared" si="6"/>
        <v>1</v>
      </c>
      <c r="G101" s="6" t="s">
        <v>513</v>
      </c>
      <c r="H101" s="8" t="s">
        <v>521</v>
      </c>
      <c r="I101" s="6" t="s">
        <v>520</v>
      </c>
      <c r="J101" s="6" t="s">
        <v>19</v>
      </c>
      <c r="K101" s="9">
        <v>74541</v>
      </c>
      <c r="L101" s="9">
        <v>500000</v>
      </c>
      <c r="M101" s="9">
        <v>498900</v>
      </c>
      <c r="N101" s="9">
        <f t="shared" si="5"/>
        <v>37188504900</v>
      </c>
      <c r="O101" s="9">
        <f t="shared" si="4"/>
        <v>3346965441</v>
      </c>
      <c r="P101" s="9">
        <f t="shared" si="7"/>
        <v>40535470341</v>
      </c>
      <c r="Q101" s="6" t="s">
        <v>0</v>
      </c>
      <c r="R101" s="6" t="s">
        <v>532</v>
      </c>
      <c r="S101" s="6" t="s">
        <v>2488</v>
      </c>
      <c r="T101" s="6" t="s">
        <v>513</v>
      </c>
      <c r="U101" s="6" t="s">
        <v>6</v>
      </c>
      <c r="V101" s="6" t="s">
        <v>5</v>
      </c>
      <c r="W101" s="6" t="s">
        <v>181</v>
      </c>
      <c r="X101" s="6" t="s">
        <v>522</v>
      </c>
      <c r="Y101" s="6" t="s">
        <v>2589</v>
      </c>
      <c r="Z101" s="6" t="s">
        <v>2342</v>
      </c>
      <c r="AA101" s="9">
        <v>89030</v>
      </c>
    </row>
    <row r="102" spans="1:27">
      <c r="A102" s="6" t="s">
        <v>14</v>
      </c>
      <c r="B102" s="6" t="s">
        <v>534</v>
      </c>
      <c r="C102" s="6" t="s">
        <v>488</v>
      </c>
      <c r="D102" s="6" t="s">
        <v>27</v>
      </c>
      <c r="E102" s="7">
        <v>14021800068</v>
      </c>
      <c r="F102" s="7">
        <f t="shared" si="6"/>
        <v>1</v>
      </c>
      <c r="G102" s="6" t="s">
        <v>514</v>
      </c>
      <c r="H102" s="8" t="s">
        <v>253</v>
      </c>
      <c r="I102" s="6" t="s">
        <v>252</v>
      </c>
      <c r="J102" s="6" t="s">
        <v>12</v>
      </c>
      <c r="K102" s="9">
        <v>74541</v>
      </c>
      <c r="L102" s="9">
        <v>500000</v>
      </c>
      <c r="M102" s="9">
        <v>498190</v>
      </c>
      <c r="N102" s="9">
        <f t="shared" si="5"/>
        <v>37135580790</v>
      </c>
      <c r="O102" s="9">
        <f t="shared" si="4"/>
        <v>3342202271.0999999</v>
      </c>
      <c r="P102" s="9">
        <f t="shared" si="7"/>
        <v>40477783061.099998</v>
      </c>
      <c r="Q102" s="6" t="s">
        <v>0</v>
      </c>
      <c r="R102" s="6" t="s">
        <v>549</v>
      </c>
      <c r="S102" s="6" t="s">
        <v>2488</v>
      </c>
      <c r="T102" s="6" t="s">
        <v>514</v>
      </c>
      <c r="U102" s="6" t="s">
        <v>6</v>
      </c>
      <c r="V102" s="6" t="s">
        <v>5</v>
      </c>
      <c r="W102" s="6" t="s">
        <v>22</v>
      </c>
      <c r="X102" s="6" t="s">
        <v>254</v>
      </c>
      <c r="Y102" s="6" t="s">
        <v>2599</v>
      </c>
      <c r="Z102" s="6" t="s">
        <v>2342</v>
      </c>
      <c r="AA102" s="9">
        <v>89609</v>
      </c>
    </row>
    <row r="103" spans="1:27">
      <c r="A103" s="6" t="s">
        <v>14</v>
      </c>
      <c r="B103" s="6" t="s">
        <v>542</v>
      </c>
      <c r="C103" s="6" t="s">
        <v>486</v>
      </c>
      <c r="D103" s="6" t="s">
        <v>27</v>
      </c>
      <c r="E103" s="7">
        <v>14021800069</v>
      </c>
      <c r="F103" s="7">
        <f t="shared" si="6"/>
        <v>1</v>
      </c>
      <c r="G103" s="6" t="s">
        <v>493</v>
      </c>
      <c r="H103" s="8" t="s">
        <v>539</v>
      </c>
      <c r="I103" s="6" t="s">
        <v>538</v>
      </c>
      <c r="J103" s="6" t="s">
        <v>4</v>
      </c>
      <c r="K103" s="9">
        <v>74541</v>
      </c>
      <c r="L103" s="9">
        <v>60000</v>
      </c>
      <c r="M103" s="9">
        <v>59330</v>
      </c>
      <c r="N103" s="9">
        <f t="shared" si="5"/>
        <v>4422517530</v>
      </c>
      <c r="O103" s="9">
        <f t="shared" ref="O103:O106" si="8">N103*9%</f>
        <v>398026577.69999999</v>
      </c>
      <c r="P103" s="9">
        <f t="shared" si="7"/>
        <v>4820544107.6999998</v>
      </c>
      <c r="Q103" s="6" t="s">
        <v>0</v>
      </c>
      <c r="R103" s="6" t="s">
        <v>1593</v>
      </c>
      <c r="S103" s="6" t="s">
        <v>2488</v>
      </c>
      <c r="T103" s="6" t="s">
        <v>493</v>
      </c>
      <c r="U103" s="6" t="s">
        <v>6</v>
      </c>
      <c r="V103" s="6" t="s">
        <v>5</v>
      </c>
      <c r="W103" s="6" t="s">
        <v>13</v>
      </c>
      <c r="X103" s="6" t="s">
        <v>541</v>
      </c>
      <c r="Y103" s="6" t="s">
        <v>2603</v>
      </c>
      <c r="Z103" s="6" t="s">
        <v>2342</v>
      </c>
      <c r="AA103" s="9">
        <v>89833</v>
      </c>
    </row>
    <row r="104" spans="1:27">
      <c r="A104" s="6" t="s">
        <v>37</v>
      </c>
      <c r="B104" s="6" t="s">
        <v>543</v>
      </c>
      <c r="C104" s="6" t="s">
        <v>491</v>
      </c>
      <c r="D104" s="6" t="s">
        <v>27</v>
      </c>
      <c r="E104" s="7">
        <v>14021800070</v>
      </c>
      <c r="F104" s="7">
        <f t="shared" si="6"/>
        <v>1</v>
      </c>
      <c r="G104" s="6" t="s">
        <v>493</v>
      </c>
      <c r="H104" s="8" t="s">
        <v>223</v>
      </c>
      <c r="I104" s="6" t="s">
        <v>222</v>
      </c>
      <c r="J104" s="6" t="s">
        <v>4</v>
      </c>
      <c r="K104" s="9">
        <v>74541</v>
      </c>
      <c r="L104" s="9">
        <v>400000</v>
      </c>
      <c r="M104" s="9">
        <v>398940</v>
      </c>
      <c r="N104" s="9">
        <f t="shared" si="5"/>
        <v>29737386540</v>
      </c>
      <c r="O104" s="9">
        <f t="shared" si="8"/>
        <v>2676364788.5999999</v>
      </c>
      <c r="P104" s="9">
        <f t="shared" si="7"/>
        <v>32413751328.599998</v>
      </c>
      <c r="Q104" s="6" t="s">
        <v>0</v>
      </c>
      <c r="R104" s="6" t="s">
        <v>1593</v>
      </c>
      <c r="S104" s="6" t="s">
        <v>2488</v>
      </c>
      <c r="T104" s="6" t="s">
        <v>493</v>
      </c>
      <c r="U104" s="6" t="s">
        <v>6</v>
      </c>
      <c r="V104" s="6" t="s">
        <v>5</v>
      </c>
      <c r="W104" s="6" t="s">
        <v>181</v>
      </c>
      <c r="X104" s="6" t="s">
        <v>403</v>
      </c>
      <c r="Y104" s="6" t="s">
        <v>2604</v>
      </c>
      <c r="Z104" s="6" t="s">
        <v>2342</v>
      </c>
      <c r="AA104" s="9">
        <v>89233</v>
      </c>
    </row>
    <row r="105" spans="1:27">
      <c r="A105" s="6" t="s">
        <v>51</v>
      </c>
      <c r="B105" s="6" t="s">
        <v>548</v>
      </c>
      <c r="C105" s="6" t="s">
        <v>532</v>
      </c>
      <c r="D105" s="6" t="s">
        <v>27</v>
      </c>
      <c r="E105" s="7">
        <v>14021800071</v>
      </c>
      <c r="F105" s="7">
        <f t="shared" si="6"/>
        <v>1</v>
      </c>
      <c r="G105" s="6" t="s">
        <v>482</v>
      </c>
      <c r="H105" s="8" t="s">
        <v>545</v>
      </c>
      <c r="I105" s="6" t="s">
        <v>544</v>
      </c>
      <c r="J105" s="6" t="s">
        <v>4</v>
      </c>
      <c r="K105" s="9">
        <v>74541</v>
      </c>
      <c r="L105" s="9">
        <v>350000</v>
      </c>
      <c r="M105" s="9">
        <v>348820</v>
      </c>
      <c r="N105" s="9">
        <f t="shared" si="5"/>
        <v>26001391620</v>
      </c>
      <c r="O105" s="9">
        <f t="shared" si="8"/>
        <v>2340125245.7999997</v>
      </c>
      <c r="P105" s="9">
        <f t="shared" si="7"/>
        <v>28341516865.799999</v>
      </c>
      <c r="Q105" s="6" t="s">
        <v>0</v>
      </c>
      <c r="R105" s="6" t="s">
        <v>1562</v>
      </c>
      <c r="S105" s="6" t="s">
        <v>2488</v>
      </c>
      <c r="T105" s="6" t="s">
        <v>482</v>
      </c>
      <c r="U105" s="6" t="s">
        <v>6</v>
      </c>
      <c r="V105" s="6" t="s">
        <v>5</v>
      </c>
      <c r="W105" s="6" t="s">
        <v>45</v>
      </c>
      <c r="X105" s="6" t="s">
        <v>547</v>
      </c>
      <c r="Y105" s="6" t="s">
        <v>2609</v>
      </c>
      <c r="Z105" s="6" t="s">
        <v>2342</v>
      </c>
      <c r="AA105" s="9">
        <v>88966</v>
      </c>
    </row>
    <row r="106" spans="1:27">
      <c r="A106" s="6" t="s">
        <v>198</v>
      </c>
      <c r="B106" s="6" t="s">
        <v>556</v>
      </c>
      <c r="C106" s="6" t="s">
        <v>546</v>
      </c>
      <c r="D106" s="6" t="s">
        <v>27</v>
      </c>
      <c r="E106" s="13">
        <v>14021800072</v>
      </c>
      <c r="F106" s="7">
        <f t="shared" si="6"/>
        <v>2</v>
      </c>
      <c r="G106" s="6" t="s">
        <v>552</v>
      </c>
      <c r="H106" s="8" t="s">
        <v>196</v>
      </c>
      <c r="I106" s="6" t="s">
        <v>195</v>
      </c>
      <c r="J106" s="6" t="s">
        <v>4</v>
      </c>
      <c r="K106" s="9">
        <v>74541</v>
      </c>
      <c r="L106" s="9">
        <v>143440</v>
      </c>
      <c r="M106" s="9">
        <v>143440</v>
      </c>
      <c r="N106" s="9">
        <f t="shared" si="5"/>
        <v>10692161040</v>
      </c>
      <c r="O106" s="9">
        <f t="shared" si="8"/>
        <v>962294493.60000002</v>
      </c>
      <c r="P106" s="9">
        <f t="shared" si="7"/>
        <v>11654455533.6</v>
      </c>
      <c r="Q106" s="6" t="s">
        <v>0</v>
      </c>
      <c r="R106" s="6" t="s">
        <v>554</v>
      </c>
      <c r="S106" s="6" t="s">
        <v>2488</v>
      </c>
      <c r="T106" s="6" t="s">
        <v>552</v>
      </c>
      <c r="U106" s="6" t="s">
        <v>6</v>
      </c>
      <c r="V106" s="6" t="s">
        <v>5</v>
      </c>
      <c r="W106" s="6" t="s">
        <v>43</v>
      </c>
      <c r="X106" s="6" t="s">
        <v>555</v>
      </c>
      <c r="Y106" s="6" t="s">
        <v>2621</v>
      </c>
      <c r="Z106" s="6" t="s">
        <v>2342</v>
      </c>
      <c r="AA106" s="9">
        <v>90573</v>
      </c>
    </row>
    <row r="107" spans="1:27">
      <c r="A107" s="6" t="s">
        <v>198</v>
      </c>
      <c r="B107" s="6" t="s">
        <v>556</v>
      </c>
      <c r="C107" s="6" t="s">
        <v>546</v>
      </c>
      <c r="D107" s="6" t="s">
        <v>27</v>
      </c>
      <c r="E107" s="13">
        <v>14021800072</v>
      </c>
      <c r="F107" s="7">
        <f t="shared" si="6"/>
        <v>2</v>
      </c>
      <c r="G107" s="6" t="s">
        <v>552</v>
      </c>
      <c r="H107" s="8" t="s">
        <v>196</v>
      </c>
      <c r="I107" s="6" t="s">
        <v>195</v>
      </c>
      <c r="J107" s="6" t="s">
        <v>4</v>
      </c>
      <c r="K107" s="9">
        <v>73863</v>
      </c>
      <c r="L107" s="9">
        <v>356560</v>
      </c>
      <c r="M107" s="9">
        <v>355580</v>
      </c>
      <c r="N107" s="9">
        <f t="shared" si="5"/>
        <v>26264205540</v>
      </c>
      <c r="O107" s="9">
        <f t="shared" ref="O107:O140" si="9">N107*10%</f>
        <v>2626420554</v>
      </c>
      <c r="P107" s="9">
        <f t="shared" si="7"/>
        <v>28890626094</v>
      </c>
      <c r="Q107" s="6" t="s">
        <v>0</v>
      </c>
      <c r="R107" s="6" t="s">
        <v>554</v>
      </c>
      <c r="S107" s="6" t="s">
        <v>2488</v>
      </c>
      <c r="T107" s="6" t="s">
        <v>552</v>
      </c>
      <c r="U107" s="6" t="s">
        <v>6</v>
      </c>
      <c r="V107" s="6" t="s">
        <v>5</v>
      </c>
      <c r="W107" s="6" t="s">
        <v>43</v>
      </c>
      <c r="X107" s="6" t="s">
        <v>555</v>
      </c>
      <c r="Y107" s="6" t="s">
        <v>2621</v>
      </c>
      <c r="Z107" s="6" t="s">
        <v>2342</v>
      </c>
      <c r="AA107" s="9">
        <v>90573</v>
      </c>
    </row>
    <row r="108" spans="1:27">
      <c r="A108" s="6" t="s">
        <v>37</v>
      </c>
      <c r="B108" s="6" t="s">
        <v>560</v>
      </c>
      <c r="C108" s="6" t="s">
        <v>552</v>
      </c>
      <c r="D108" s="6" t="s">
        <v>27</v>
      </c>
      <c r="E108" s="7">
        <v>14031800001</v>
      </c>
      <c r="F108" s="7">
        <f t="shared" si="6"/>
        <v>1</v>
      </c>
      <c r="G108" s="6" t="s">
        <v>559</v>
      </c>
      <c r="H108" s="8" t="s">
        <v>223</v>
      </c>
      <c r="I108" s="6" t="s">
        <v>222</v>
      </c>
      <c r="J108" s="6" t="s">
        <v>4</v>
      </c>
      <c r="K108" s="9">
        <v>73863</v>
      </c>
      <c r="L108" s="9">
        <v>400000</v>
      </c>
      <c r="M108" s="9">
        <v>399050</v>
      </c>
      <c r="N108" s="9">
        <f t="shared" si="5"/>
        <v>29475030150</v>
      </c>
      <c r="O108" s="9">
        <f t="shared" si="9"/>
        <v>2947503015</v>
      </c>
      <c r="P108" s="9">
        <f t="shared" si="7"/>
        <v>32422533165</v>
      </c>
      <c r="Q108" s="6" t="s">
        <v>0</v>
      </c>
      <c r="R108" s="6" t="s">
        <v>561</v>
      </c>
      <c r="S108" s="6" t="s">
        <v>2628</v>
      </c>
      <c r="T108" s="6" t="s">
        <v>559</v>
      </c>
      <c r="U108" s="6" t="s">
        <v>6</v>
      </c>
      <c r="V108" s="6" t="s">
        <v>5</v>
      </c>
      <c r="W108" s="6" t="s">
        <v>181</v>
      </c>
      <c r="X108" s="6" t="s">
        <v>403</v>
      </c>
      <c r="Y108" s="6" t="s">
        <v>2634</v>
      </c>
      <c r="Z108" s="6" t="s">
        <v>2342</v>
      </c>
      <c r="AA108" s="9">
        <v>90471</v>
      </c>
    </row>
    <row r="109" spans="1:27">
      <c r="A109" s="6" t="s">
        <v>182</v>
      </c>
      <c r="B109" s="6" t="s">
        <v>568</v>
      </c>
      <c r="C109" s="6" t="s">
        <v>552</v>
      </c>
      <c r="D109" s="6" t="s">
        <v>27</v>
      </c>
      <c r="E109" s="7">
        <v>14031800002</v>
      </c>
      <c r="F109" s="7">
        <f t="shared" si="6"/>
        <v>1</v>
      </c>
      <c r="G109" s="6" t="s">
        <v>559</v>
      </c>
      <c r="H109" s="8" t="s">
        <v>322</v>
      </c>
      <c r="I109" s="6" t="s">
        <v>321</v>
      </c>
      <c r="J109" s="6" t="s">
        <v>4</v>
      </c>
      <c r="K109" s="9">
        <v>73863</v>
      </c>
      <c r="L109" s="9">
        <v>500000</v>
      </c>
      <c r="M109" s="9">
        <v>499600</v>
      </c>
      <c r="N109" s="9">
        <f t="shared" si="5"/>
        <v>36901954800</v>
      </c>
      <c r="O109" s="9">
        <f t="shared" si="9"/>
        <v>3690195480</v>
      </c>
      <c r="P109" s="9">
        <f t="shared" si="7"/>
        <v>40592150280</v>
      </c>
      <c r="Q109" s="6" t="s">
        <v>0</v>
      </c>
      <c r="R109" s="6" t="s">
        <v>561</v>
      </c>
      <c r="S109" s="6" t="s">
        <v>2628</v>
      </c>
      <c r="T109" s="6" t="s">
        <v>559</v>
      </c>
      <c r="U109" s="6" t="s">
        <v>6</v>
      </c>
      <c r="V109" s="6" t="s">
        <v>5</v>
      </c>
      <c r="W109" s="6" t="s">
        <v>567</v>
      </c>
      <c r="X109" s="6" t="s">
        <v>325</v>
      </c>
      <c r="Y109" s="6" t="s">
        <v>2633</v>
      </c>
      <c r="Z109" s="6" t="s">
        <v>2342</v>
      </c>
      <c r="AA109" s="9">
        <v>89668</v>
      </c>
    </row>
    <row r="110" spans="1:27">
      <c r="A110" s="6" t="s">
        <v>64</v>
      </c>
      <c r="B110" s="6" t="s">
        <v>573</v>
      </c>
      <c r="C110" s="6" t="s">
        <v>572</v>
      </c>
      <c r="D110" s="6" t="s">
        <v>27</v>
      </c>
      <c r="E110" s="7">
        <v>14031800003</v>
      </c>
      <c r="F110" s="7">
        <f t="shared" si="6"/>
        <v>1</v>
      </c>
      <c r="G110" s="6" t="s">
        <v>566</v>
      </c>
      <c r="H110" s="8" t="s">
        <v>219</v>
      </c>
      <c r="I110" s="6" t="s">
        <v>218</v>
      </c>
      <c r="J110" s="6" t="s">
        <v>19</v>
      </c>
      <c r="K110" s="9">
        <v>73863</v>
      </c>
      <c r="L110" s="9">
        <v>250000</v>
      </c>
      <c r="M110" s="9">
        <v>248820</v>
      </c>
      <c r="N110" s="9">
        <f t="shared" si="5"/>
        <v>18378591660</v>
      </c>
      <c r="O110" s="9">
        <f t="shared" si="9"/>
        <v>1837859166</v>
      </c>
      <c r="P110" s="9">
        <f t="shared" si="7"/>
        <v>20216450826</v>
      </c>
      <c r="Q110" s="6" t="s">
        <v>0</v>
      </c>
      <c r="R110" s="6" t="s">
        <v>578</v>
      </c>
      <c r="S110" s="6" t="s">
        <v>2628</v>
      </c>
      <c r="T110" s="6" t="s">
        <v>566</v>
      </c>
      <c r="U110" s="6" t="s">
        <v>6</v>
      </c>
      <c r="V110" s="6" t="s">
        <v>5</v>
      </c>
      <c r="W110" s="6" t="s">
        <v>220</v>
      </c>
      <c r="X110" s="6" t="s">
        <v>221</v>
      </c>
      <c r="Y110" s="6" t="s">
        <v>2642</v>
      </c>
      <c r="Z110" s="6" t="s">
        <v>2342</v>
      </c>
      <c r="AA110" s="9">
        <v>87619</v>
      </c>
    </row>
    <row r="111" spans="1:27">
      <c r="A111" s="6" t="s">
        <v>198</v>
      </c>
      <c r="B111" s="6" t="s">
        <v>580</v>
      </c>
      <c r="C111" s="6" t="s">
        <v>564</v>
      </c>
      <c r="D111" s="6" t="s">
        <v>27</v>
      </c>
      <c r="E111" s="7">
        <v>14031800004</v>
      </c>
      <c r="F111" s="7">
        <f t="shared" si="6"/>
        <v>1</v>
      </c>
      <c r="G111" s="6" t="s">
        <v>579</v>
      </c>
      <c r="H111" s="8" t="s">
        <v>196</v>
      </c>
      <c r="I111" s="6" t="s">
        <v>195</v>
      </c>
      <c r="J111" s="6" t="s">
        <v>4</v>
      </c>
      <c r="K111" s="9">
        <v>73863</v>
      </c>
      <c r="L111" s="9">
        <v>500000</v>
      </c>
      <c r="M111" s="9">
        <v>500000</v>
      </c>
      <c r="N111" s="9">
        <f t="shared" si="5"/>
        <v>36931500000</v>
      </c>
      <c r="O111" s="9">
        <f t="shared" si="9"/>
        <v>3693150000</v>
      </c>
      <c r="P111" s="9">
        <f t="shared" si="7"/>
        <v>40624650000</v>
      </c>
      <c r="Q111" s="6" t="s">
        <v>0</v>
      </c>
      <c r="R111" s="6" t="s">
        <v>597</v>
      </c>
      <c r="S111" s="6" t="s">
        <v>2628</v>
      </c>
      <c r="T111" s="6" t="s">
        <v>579</v>
      </c>
      <c r="U111" s="6" t="s">
        <v>6</v>
      </c>
      <c r="V111" s="6" t="s">
        <v>5</v>
      </c>
      <c r="W111" s="6" t="s">
        <v>43</v>
      </c>
      <c r="X111" s="6" t="s">
        <v>555</v>
      </c>
      <c r="Y111" s="6" t="s">
        <v>2647</v>
      </c>
      <c r="Z111" s="6" t="s">
        <v>2342</v>
      </c>
      <c r="AA111" s="9">
        <v>90899</v>
      </c>
    </row>
    <row r="112" spans="1:27">
      <c r="A112" s="6" t="s">
        <v>40</v>
      </c>
      <c r="B112" s="6" t="s">
        <v>586</v>
      </c>
      <c r="C112" s="6" t="s">
        <v>553</v>
      </c>
      <c r="D112" s="6" t="s">
        <v>27</v>
      </c>
      <c r="E112" s="7">
        <v>14031800005</v>
      </c>
      <c r="F112" s="7">
        <f t="shared" si="6"/>
        <v>1</v>
      </c>
      <c r="G112" s="6" t="s">
        <v>569</v>
      </c>
      <c r="H112" s="8" t="s">
        <v>584</v>
      </c>
      <c r="I112" s="6" t="s">
        <v>583</v>
      </c>
      <c r="J112" s="6" t="s">
        <v>4</v>
      </c>
      <c r="K112" s="9">
        <v>73863</v>
      </c>
      <c r="L112" s="9">
        <v>500000</v>
      </c>
      <c r="M112" s="9">
        <v>495620</v>
      </c>
      <c r="N112" s="9">
        <f t="shared" si="5"/>
        <v>36607980060</v>
      </c>
      <c r="O112" s="9">
        <f t="shared" si="9"/>
        <v>3660798006</v>
      </c>
      <c r="P112" s="9">
        <f t="shared" si="7"/>
        <v>40268778066</v>
      </c>
      <c r="Q112" s="6" t="s">
        <v>0</v>
      </c>
      <c r="R112" s="6" t="s">
        <v>602</v>
      </c>
      <c r="S112" s="6" t="s">
        <v>2628</v>
      </c>
      <c r="T112" s="6" t="s">
        <v>569</v>
      </c>
      <c r="U112" s="6" t="s">
        <v>6</v>
      </c>
      <c r="V112" s="6" t="s">
        <v>5</v>
      </c>
      <c r="W112" s="6" t="s">
        <v>25</v>
      </c>
      <c r="X112" s="6" t="s">
        <v>585</v>
      </c>
      <c r="Y112" s="6" t="s">
        <v>2651</v>
      </c>
      <c r="Z112" s="6" t="s">
        <v>2342</v>
      </c>
      <c r="AA112" s="9">
        <v>90356</v>
      </c>
    </row>
    <row r="113" spans="1:27">
      <c r="A113" s="6" t="s">
        <v>319</v>
      </c>
      <c r="B113" s="6" t="s">
        <v>595</v>
      </c>
      <c r="C113" s="6" t="s">
        <v>552</v>
      </c>
      <c r="D113" s="6" t="s">
        <v>27</v>
      </c>
      <c r="E113" s="7">
        <v>14031800006</v>
      </c>
      <c r="F113" s="7">
        <f t="shared" si="6"/>
        <v>1</v>
      </c>
      <c r="G113" s="6" t="s">
        <v>593</v>
      </c>
      <c r="H113" s="8" t="s">
        <v>339</v>
      </c>
      <c r="I113" s="6" t="s">
        <v>338</v>
      </c>
      <c r="J113" s="6" t="s">
        <v>4</v>
      </c>
      <c r="K113" s="9">
        <v>73863</v>
      </c>
      <c r="L113" s="9">
        <v>500000</v>
      </c>
      <c r="M113" s="9">
        <v>499160</v>
      </c>
      <c r="N113" s="9">
        <f t="shared" si="5"/>
        <v>36869455080</v>
      </c>
      <c r="O113" s="9">
        <f t="shared" si="9"/>
        <v>3686945508</v>
      </c>
      <c r="P113" s="9">
        <f t="shared" si="7"/>
        <v>40556400588</v>
      </c>
      <c r="Q113" s="6" t="s">
        <v>0</v>
      </c>
      <c r="R113" s="6" t="s">
        <v>594</v>
      </c>
      <c r="S113" s="6" t="s">
        <v>2628</v>
      </c>
      <c r="T113" s="6" t="s">
        <v>593</v>
      </c>
      <c r="U113" s="6" t="s">
        <v>6</v>
      </c>
      <c r="V113" s="6" t="s">
        <v>5</v>
      </c>
      <c r="W113" s="6" t="s">
        <v>340</v>
      </c>
      <c r="X113" s="6" t="s">
        <v>341</v>
      </c>
      <c r="Y113" s="6" t="s">
        <v>2653</v>
      </c>
      <c r="Z113" s="6" t="s">
        <v>2342</v>
      </c>
      <c r="AA113" s="9">
        <v>90358</v>
      </c>
    </row>
    <row r="114" spans="1:27">
      <c r="A114" s="6" t="s">
        <v>40</v>
      </c>
      <c r="B114" s="6" t="s">
        <v>600</v>
      </c>
      <c r="C114" s="6" t="s">
        <v>598</v>
      </c>
      <c r="D114" s="6" t="s">
        <v>27</v>
      </c>
      <c r="E114" s="7">
        <v>14031800007</v>
      </c>
      <c r="F114" s="7">
        <f t="shared" si="6"/>
        <v>1</v>
      </c>
      <c r="G114" s="6" t="s">
        <v>574</v>
      </c>
      <c r="H114" s="8" t="s">
        <v>194</v>
      </c>
      <c r="I114" s="6" t="s">
        <v>193</v>
      </c>
      <c r="J114" s="6" t="s">
        <v>4</v>
      </c>
      <c r="K114" s="9">
        <v>73863</v>
      </c>
      <c r="L114" s="9">
        <v>500000</v>
      </c>
      <c r="M114" s="9">
        <v>499070</v>
      </c>
      <c r="N114" s="9">
        <f t="shared" si="5"/>
        <v>36862807410</v>
      </c>
      <c r="O114" s="9">
        <f t="shared" si="9"/>
        <v>3686280741</v>
      </c>
      <c r="P114" s="9">
        <f t="shared" si="7"/>
        <v>40549088151</v>
      </c>
      <c r="Q114" s="6" t="s">
        <v>0</v>
      </c>
      <c r="R114" s="6" t="s">
        <v>603</v>
      </c>
      <c r="S114" s="6" t="s">
        <v>2628</v>
      </c>
      <c r="T114" s="6" t="s">
        <v>574</v>
      </c>
      <c r="U114" s="6" t="s">
        <v>6</v>
      </c>
      <c r="V114" s="6" t="s">
        <v>5</v>
      </c>
      <c r="W114" s="6" t="s">
        <v>25</v>
      </c>
      <c r="X114" s="6" t="s">
        <v>393</v>
      </c>
      <c r="Y114" s="6" t="s">
        <v>2690</v>
      </c>
      <c r="Z114" s="6" t="s">
        <v>2342</v>
      </c>
      <c r="AA114" s="9">
        <v>92076</v>
      </c>
    </row>
    <row r="115" spans="1:27">
      <c r="A115" s="6" t="s">
        <v>51</v>
      </c>
      <c r="B115" s="6" t="s">
        <v>608</v>
      </c>
      <c r="C115" s="6" t="s">
        <v>596</v>
      </c>
      <c r="D115" s="6" t="s">
        <v>27</v>
      </c>
      <c r="E115" s="7">
        <v>14031800008</v>
      </c>
      <c r="F115" s="7">
        <f t="shared" si="6"/>
        <v>1</v>
      </c>
      <c r="G115" s="6" t="s">
        <v>575</v>
      </c>
      <c r="H115" s="8" t="s">
        <v>196</v>
      </c>
      <c r="I115" s="6" t="s">
        <v>195</v>
      </c>
      <c r="J115" s="6" t="s">
        <v>4</v>
      </c>
      <c r="K115" s="9">
        <v>73863</v>
      </c>
      <c r="L115" s="9">
        <v>500000</v>
      </c>
      <c r="M115" s="9">
        <v>499190</v>
      </c>
      <c r="N115" s="9">
        <f t="shared" si="5"/>
        <v>36871670970</v>
      </c>
      <c r="O115" s="9">
        <f t="shared" si="9"/>
        <v>3687167097</v>
      </c>
      <c r="P115" s="9">
        <f t="shared" si="7"/>
        <v>40558838067</v>
      </c>
      <c r="Q115" s="6" t="s">
        <v>0</v>
      </c>
      <c r="R115" s="6" t="s">
        <v>604</v>
      </c>
      <c r="S115" s="6" t="s">
        <v>2628</v>
      </c>
      <c r="T115" s="6" t="s">
        <v>575</v>
      </c>
      <c r="U115" s="6" t="s">
        <v>6</v>
      </c>
      <c r="V115" s="6" t="s">
        <v>5</v>
      </c>
      <c r="W115" s="6" t="s">
        <v>43</v>
      </c>
      <c r="X115" s="6" t="s">
        <v>555</v>
      </c>
      <c r="Y115" s="6" t="s">
        <v>2698</v>
      </c>
      <c r="Z115" s="6" t="s">
        <v>2342</v>
      </c>
      <c r="AA115" s="9">
        <v>91839</v>
      </c>
    </row>
    <row r="116" spans="1:27">
      <c r="A116" s="6" t="s">
        <v>9</v>
      </c>
      <c r="B116" s="6" t="s">
        <v>612</v>
      </c>
      <c r="C116" s="6" t="s">
        <v>603</v>
      </c>
      <c r="D116" s="6" t="s">
        <v>27</v>
      </c>
      <c r="E116" s="7">
        <v>14031800009</v>
      </c>
      <c r="F116" s="7">
        <f t="shared" si="6"/>
        <v>1</v>
      </c>
      <c r="G116" s="6" t="s">
        <v>611</v>
      </c>
      <c r="H116" s="8" t="s">
        <v>242</v>
      </c>
      <c r="I116" s="6" t="s">
        <v>241</v>
      </c>
      <c r="J116" s="6" t="s">
        <v>16</v>
      </c>
      <c r="K116" s="9">
        <v>73863</v>
      </c>
      <c r="L116" s="9">
        <v>1000000</v>
      </c>
      <c r="M116" s="9">
        <v>999890</v>
      </c>
      <c r="N116" s="9">
        <f t="shared" si="5"/>
        <v>73854875070</v>
      </c>
      <c r="O116" s="9">
        <f t="shared" si="9"/>
        <v>7385487507</v>
      </c>
      <c r="P116" s="9">
        <f t="shared" si="7"/>
        <v>81240362577</v>
      </c>
      <c r="Q116" s="6" t="s">
        <v>0</v>
      </c>
      <c r="R116" s="6" t="s">
        <v>147</v>
      </c>
      <c r="S116" s="6" t="s">
        <v>2628</v>
      </c>
      <c r="T116" s="6" t="s">
        <v>611</v>
      </c>
      <c r="U116" s="6" t="s">
        <v>6</v>
      </c>
      <c r="V116" s="6" t="s">
        <v>5</v>
      </c>
      <c r="W116" s="6" t="s">
        <v>213</v>
      </c>
      <c r="X116" s="6" t="s">
        <v>243</v>
      </c>
      <c r="Y116" s="6" t="s">
        <v>2341</v>
      </c>
      <c r="Z116" s="6" t="s">
        <v>2342</v>
      </c>
      <c r="AA116" s="9">
        <v>93613</v>
      </c>
    </row>
    <row r="117" spans="1:27">
      <c r="A117" s="6" t="s">
        <v>64</v>
      </c>
      <c r="B117" s="6" t="s">
        <v>632</v>
      </c>
      <c r="C117" s="6" t="s">
        <v>607</v>
      </c>
      <c r="D117" s="6" t="s">
        <v>27</v>
      </c>
      <c r="E117" s="7">
        <v>14031800010</v>
      </c>
      <c r="F117" s="7">
        <f t="shared" si="6"/>
        <v>1</v>
      </c>
      <c r="G117" s="6" t="s">
        <v>627</v>
      </c>
      <c r="H117" s="8" t="s">
        <v>521</v>
      </c>
      <c r="I117" s="6" t="s">
        <v>520</v>
      </c>
      <c r="J117" s="6" t="s">
        <v>19</v>
      </c>
      <c r="K117" s="9">
        <v>73863</v>
      </c>
      <c r="L117" s="9">
        <v>500000</v>
      </c>
      <c r="M117" s="9">
        <v>499840</v>
      </c>
      <c r="N117" s="9">
        <f t="shared" si="5"/>
        <v>36919681920</v>
      </c>
      <c r="O117" s="9">
        <f t="shared" si="9"/>
        <v>3691968192</v>
      </c>
      <c r="P117" s="9">
        <f t="shared" si="7"/>
        <v>40611650112</v>
      </c>
      <c r="Q117" s="6" t="s">
        <v>0</v>
      </c>
      <c r="R117" s="6" t="s">
        <v>642</v>
      </c>
      <c r="S117" s="6" t="s">
        <v>2628</v>
      </c>
      <c r="T117" s="6" t="s">
        <v>627</v>
      </c>
      <c r="U117" s="6" t="s">
        <v>90</v>
      </c>
      <c r="V117" s="6" t="s">
        <v>67</v>
      </c>
      <c r="W117" s="6" t="s">
        <v>631</v>
      </c>
      <c r="X117" s="6" t="s">
        <v>522</v>
      </c>
      <c r="Y117" s="6" t="s">
        <v>2341</v>
      </c>
      <c r="Z117" s="6" t="s">
        <v>2342</v>
      </c>
      <c r="AA117" s="9">
        <v>92360</v>
      </c>
    </row>
    <row r="118" spans="1:27">
      <c r="A118" s="6" t="s">
        <v>64</v>
      </c>
      <c r="B118" s="6" t="s">
        <v>638</v>
      </c>
      <c r="C118" s="6" t="s">
        <v>607</v>
      </c>
      <c r="D118" s="6" t="s">
        <v>27</v>
      </c>
      <c r="E118" s="7">
        <v>14031800011</v>
      </c>
      <c r="F118" s="7">
        <f t="shared" si="6"/>
        <v>1</v>
      </c>
      <c r="G118" s="6" t="s">
        <v>627</v>
      </c>
      <c r="H118" s="8" t="s">
        <v>521</v>
      </c>
      <c r="I118" s="6" t="s">
        <v>520</v>
      </c>
      <c r="J118" s="6" t="s">
        <v>19</v>
      </c>
      <c r="K118" s="9">
        <v>73863</v>
      </c>
      <c r="L118" s="9">
        <v>500000</v>
      </c>
      <c r="M118" s="9">
        <v>498950</v>
      </c>
      <c r="N118" s="9">
        <f t="shared" si="5"/>
        <v>36853943850</v>
      </c>
      <c r="O118" s="9">
        <f t="shared" si="9"/>
        <v>3685394385</v>
      </c>
      <c r="P118" s="9">
        <f t="shared" si="7"/>
        <v>40539338235</v>
      </c>
      <c r="Q118" s="6" t="s">
        <v>0</v>
      </c>
      <c r="R118" s="6" t="s">
        <v>132</v>
      </c>
      <c r="S118" s="6" t="s">
        <v>2628</v>
      </c>
      <c r="T118" s="6" t="s">
        <v>627</v>
      </c>
      <c r="U118" s="6" t="s">
        <v>90</v>
      </c>
      <c r="V118" s="6" t="s">
        <v>67</v>
      </c>
      <c r="W118" s="6" t="s">
        <v>631</v>
      </c>
      <c r="X118" s="6" t="s">
        <v>522</v>
      </c>
      <c r="Y118" s="6" t="s">
        <v>2341</v>
      </c>
      <c r="Z118" s="6" t="s">
        <v>2342</v>
      </c>
      <c r="AA118" s="9">
        <v>92408</v>
      </c>
    </row>
    <row r="119" spans="1:27">
      <c r="A119" s="6" t="s">
        <v>40</v>
      </c>
      <c r="B119" s="6" t="s">
        <v>643</v>
      </c>
      <c r="C119" s="6" t="s">
        <v>619</v>
      </c>
      <c r="D119" s="6" t="s">
        <v>27</v>
      </c>
      <c r="E119" s="7">
        <v>14031800012</v>
      </c>
      <c r="F119" s="7">
        <f t="shared" si="6"/>
        <v>1</v>
      </c>
      <c r="G119" s="6" t="s">
        <v>619</v>
      </c>
      <c r="H119" s="8" t="s">
        <v>194</v>
      </c>
      <c r="I119" s="6" t="s">
        <v>193</v>
      </c>
      <c r="J119" s="6" t="s">
        <v>4</v>
      </c>
      <c r="K119" s="9">
        <v>73863</v>
      </c>
      <c r="L119" s="9">
        <v>500000</v>
      </c>
      <c r="M119" s="9">
        <v>497900</v>
      </c>
      <c r="N119" s="9">
        <f t="shared" si="5"/>
        <v>36776387700</v>
      </c>
      <c r="O119" s="9">
        <f t="shared" si="9"/>
        <v>3677638770</v>
      </c>
      <c r="P119" s="9">
        <f t="shared" si="7"/>
        <v>40454026470</v>
      </c>
      <c r="Q119" s="6" t="s">
        <v>0</v>
      </c>
      <c r="R119" s="6" t="s">
        <v>641</v>
      </c>
      <c r="S119" s="6" t="s">
        <v>2628</v>
      </c>
      <c r="T119" s="6" t="s">
        <v>619</v>
      </c>
      <c r="U119" s="6" t="s">
        <v>6</v>
      </c>
      <c r="V119" s="6" t="s">
        <v>5</v>
      </c>
      <c r="W119" s="6" t="s">
        <v>25</v>
      </c>
      <c r="X119" s="6" t="s">
        <v>393</v>
      </c>
      <c r="Y119" s="6" t="s">
        <v>2341</v>
      </c>
      <c r="Z119" s="6" t="s">
        <v>2342</v>
      </c>
      <c r="AA119" s="9">
        <v>95105</v>
      </c>
    </row>
    <row r="120" spans="1:27">
      <c r="A120" s="6" t="s">
        <v>352</v>
      </c>
      <c r="B120" s="6" t="s">
        <v>649</v>
      </c>
      <c r="C120" s="6" t="s">
        <v>618</v>
      </c>
      <c r="D120" s="6" t="s">
        <v>27</v>
      </c>
      <c r="E120" s="7">
        <v>14031800013</v>
      </c>
      <c r="F120" s="7">
        <f t="shared" si="6"/>
        <v>1</v>
      </c>
      <c r="G120" s="6" t="s">
        <v>644</v>
      </c>
      <c r="H120" s="8" t="s">
        <v>646</v>
      </c>
      <c r="I120" s="6" t="s">
        <v>645</v>
      </c>
      <c r="J120" s="6" t="s">
        <v>4</v>
      </c>
      <c r="K120" s="9">
        <v>73863</v>
      </c>
      <c r="L120" s="9">
        <v>250000</v>
      </c>
      <c r="M120" s="9">
        <v>247230</v>
      </c>
      <c r="N120" s="9">
        <f t="shared" si="5"/>
        <v>18261149490</v>
      </c>
      <c r="O120" s="9">
        <f t="shared" si="9"/>
        <v>1826114949</v>
      </c>
      <c r="P120" s="9">
        <f t="shared" si="7"/>
        <v>20087264439</v>
      </c>
      <c r="Q120" s="6" t="s">
        <v>0</v>
      </c>
      <c r="R120" s="6" t="s">
        <v>84</v>
      </c>
      <c r="S120" s="6" t="s">
        <v>2628</v>
      </c>
      <c r="T120" s="6" t="s">
        <v>644</v>
      </c>
      <c r="U120" s="6" t="s">
        <v>6</v>
      </c>
      <c r="V120" s="6" t="s">
        <v>5</v>
      </c>
      <c r="W120" s="6" t="s">
        <v>647</v>
      </c>
      <c r="X120" s="6" t="s">
        <v>648</v>
      </c>
      <c r="Y120" s="6" t="s">
        <v>2341</v>
      </c>
      <c r="Z120" s="6" t="s">
        <v>2342</v>
      </c>
      <c r="AA120" s="9">
        <v>87369</v>
      </c>
    </row>
    <row r="121" spans="1:27">
      <c r="A121" s="6" t="s">
        <v>64</v>
      </c>
      <c r="B121" s="6" t="s">
        <v>652</v>
      </c>
      <c r="C121" s="6" t="s">
        <v>618</v>
      </c>
      <c r="D121" s="6" t="s">
        <v>27</v>
      </c>
      <c r="E121" s="7">
        <v>14031800014</v>
      </c>
      <c r="F121" s="7">
        <f t="shared" si="6"/>
        <v>1</v>
      </c>
      <c r="G121" s="6" t="s">
        <v>621</v>
      </c>
      <c r="H121" s="8" t="s">
        <v>212</v>
      </c>
      <c r="I121" s="6" t="s">
        <v>211</v>
      </c>
      <c r="J121" s="6" t="s">
        <v>19</v>
      </c>
      <c r="K121" s="9">
        <v>73863</v>
      </c>
      <c r="L121" s="9">
        <v>500000</v>
      </c>
      <c r="M121" s="9">
        <v>498970</v>
      </c>
      <c r="N121" s="9">
        <f t="shared" si="5"/>
        <v>36855421110</v>
      </c>
      <c r="O121" s="9">
        <f t="shared" si="9"/>
        <v>3685542111</v>
      </c>
      <c r="P121" s="9">
        <f t="shared" si="7"/>
        <v>40540963221</v>
      </c>
      <c r="Q121" s="6" t="s">
        <v>0</v>
      </c>
      <c r="R121" s="6" t="s">
        <v>87</v>
      </c>
      <c r="S121" s="6" t="s">
        <v>2628</v>
      </c>
      <c r="T121" s="6" t="s">
        <v>621</v>
      </c>
      <c r="U121" s="6" t="s">
        <v>6</v>
      </c>
      <c r="V121" s="6" t="s">
        <v>5</v>
      </c>
      <c r="W121" s="6" t="s">
        <v>213</v>
      </c>
      <c r="X121" s="6" t="s">
        <v>651</v>
      </c>
      <c r="Y121" s="6" t="s">
        <v>2341</v>
      </c>
      <c r="Z121" s="6" t="s">
        <v>2342</v>
      </c>
      <c r="AA121" s="9">
        <v>93745</v>
      </c>
    </row>
    <row r="122" spans="1:27">
      <c r="A122" s="6" t="s">
        <v>174</v>
      </c>
      <c r="B122" s="6" t="s">
        <v>655</v>
      </c>
      <c r="C122" s="6" t="s">
        <v>644</v>
      </c>
      <c r="D122" s="6" t="s">
        <v>27</v>
      </c>
      <c r="E122" s="7">
        <v>14031800015</v>
      </c>
      <c r="F122" s="7">
        <f t="shared" si="6"/>
        <v>1</v>
      </c>
      <c r="G122" s="6" t="s">
        <v>650</v>
      </c>
      <c r="H122" s="8" t="s">
        <v>196</v>
      </c>
      <c r="I122" s="6" t="s">
        <v>195</v>
      </c>
      <c r="J122" s="6" t="s">
        <v>4</v>
      </c>
      <c r="K122" s="9">
        <v>73863</v>
      </c>
      <c r="L122" s="9">
        <v>500000</v>
      </c>
      <c r="M122" s="9">
        <v>499050</v>
      </c>
      <c r="N122" s="9">
        <f t="shared" si="5"/>
        <v>36861330150</v>
      </c>
      <c r="O122" s="9">
        <f t="shared" si="9"/>
        <v>3686133015</v>
      </c>
      <c r="P122" s="9">
        <f t="shared" si="7"/>
        <v>40547463165</v>
      </c>
      <c r="Q122" s="6" t="s">
        <v>0</v>
      </c>
      <c r="R122" s="6" t="s">
        <v>82</v>
      </c>
      <c r="S122" s="6" t="s">
        <v>2628</v>
      </c>
      <c r="T122" s="6" t="s">
        <v>650</v>
      </c>
      <c r="U122" s="6" t="s">
        <v>6</v>
      </c>
      <c r="V122" s="6" t="s">
        <v>5</v>
      </c>
      <c r="W122" s="6" t="s">
        <v>43</v>
      </c>
      <c r="X122" s="6" t="s">
        <v>654</v>
      </c>
      <c r="Y122" s="6" t="s">
        <v>2341</v>
      </c>
      <c r="Z122" s="6" t="s">
        <v>2342</v>
      </c>
      <c r="AA122" s="9">
        <v>95606</v>
      </c>
    </row>
    <row r="123" spans="1:27">
      <c r="A123" s="6" t="s">
        <v>64</v>
      </c>
      <c r="B123" s="6" t="s">
        <v>658</v>
      </c>
      <c r="C123" s="6" t="s">
        <v>601</v>
      </c>
      <c r="D123" s="6" t="s">
        <v>27</v>
      </c>
      <c r="E123" s="7">
        <v>14031800016</v>
      </c>
      <c r="F123" s="7">
        <f t="shared" si="6"/>
        <v>1</v>
      </c>
      <c r="G123" s="6" t="s">
        <v>88</v>
      </c>
      <c r="H123" s="8" t="s">
        <v>521</v>
      </c>
      <c r="I123" s="6" t="s">
        <v>520</v>
      </c>
      <c r="J123" s="6" t="s">
        <v>19</v>
      </c>
      <c r="K123" s="9">
        <v>73863</v>
      </c>
      <c r="L123" s="9">
        <v>500000</v>
      </c>
      <c r="M123" s="9">
        <v>500000</v>
      </c>
      <c r="N123" s="9">
        <f t="shared" si="5"/>
        <v>36931500000</v>
      </c>
      <c r="O123" s="9">
        <f t="shared" si="9"/>
        <v>3693150000</v>
      </c>
      <c r="P123" s="9">
        <f t="shared" si="7"/>
        <v>40624650000</v>
      </c>
      <c r="Q123" s="6" t="s">
        <v>0</v>
      </c>
      <c r="R123" s="6" t="s">
        <v>132</v>
      </c>
      <c r="S123" s="6" t="s">
        <v>2628</v>
      </c>
      <c r="T123" s="6" t="s">
        <v>88</v>
      </c>
      <c r="U123" s="6" t="s">
        <v>90</v>
      </c>
      <c r="V123" s="6" t="s">
        <v>67</v>
      </c>
      <c r="W123" s="6" t="s">
        <v>631</v>
      </c>
      <c r="X123" s="6" t="s">
        <v>522</v>
      </c>
      <c r="Y123" s="6" t="s">
        <v>2341</v>
      </c>
      <c r="Z123" s="6" t="s">
        <v>2342</v>
      </c>
      <c r="AA123" s="9">
        <v>93101</v>
      </c>
    </row>
    <row r="124" spans="1:27">
      <c r="A124" s="6" t="s">
        <v>37</v>
      </c>
      <c r="B124" s="6" t="s">
        <v>660</v>
      </c>
      <c r="C124" s="6" t="s">
        <v>659</v>
      </c>
      <c r="D124" s="6" t="s">
        <v>27</v>
      </c>
      <c r="E124" s="7">
        <v>14031800017</v>
      </c>
      <c r="F124" s="7">
        <f t="shared" si="6"/>
        <v>1</v>
      </c>
      <c r="G124" s="6" t="s">
        <v>84</v>
      </c>
      <c r="H124" s="8" t="s">
        <v>223</v>
      </c>
      <c r="I124" s="6" t="s">
        <v>222</v>
      </c>
      <c r="J124" s="6" t="s">
        <v>4</v>
      </c>
      <c r="K124" s="9">
        <v>73863</v>
      </c>
      <c r="L124" s="9">
        <v>400000</v>
      </c>
      <c r="M124" s="9">
        <v>399260</v>
      </c>
      <c r="N124" s="9">
        <f t="shared" si="5"/>
        <v>29490541380</v>
      </c>
      <c r="O124" s="9">
        <f t="shared" si="9"/>
        <v>2949054138</v>
      </c>
      <c r="P124" s="9">
        <f t="shared" si="7"/>
        <v>32439595518</v>
      </c>
      <c r="Q124" s="6" t="s">
        <v>0</v>
      </c>
      <c r="R124" s="6" t="s">
        <v>91</v>
      </c>
      <c r="S124" s="6" t="s">
        <v>2628</v>
      </c>
      <c r="T124" s="6" t="s">
        <v>84</v>
      </c>
      <c r="U124" s="6" t="s">
        <v>6</v>
      </c>
      <c r="V124" s="6" t="s">
        <v>5</v>
      </c>
      <c r="W124" s="6" t="s">
        <v>631</v>
      </c>
      <c r="X124" s="6" t="s">
        <v>403</v>
      </c>
      <c r="Y124" s="6" t="s">
        <v>2341</v>
      </c>
      <c r="Z124" s="6" t="s">
        <v>2342</v>
      </c>
      <c r="AA124" s="9">
        <v>93589</v>
      </c>
    </row>
    <row r="125" spans="1:27">
      <c r="A125" s="6" t="s">
        <v>40</v>
      </c>
      <c r="B125" s="6" t="s">
        <v>661</v>
      </c>
      <c r="C125" s="6" t="s">
        <v>96</v>
      </c>
      <c r="D125" s="6" t="s">
        <v>27</v>
      </c>
      <c r="E125" s="7">
        <v>14031800018</v>
      </c>
      <c r="F125" s="7">
        <f t="shared" si="6"/>
        <v>1</v>
      </c>
      <c r="G125" s="6" t="s">
        <v>84</v>
      </c>
      <c r="H125" s="8" t="s">
        <v>194</v>
      </c>
      <c r="I125" s="6" t="s">
        <v>193</v>
      </c>
      <c r="J125" s="6" t="s">
        <v>4</v>
      </c>
      <c r="K125" s="9">
        <v>73863</v>
      </c>
      <c r="L125" s="9">
        <v>1000000</v>
      </c>
      <c r="M125" s="9">
        <v>995820</v>
      </c>
      <c r="N125" s="9">
        <f t="shared" si="5"/>
        <v>73554252660</v>
      </c>
      <c r="O125" s="9">
        <f t="shared" si="9"/>
        <v>7355425266</v>
      </c>
      <c r="P125" s="9">
        <f t="shared" si="7"/>
        <v>80909677926</v>
      </c>
      <c r="Q125" s="6" t="s">
        <v>0</v>
      </c>
      <c r="R125" s="6" t="s">
        <v>132</v>
      </c>
      <c r="S125" s="6" t="s">
        <v>2628</v>
      </c>
      <c r="T125" s="6" t="s">
        <v>84</v>
      </c>
      <c r="U125" s="6" t="s">
        <v>6</v>
      </c>
      <c r="V125" s="6" t="s">
        <v>5</v>
      </c>
      <c r="W125" s="6" t="s">
        <v>25</v>
      </c>
      <c r="X125" s="6" t="s">
        <v>393</v>
      </c>
      <c r="Y125" s="6" t="s">
        <v>2341</v>
      </c>
      <c r="Z125" s="6" t="s">
        <v>2342</v>
      </c>
      <c r="AA125" s="9">
        <v>96489</v>
      </c>
    </row>
    <row r="126" spans="1:27">
      <c r="A126" s="6" t="s">
        <v>51</v>
      </c>
      <c r="B126" s="6" t="s">
        <v>662</v>
      </c>
      <c r="C126" s="6" t="s">
        <v>88</v>
      </c>
      <c r="D126" s="6" t="s">
        <v>27</v>
      </c>
      <c r="E126" s="7">
        <v>14031800019</v>
      </c>
      <c r="F126" s="7">
        <f t="shared" si="6"/>
        <v>1</v>
      </c>
      <c r="G126" s="6" t="s">
        <v>617</v>
      </c>
      <c r="H126" s="8" t="s">
        <v>369</v>
      </c>
      <c r="I126" s="6" t="s">
        <v>368</v>
      </c>
      <c r="J126" s="6" t="s">
        <v>12</v>
      </c>
      <c r="K126" s="9">
        <v>73863</v>
      </c>
      <c r="L126" s="9">
        <v>500000</v>
      </c>
      <c r="M126" s="9">
        <v>499570</v>
      </c>
      <c r="N126" s="9">
        <f t="shared" si="5"/>
        <v>36899738910</v>
      </c>
      <c r="O126" s="9">
        <f t="shared" si="9"/>
        <v>3689973891</v>
      </c>
      <c r="P126" s="9">
        <f t="shared" si="7"/>
        <v>40589712801</v>
      </c>
      <c r="Q126" s="6" t="s">
        <v>0</v>
      </c>
      <c r="R126" s="6" t="s">
        <v>135</v>
      </c>
      <c r="S126" s="6" t="s">
        <v>2628</v>
      </c>
      <c r="T126" s="6" t="s">
        <v>617</v>
      </c>
      <c r="U126" s="6" t="s">
        <v>6</v>
      </c>
      <c r="V126" s="6" t="s">
        <v>5</v>
      </c>
      <c r="W126" s="6" t="s">
        <v>45</v>
      </c>
      <c r="X126" s="6" t="s">
        <v>370</v>
      </c>
      <c r="Y126" s="6" t="s">
        <v>2341</v>
      </c>
      <c r="Z126" s="6" t="s">
        <v>2342</v>
      </c>
      <c r="AA126" s="9">
        <v>95176</v>
      </c>
    </row>
    <row r="127" spans="1:27">
      <c r="A127" s="6" t="s">
        <v>32</v>
      </c>
      <c r="B127" s="6" t="s">
        <v>667</v>
      </c>
      <c r="C127" s="6" t="s">
        <v>619</v>
      </c>
      <c r="D127" s="6" t="s">
        <v>27</v>
      </c>
      <c r="E127" s="7">
        <v>14031800020</v>
      </c>
      <c r="F127" s="7">
        <f t="shared" si="6"/>
        <v>1</v>
      </c>
      <c r="G127" s="6" t="s">
        <v>617</v>
      </c>
      <c r="H127" s="8" t="s">
        <v>664</v>
      </c>
      <c r="I127" s="6" t="s">
        <v>663</v>
      </c>
      <c r="J127" s="6" t="s">
        <v>4</v>
      </c>
      <c r="K127" s="9">
        <v>73863</v>
      </c>
      <c r="L127" s="9">
        <v>200000</v>
      </c>
      <c r="M127" s="9">
        <v>199960</v>
      </c>
      <c r="N127" s="9">
        <f t="shared" si="5"/>
        <v>14769645480</v>
      </c>
      <c r="O127" s="9">
        <f t="shared" si="9"/>
        <v>1476964548</v>
      </c>
      <c r="P127" s="9">
        <f t="shared" si="7"/>
        <v>16246610028</v>
      </c>
      <c r="Q127" s="6" t="s">
        <v>0</v>
      </c>
      <c r="R127" s="6" t="s">
        <v>672</v>
      </c>
      <c r="S127" s="6" t="s">
        <v>2628</v>
      </c>
      <c r="T127" s="6" t="s">
        <v>617</v>
      </c>
      <c r="U127" s="6" t="s">
        <v>6</v>
      </c>
      <c r="V127" s="6" t="s">
        <v>5</v>
      </c>
      <c r="W127" s="6" t="s">
        <v>665</v>
      </c>
      <c r="X127" s="6" t="s">
        <v>666</v>
      </c>
      <c r="Y127" s="6" t="s">
        <v>2341</v>
      </c>
      <c r="Z127" s="6" t="s">
        <v>2342</v>
      </c>
      <c r="AA127" s="9">
        <v>94598</v>
      </c>
    </row>
    <row r="128" spans="1:27">
      <c r="A128" s="6" t="s">
        <v>182</v>
      </c>
      <c r="B128" s="6" t="s">
        <v>669</v>
      </c>
      <c r="C128" s="6" t="s">
        <v>155</v>
      </c>
      <c r="D128" s="6" t="s">
        <v>27</v>
      </c>
      <c r="E128" s="7">
        <v>14031800021</v>
      </c>
      <c r="F128" s="7">
        <f t="shared" si="6"/>
        <v>1</v>
      </c>
      <c r="G128" s="6" t="s">
        <v>112</v>
      </c>
      <c r="H128" s="8" t="s">
        <v>180</v>
      </c>
      <c r="I128" s="6" t="s">
        <v>179</v>
      </c>
      <c r="J128" s="6" t="s">
        <v>4</v>
      </c>
      <c r="K128" s="9">
        <v>73863</v>
      </c>
      <c r="L128" s="9">
        <v>500000</v>
      </c>
      <c r="M128" s="9">
        <v>498700</v>
      </c>
      <c r="N128" s="9">
        <f t="shared" si="5"/>
        <v>36835478100</v>
      </c>
      <c r="O128" s="9">
        <f t="shared" si="9"/>
        <v>3683547810</v>
      </c>
      <c r="P128" s="9">
        <f t="shared" si="7"/>
        <v>40519025910</v>
      </c>
      <c r="Q128" s="6" t="s">
        <v>0</v>
      </c>
      <c r="R128" s="6" t="s">
        <v>162</v>
      </c>
      <c r="S128" s="6" t="s">
        <v>2628</v>
      </c>
      <c r="T128" s="6" t="s">
        <v>112</v>
      </c>
      <c r="U128" s="6" t="s">
        <v>6</v>
      </c>
      <c r="V128" s="6" t="s">
        <v>5</v>
      </c>
      <c r="W128" s="6" t="s">
        <v>631</v>
      </c>
      <c r="X128" s="6" t="s">
        <v>668</v>
      </c>
      <c r="Y128" s="6" t="s">
        <v>2341</v>
      </c>
      <c r="Z128" s="6" t="s">
        <v>2342</v>
      </c>
      <c r="AA128" s="9">
        <v>96820</v>
      </c>
    </row>
    <row r="129" spans="1:27">
      <c r="A129" s="6" t="s">
        <v>318</v>
      </c>
      <c r="B129" s="6" t="s">
        <v>676</v>
      </c>
      <c r="C129" s="6" t="s">
        <v>644</v>
      </c>
      <c r="D129" s="6" t="s">
        <v>27</v>
      </c>
      <c r="E129" s="7">
        <v>14031800022</v>
      </c>
      <c r="F129" s="7">
        <f t="shared" si="6"/>
        <v>1</v>
      </c>
      <c r="G129" s="6" t="s">
        <v>113</v>
      </c>
      <c r="H129" s="8" t="s">
        <v>674</v>
      </c>
      <c r="I129" s="6" t="s">
        <v>673</v>
      </c>
      <c r="J129" s="6" t="s">
        <v>4</v>
      </c>
      <c r="K129" s="9">
        <v>73863</v>
      </c>
      <c r="L129" s="9">
        <v>500000</v>
      </c>
      <c r="M129" s="9">
        <v>498750</v>
      </c>
      <c r="N129" s="9">
        <f t="shared" si="5"/>
        <v>36839171250</v>
      </c>
      <c r="O129" s="9">
        <f t="shared" si="9"/>
        <v>3683917125</v>
      </c>
      <c r="P129" s="9">
        <f t="shared" si="7"/>
        <v>40523088375</v>
      </c>
      <c r="Q129" s="6" t="s">
        <v>0</v>
      </c>
      <c r="R129" s="6" t="s">
        <v>153</v>
      </c>
      <c r="S129" s="6" t="s">
        <v>2628</v>
      </c>
      <c r="T129" s="6" t="s">
        <v>113</v>
      </c>
      <c r="U129" s="6" t="s">
        <v>6</v>
      </c>
      <c r="V129" s="6" t="s">
        <v>5</v>
      </c>
      <c r="W129" s="6" t="s">
        <v>172</v>
      </c>
      <c r="X129" s="6" t="s">
        <v>675</v>
      </c>
      <c r="Y129" s="6" t="s">
        <v>2341</v>
      </c>
      <c r="Z129" s="6" t="s">
        <v>2342</v>
      </c>
      <c r="AA129" s="9">
        <v>94591</v>
      </c>
    </row>
    <row r="130" spans="1:27">
      <c r="A130" s="6" t="s">
        <v>182</v>
      </c>
      <c r="B130" s="6" t="s">
        <v>430</v>
      </c>
      <c r="C130" s="6" t="s">
        <v>386</v>
      </c>
      <c r="D130" s="6" t="s">
        <v>27</v>
      </c>
      <c r="E130" s="12">
        <v>14031800023</v>
      </c>
      <c r="F130" s="7">
        <f t="shared" si="6"/>
        <v>1</v>
      </c>
      <c r="G130" s="6" t="s">
        <v>110</v>
      </c>
      <c r="H130" s="8" t="s">
        <v>426</v>
      </c>
      <c r="I130" s="6" t="s">
        <v>425</v>
      </c>
      <c r="J130" s="6" t="s">
        <v>19</v>
      </c>
      <c r="K130" s="9">
        <v>73863</v>
      </c>
      <c r="L130" s="9">
        <v>136230</v>
      </c>
      <c r="M130" s="9">
        <v>135920</v>
      </c>
      <c r="N130" s="9">
        <f t="shared" ref="N130:N193" si="10">M130*K130</f>
        <v>10039458960</v>
      </c>
      <c r="O130" s="9">
        <f t="shared" si="9"/>
        <v>1003945896</v>
      </c>
      <c r="P130" s="9">
        <f t="shared" si="7"/>
        <v>11043404856</v>
      </c>
      <c r="Q130" s="6" t="s">
        <v>0</v>
      </c>
      <c r="R130" s="6" t="s">
        <v>162</v>
      </c>
      <c r="S130" s="6" t="s">
        <v>2628</v>
      </c>
      <c r="T130" s="6" t="s">
        <v>110</v>
      </c>
      <c r="U130" s="6" t="s">
        <v>6</v>
      </c>
      <c r="V130" s="6" t="s">
        <v>5</v>
      </c>
      <c r="W130" s="6" t="s">
        <v>427</v>
      </c>
      <c r="X130" s="6" t="s">
        <v>428</v>
      </c>
      <c r="Y130" s="6" t="s">
        <v>2938</v>
      </c>
      <c r="Z130" s="6" t="s">
        <v>2342</v>
      </c>
      <c r="AA130" s="9">
        <v>88017</v>
      </c>
    </row>
    <row r="131" spans="1:27">
      <c r="A131" s="6" t="s">
        <v>40</v>
      </c>
      <c r="B131" s="6" t="s">
        <v>679</v>
      </c>
      <c r="C131" s="6" t="s">
        <v>113</v>
      </c>
      <c r="D131" s="6" t="s">
        <v>27</v>
      </c>
      <c r="E131" s="7">
        <v>14031800024</v>
      </c>
      <c r="F131" s="7">
        <f t="shared" ref="F131:F194" si="11">COUNTIF(E:E,E131)</f>
        <v>1</v>
      </c>
      <c r="G131" s="6" t="s">
        <v>102</v>
      </c>
      <c r="H131" s="8" t="s">
        <v>205</v>
      </c>
      <c r="I131" s="6" t="s">
        <v>204</v>
      </c>
      <c r="J131" s="6" t="s">
        <v>16</v>
      </c>
      <c r="K131" s="9">
        <v>73863</v>
      </c>
      <c r="L131" s="9">
        <v>1000000</v>
      </c>
      <c r="M131" s="9">
        <v>999280</v>
      </c>
      <c r="N131" s="9">
        <f t="shared" si="10"/>
        <v>73809818640</v>
      </c>
      <c r="O131" s="9">
        <f t="shared" si="9"/>
        <v>7380981864</v>
      </c>
      <c r="P131" s="9">
        <f t="shared" ref="P131:P194" si="12">O131+N131</f>
        <v>81190800504</v>
      </c>
      <c r="Q131" s="6" t="s">
        <v>0</v>
      </c>
      <c r="R131" s="6" t="s">
        <v>677</v>
      </c>
      <c r="S131" s="6" t="s">
        <v>2628</v>
      </c>
      <c r="T131" s="6" t="s">
        <v>102</v>
      </c>
      <c r="U131" s="6" t="s">
        <v>6</v>
      </c>
      <c r="V131" s="6" t="s">
        <v>5</v>
      </c>
      <c r="W131" s="6" t="s">
        <v>25</v>
      </c>
      <c r="X131" s="6" t="s">
        <v>678</v>
      </c>
      <c r="Y131" s="6" t="s">
        <v>2341</v>
      </c>
      <c r="Z131" s="6" t="s">
        <v>2342</v>
      </c>
      <c r="AA131" s="9">
        <v>97041</v>
      </c>
    </row>
    <row r="132" spans="1:27">
      <c r="A132" s="6" t="s">
        <v>37</v>
      </c>
      <c r="B132" s="6" t="s">
        <v>681</v>
      </c>
      <c r="C132" s="6" t="s">
        <v>84</v>
      </c>
      <c r="D132" s="6" t="s">
        <v>27</v>
      </c>
      <c r="E132" s="7">
        <v>14031800025</v>
      </c>
      <c r="F132" s="7">
        <f t="shared" si="11"/>
        <v>1</v>
      </c>
      <c r="G132" s="6" t="s">
        <v>97</v>
      </c>
      <c r="H132" s="8" t="s">
        <v>223</v>
      </c>
      <c r="I132" s="6" t="s">
        <v>222</v>
      </c>
      <c r="J132" s="6" t="s">
        <v>4</v>
      </c>
      <c r="K132" s="9">
        <v>73863</v>
      </c>
      <c r="L132" s="9">
        <v>400000</v>
      </c>
      <c r="M132" s="9">
        <v>399360</v>
      </c>
      <c r="N132" s="9">
        <f t="shared" si="10"/>
        <v>29497927680</v>
      </c>
      <c r="O132" s="9">
        <f t="shared" si="9"/>
        <v>2949792768</v>
      </c>
      <c r="P132" s="9">
        <f t="shared" si="12"/>
        <v>32447720448</v>
      </c>
      <c r="Q132" s="6" t="s">
        <v>0</v>
      </c>
      <c r="R132" s="6" t="s">
        <v>2952</v>
      </c>
      <c r="S132" s="6" t="s">
        <v>2628</v>
      </c>
      <c r="T132" s="6" t="s">
        <v>97</v>
      </c>
      <c r="U132" s="6" t="s">
        <v>6</v>
      </c>
      <c r="V132" s="6" t="s">
        <v>5</v>
      </c>
      <c r="W132" s="6" t="s">
        <v>631</v>
      </c>
      <c r="X132" s="6" t="s">
        <v>403</v>
      </c>
      <c r="Y132" s="6" t="s">
        <v>2341</v>
      </c>
      <c r="Z132" s="6" t="s">
        <v>2342</v>
      </c>
      <c r="AA132" s="9">
        <v>96971</v>
      </c>
    </row>
    <row r="133" spans="1:27">
      <c r="A133" s="6" t="s">
        <v>64</v>
      </c>
      <c r="B133" s="6" t="s">
        <v>682</v>
      </c>
      <c r="C133" s="6" t="s">
        <v>97</v>
      </c>
      <c r="D133" s="6" t="s">
        <v>27</v>
      </c>
      <c r="E133" s="7">
        <v>14031800026</v>
      </c>
      <c r="F133" s="7">
        <f t="shared" si="11"/>
        <v>1</v>
      </c>
      <c r="G133" s="6" t="s">
        <v>162</v>
      </c>
      <c r="H133" s="8" t="s">
        <v>185</v>
      </c>
      <c r="I133" s="6" t="s">
        <v>184</v>
      </c>
      <c r="J133" s="6" t="s">
        <v>19</v>
      </c>
      <c r="K133" s="9">
        <v>73863</v>
      </c>
      <c r="L133" s="9">
        <v>500000</v>
      </c>
      <c r="M133" s="9">
        <v>499880</v>
      </c>
      <c r="N133" s="9">
        <f t="shared" si="10"/>
        <v>36922636440</v>
      </c>
      <c r="O133" s="9">
        <f t="shared" si="9"/>
        <v>3692263644</v>
      </c>
      <c r="P133" s="9">
        <f t="shared" si="12"/>
        <v>40614900084</v>
      </c>
      <c r="Q133" s="6" t="s">
        <v>0</v>
      </c>
      <c r="R133" s="6" t="s">
        <v>2987</v>
      </c>
      <c r="S133" s="6" t="s">
        <v>2628</v>
      </c>
      <c r="T133" s="6" t="s">
        <v>162</v>
      </c>
      <c r="U133" s="6" t="s">
        <v>6</v>
      </c>
      <c r="V133" s="6" t="s">
        <v>5</v>
      </c>
      <c r="W133" s="6" t="s">
        <v>43</v>
      </c>
      <c r="X133" s="6" t="s">
        <v>260</v>
      </c>
      <c r="Y133" s="6" t="s">
        <v>2341</v>
      </c>
      <c r="Z133" s="6" t="s">
        <v>2342</v>
      </c>
      <c r="AA133" s="9">
        <v>96515</v>
      </c>
    </row>
    <row r="134" spans="1:27">
      <c r="A134" s="6" t="s">
        <v>32</v>
      </c>
      <c r="B134" s="6" t="s">
        <v>684</v>
      </c>
      <c r="C134" s="6" t="s">
        <v>84</v>
      </c>
      <c r="D134" s="6" t="s">
        <v>27</v>
      </c>
      <c r="E134" s="7">
        <v>14031800027</v>
      </c>
      <c r="F134" s="7">
        <f t="shared" si="11"/>
        <v>1</v>
      </c>
      <c r="G134" s="6" t="s">
        <v>162</v>
      </c>
      <c r="H134" s="8" t="s">
        <v>322</v>
      </c>
      <c r="I134" s="6" t="s">
        <v>321</v>
      </c>
      <c r="J134" s="6" t="s">
        <v>4</v>
      </c>
      <c r="K134" s="9">
        <v>73863</v>
      </c>
      <c r="L134" s="9">
        <v>500000</v>
      </c>
      <c r="M134" s="9">
        <v>499180</v>
      </c>
      <c r="N134" s="9">
        <f t="shared" si="10"/>
        <v>36870932340</v>
      </c>
      <c r="O134" s="9">
        <f t="shared" si="9"/>
        <v>3687093234</v>
      </c>
      <c r="P134" s="9">
        <f t="shared" si="12"/>
        <v>40558025574</v>
      </c>
      <c r="Q134" s="6" t="s">
        <v>0</v>
      </c>
      <c r="R134" s="6" t="s">
        <v>2987</v>
      </c>
      <c r="S134" s="6" t="s">
        <v>2628</v>
      </c>
      <c r="T134" s="6" t="s">
        <v>162</v>
      </c>
      <c r="U134" s="6" t="s">
        <v>6</v>
      </c>
      <c r="V134" s="6" t="s">
        <v>5</v>
      </c>
      <c r="W134" s="6" t="s">
        <v>567</v>
      </c>
      <c r="X134" s="6" t="s">
        <v>683</v>
      </c>
      <c r="Y134" s="6" t="s">
        <v>2341</v>
      </c>
      <c r="Z134" s="6" t="s">
        <v>2342</v>
      </c>
      <c r="AA134" s="9">
        <v>97056</v>
      </c>
    </row>
    <row r="135" spans="1:27">
      <c r="A135" s="6" t="s">
        <v>64</v>
      </c>
      <c r="B135" s="6" t="s">
        <v>686</v>
      </c>
      <c r="C135" s="6" t="s">
        <v>110</v>
      </c>
      <c r="D135" s="6" t="s">
        <v>27</v>
      </c>
      <c r="E135" s="7">
        <v>14031800028</v>
      </c>
      <c r="F135" s="7">
        <f t="shared" si="11"/>
        <v>1</v>
      </c>
      <c r="G135" s="6" t="s">
        <v>162</v>
      </c>
      <c r="H135" s="8" t="s">
        <v>178</v>
      </c>
      <c r="I135" s="6" t="s">
        <v>177</v>
      </c>
      <c r="J135" s="6" t="s">
        <v>19</v>
      </c>
      <c r="K135" s="9">
        <v>73863</v>
      </c>
      <c r="L135" s="10">
        <v>500000</v>
      </c>
      <c r="M135" s="9">
        <v>499010</v>
      </c>
      <c r="N135" s="9">
        <f t="shared" si="10"/>
        <v>36858375630</v>
      </c>
      <c r="O135" s="9">
        <f t="shared" si="9"/>
        <v>3685837563</v>
      </c>
      <c r="P135" s="9">
        <f t="shared" si="12"/>
        <v>40544213193</v>
      </c>
      <c r="Q135" s="6" t="s">
        <v>0</v>
      </c>
      <c r="R135" s="6" t="s">
        <v>2987</v>
      </c>
      <c r="S135" s="6" t="s">
        <v>2628</v>
      </c>
      <c r="T135" s="6" t="s">
        <v>162</v>
      </c>
      <c r="U135" s="6" t="s">
        <v>6</v>
      </c>
      <c r="V135" s="6" t="s">
        <v>5</v>
      </c>
      <c r="W135" s="6" t="s">
        <v>7</v>
      </c>
      <c r="X135" s="6" t="s">
        <v>685</v>
      </c>
      <c r="Y135" s="6" t="s">
        <v>2341</v>
      </c>
      <c r="Z135" s="6" t="s">
        <v>2342</v>
      </c>
      <c r="AA135" s="9">
        <v>96543</v>
      </c>
    </row>
    <row r="136" spans="1:27">
      <c r="A136" s="6" t="s">
        <v>64</v>
      </c>
      <c r="B136" s="6" t="s">
        <v>687</v>
      </c>
      <c r="C136" s="6" t="s">
        <v>155</v>
      </c>
      <c r="D136" s="6" t="s">
        <v>27</v>
      </c>
      <c r="E136" s="7">
        <v>14031800029</v>
      </c>
      <c r="F136" s="7">
        <f t="shared" si="11"/>
        <v>1</v>
      </c>
      <c r="G136" s="6" t="s">
        <v>162</v>
      </c>
      <c r="H136" s="8" t="s">
        <v>521</v>
      </c>
      <c r="I136" s="6" t="s">
        <v>520</v>
      </c>
      <c r="J136" s="6" t="s">
        <v>19</v>
      </c>
      <c r="K136" s="9">
        <v>73863</v>
      </c>
      <c r="L136" s="9">
        <v>435000</v>
      </c>
      <c r="M136" s="9">
        <v>428560</v>
      </c>
      <c r="N136" s="9">
        <f t="shared" si="10"/>
        <v>31654727280</v>
      </c>
      <c r="O136" s="9">
        <f t="shared" si="9"/>
        <v>3165472728</v>
      </c>
      <c r="P136" s="9">
        <f t="shared" si="12"/>
        <v>34820200008</v>
      </c>
      <c r="Q136" s="6" t="s">
        <v>0</v>
      </c>
      <c r="R136" s="6" t="s">
        <v>2987</v>
      </c>
      <c r="S136" s="6" t="s">
        <v>2628</v>
      </c>
      <c r="T136" s="6" t="s">
        <v>162</v>
      </c>
      <c r="U136" s="6" t="s">
        <v>6</v>
      </c>
      <c r="V136" s="6" t="s">
        <v>5</v>
      </c>
      <c r="W136" s="6" t="s">
        <v>631</v>
      </c>
      <c r="X136" s="6" t="s">
        <v>522</v>
      </c>
      <c r="Y136" s="6" t="s">
        <v>2341</v>
      </c>
      <c r="Z136" s="6" t="s">
        <v>2342</v>
      </c>
      <c r="AA136" s="9">
        <v>96498</v>
      </c>
    </row>
    <row r="137" spans="1:27">
      <c r="A137" s="6" t="s">
        <v>40</v>
      </c>
      <c r="B137" s="6" t="s">
        <v>691</v>
      </c>
      <c r="C137" s="6" t="s">
        <v>136</v>
      </c>
      <c r="D137" s="6" t="s">
        <v>27</v>
      </c>
      <c r="E137" s="7">
        <v>14031800030</v>
      </c>
      <c r="F137" s="7">
        <f t="shared" si="11"/>
        <v>1</v>
      </c>
      <c r="G137" s="6" t="s">
        <v>139</v>
      </c>
      <c r="H137" s="8" t="s">
        <v>689</v>
      </c>
      <c r="I137" s="6" t="s">
        <v>688</v>
      </c>
      <c r="J137" s="6" t="s">
        <v>4</v>
      </c>
      <c r="K137" s="9">
        <v>73863</v>
      </c>
      <c r="L137" s="10">
        <v>500000</v>
      </c>
      <c r="M137" s="9">
        <v>498840</v>
      </c>
      <c r="N137" s="9">
        <f t="shared" si="10"/>
        <v>36845818920</v>
      </c>
      <c r="O137" s="9">
        <f t="shared" si="9"/>
        <v>3684581892</v>
      </c>
      <c r="P137" s="9">
        <f t="shared" si="12"/>
        <v>40530400812</v>
      </c>
      <c r="Q137" s="6" t="s">
        <v>0</v>
      </c>
      <c r="R137" s="6" t="s">
        <v>3015</v>
      </c>
      <c r="S137" s="6" t="s">
        <v>2628</v>
      </c>
      <c r="T137" s="6" t="s">
        <v>139</v>
      </c>
      <c r="U137" s="6" t="s">
        <v>6</v>
      </c>
      <c r="V137" s="6" t="s">
        <v>5</v>
      </c>
      <c r="W137" s="6" t="s">
        <v>42</v>
      </c>
      <c r="X137" s="6" t="s">
        <v>690</v>
      </c>
      <c r="Y137" s="6" t="s">
        <v>2341</v>
      </c>
      <c r="Z137" s="6" t="s">
        <v>2342</v>
      </c>
      <c r="AA137" s="9">
        <v>99292</v>
      </c>
    </row>
    <row r="138" spans="1:27">
      <c r="A138" s="6" t="s">
        <v>174</v>
      </c>
      <c r="B138" s="6" t="s">
        <v>695</v>
      </c>
      <c r="C138" s="6" t="s">
        <v>97</v>
      </c>
      <c r="D138" s="6" t="s">
        <v>27</v>
      </c>
      <c r="E138" s="7">
        <v>14031800031</v>
      </c>
      <c r="F138" s="7">
        <f t="shared" si="11"/>
        <v>1</v>
      </c>
      <c r="G138" s="6" t="s">
        <v>144</v>
      </c>
      <c r="H138" s="8" t="s">
        <v>693</v>
      </c>
      <c r="I138" s="6" t="s">
        <v>692</v>
      </c>
      <c r="J138" s="6" t="s">
        <v>4</v>
      </c>
      <c r="K138" s="9">
        <v>73863</v>
      </c>
      <c r="L138" s="9">
        <v>300000</v>
      </c>
      <c r="M138" s="9">
        <v>297660</v>
      </c>
      <c r="N138" s="9">
        <f t="shared" si="10"/>
        <v>21986060580</v>
      </c>
      <c r="O138" s="9">
        <f t="shared" si="9"/>
        <v>2198606058</v>
      </c>
      <c r="P138" s="9">
        <f t="shared" si="12"/>
        <v>24184666638</v>
      </c>
      <c r="Q138" s="6" t="s">
        <v>0</v>
      </c>
      <c r="R138" s="6" t="s">
        <v>3015</v>
      </c>
      <c r="S138" s="6" t="s">
        <v>2628</v>
      </c>
      <c r="T138" s="6" t="s">
        <v>144</v>
      </c>
      <c r="U138" s="6" t="s">
        <v>6</v>
      </c>
      <c r="V138" s="6" t="s">
        <v>5</v>
      </c>
      <c r="W138" s="6" t="s">
        <v>567</v>
      </c>
      <c r="X138" s="6" t="s">
        <v>694</v>
      </c>
      <c r="Y138" s="6" t="s">
        <v>2341</v>
      </c>
      <c r="Z138" s="6" t="s">
        <v>2342</v>
      </c>
      <c r="AA138" s="9">
        <v>97701</v>
      </c>
    </row>
    <row r="139" spans="1:27">
      <c r="A139" s="6" t="s">
        <v>64</v>
      </c>
      <c r="B139" s="6" t="s">
        <v>3023</v>
      </c>
      <c r="C139" s="6" t="s">
        <v>112</v>
      </c>
      <c r="D139" s="6" t="s">
        <v>27</v>
      </c>
      <c r="E139" s="7">
        <v>14031800032</v>
      </c>
      <c r="F139" s="7">
        <f t="shared" si="11"/>
        <v>1</v>
      </c>
      <c r="G139" s="6" t="s">
        <v>157</v>
      </c>
      <c r="H139" s="8" t="s">
        <v>212</v>
      </c>
      <c r="I139" s="6" t="s">
        <v>211</v>
      </c>
      <c r="J139" s="6" t="s">
        <v>19</v>
      </c>
      <c r="K139" s="9">
        <v>73863</v>
      </c>
      <c r="L139" s="9">
        <v>0</v>
      </c>
      <c r="M139" s="9">
        <v>0</v>
      </c>
      <c r="N139" s="9">
        <f t="shared" si="10"/>
        <v>0</v>
      </c>
      <c r="O139" s="9">
        <f t="shared" si="9"/>
        <v>0</v>
      </c>
      <c r="P139" s="9">
        <f t="shared" si="12"/>
        <v>0</v>
      </c>
      <c r="Q139" s="6" t="s">
        <v>3034</v>
      </c>
      <c r="R139" s="6" t="s">
        <v>3015</v>
      </c>
      <c r="S139" s="6" t="s">
        <v>2628</v>
      </c>
      <c r="T139" s="6" t="s">
        <v>157</v>
      </c>
      <c r="U139" s="6" t="s">
        <v>6</v>
      </c>
      <c r="V139" s="6" t="s">
        <v>5</v>
      </c>
      <c r="W139" s="6" t="s">
        <v>213</v>
      </c>
      <c r="X139" s="6" t="s">
        <v>3024</v>
      </c>
      <c r="Y139" s="6" t="s">
        <v>2341</v>
      </c>
      <c r="Z139" s="6" t="s">
        <v>2342</v>
      </c>
      <c r="AA139" s="9">
        <v>97362</v>
      </c>
    </row>
    <row r="140" spans="1:27">
      <c r="A140" s="6" t="s">
        <v>32</v>
      </c>
      <c r="B140" s="6" t="s">
        <v>699</v>
      </c>
      <c r="C140" s="6" t="s">
        <v>137</v>
      </c>
      <c r="D140" s="6" t="s">
        <v>27</v>
      </c>
      <c r="E140" s="7">
        <v>14031800033</v>
      </c>
      <c r="F140" s="7">
        <f t="shared" si="11"/>
        <v>1</v>
      </c>
      <c r="G140" s="6" t="s">
        <v>157</v>
      </c>
      <c r="H140" s="8" t="s">
        <v>697</v>
      </c>
      <c r="I140" s="6" t="s">
        <v>696</v>
      </c>
      <c r="J140" s="6" t="s">
        <v>4</v>
      </c>
      <c r="K140" s="9">
        <v>79545</v>
      </c>
      <c r="L140" s="10">
        <v>500000</v>
      </c>
      <c r="M140" s="9">
        <v>499420</v>
      </c>
      <c r="N140" s="9">
        <f t="shared" si="10"/>
        <v>39726363900</v>
      </c>
      <c r="O140" s="9">
        <f t="shared" si="9"/>
        <v>3972636390</v>
      </c>
      <c r="P140" s="9">
        <f t="shared" si="12"/>
        <v>43699000290</v>
      </c>
      <c r="Q140" s="6" t="s">
        <v>0</v>
      </c>
      <c r="R140" s="6" t="s">
        <v>3015</v>
      </c>
      <c r="S140" s="6" t="s">
        <v>2628</v>
      </c>
      <c r="T140" s="6" t="s">
        <v>157</v>
      </c>
      <c r="U140" s="6" t="s">
        <v>6</v>
      </c>
      <c r="V140" s="6" t="s">
        <v>5</v>
      </c>
      <c r="W140" s="6" t="s">
        <v>567</v>
      </c>
      <c r="X140" s="6" t="s">
        <v>698</v>
      </c>
      <c r="Y140" s="6" t="s">
        <v>2341</v>
      </c>
      <c r="Z140" s="6" t="s">
        <v>2342</v>
      </c>
      <c r="AA140" s="9">
        <v>90771</v>
      </c>
    </row>
    <row r="141" spans="1:27">
      <c r="A141" s="6" t="s">
        <v>64</v>
      </c>
      <c r="B141" s="6" t="s">
        <v>821</v>
      </c>
      <c r="C141" s="6" t="s">
        <v>24</v>
      </c>
      <c r="D141" s="6" t="s">
        <v>28</v>
      </c>
      <c r="E141" s="7">
        <v>14021900066</v>
      </c>
      <c r="F141" s="7">
        <f t="shared" si="11"/>
        <v>1</v>
      </c>
      <c r="G141" s="6" t="s">
        <v>41</v>
      </c>
      <c r="H141" s="8" t="s">
        <v>819</v>
      </c>
      <c r="I141" s="6" t="s">
        <v>818</v>
      </c>
      <c r="J141" s="6" t="s">
        <v>19</v>
      </c>
      <c r="K141" s="9">
        <v>74541</v>
      </c>
      <c r="L141" s="9">
        <v>500000</v>
      </c>
      <c r="M141" s="9">
        <v>493620</v>
      </c>
      <c r="N141" s="9">
        <f t="shared" si="10"/>
        <v>36794928420</v>
      </c>
      <c r="O141" s="9">
        <f t="shared" ref="O141:O204" si="13">N141*9%</f>
        <v>3311543557.7999997</v>
      </c>
      <c r="P141" s="9">
        <f t="shared" si="12"/>
        <v>40106471977.800003</v>
      </c>
      <c r="Q141" s="6" t="s">
        <v>0</v>
      </c>
      <c r="R141" s="6" t="s">
        <v>59</v>
      </c>
      <c r="S141" s="6" t="s">
        <v>2331</v>
      </c>
      <c r="T141" s="6" t="s">
        <v>41</v>
      </c>
      <c r="U141" s="6" t="s">
        <v>6</v>
      </c>
      <c r="V141" s="6" t="s">
        <v>5</v>
      </c>
      <c r="W141" s="6" t="s">
        <v>186</v>
      </c>
      <c r="X141" s="6" t="s">
        <v>820</v>
      </c>
      <c r="Y141" s="6" t="s">
        <v>2332</v>
      </c>
      <c r="Z141" s="6" t="s">
        <v>2333</v>
      </c>
      <c r="AA141" s="9">
        <v>83730</v>
      </c>
    </row>
    <row r="142" spans="1:27">
      <c r="A142" s="6" t="s">
        <v>174</v>
      </c>
      <c r="B142" s="6" t="s">
        <v>825</v>
      </c>
      <c r="C142" s="6" t="s">
        <v>49</v>
      </c>
      <c r="D142" s="6" t="s">
        <v>28</v>
      </c>
      <c r="E142" s="7">
        <v>14021900067</v>
      </c>
      <c r="F142" s="7">
        <f t="shared" si="11"/>
        <v>1</v>
      </c>
      <c r="G142" s="6" t="s">
        <v>49</v>
      </c>
      <c r="H142" s="8" t="s">
        <v>823</v>
      </c>
      <c r="I142" s="6" t="s">
        <v>822</v>
      </c>
      <c r="J142" s="6" t="s">
        <v>19</v>
      </c>
      <c r="K142" s="9">
        <v>74541</v>
      </c>
      <c r="L142" s="9">
        <v>500000</v>
      </c>
      <c r="M142" s="9">
        <v>492780</v>
      </c>
      <c r="N142" s="9">
        <f t="shared" si="10"/>
        <v>36732313980</v>
      </c>
      <c r="O142" s="9">
        <f t="shared" si="13"/>
        <v>3305908258.1999998</v>
      </c>
      <c r="P142" s="9">
        <f t="shared" si="12"/>
        <v>40038222238.199997</v>
      </c>
      <c r="Q142" s="6" t="s">
        <v>0</v>
      </c>
      <c r="R142" s="6" t="s">
        <v>52</v>
      </c>
      <c r="S142" s="6" t="s">
        <v>2331</v>
      </c>
      <c r="T142" s="6" t="s">
        <v>49</v>
      </c>
      <c r="U142" s="6" t="s">
        <v>6</v>
      </c>
      <c r="V142" s="6" t="s">
        <v>5</v>
      </c>
      <c r="W142" s="6" t="s">
        <v>172</v>
      </c>
      <c r="X142" s="6" t="s">
        <v>824</v>
      </c>
      <c r="Y142" s="6" t="s">
        <v>2334</v>
      </c>
      <c r="Z142" s="6" t="s">
        <v>2333</v>
      </c>
      <c r="AA142" s="9">
        <v>83731</v>
      </c>
    </row>
    <row r="143" spans="1:27">
      <c r="A143" s="6" t="s">
        <v>40</v>
      </c>
      <c r="B143" s="6" t="s">
        <v>832</v>
      </c>
      <c r="C143" s="6" t="s">
        <v>49</v>
      </c>
      <c r="D143" s="6" t="s">
        <v>28</v>
      </c>
      <c r="E143" s="7">
        <v>14021900071</v>
      </c>
      <c r="F143" s="7">
        <f t="shared" si="11"/>
        <v>1</v>
      </c>
      <c r="G143" s="6" t="s">
        <v>62</v>
      </c>
      <c r="H143" s="8" t="s">
        <v>830</v>
      </c>
      <c r="I143" s="6" t="s">
        <v>829</v>
      </c>
      <c r="J143" s="6" t="s">
        <v>16</v>
      </c>
      <c r="K143" s="9">
        <v>74541</v>
      </c>
      <c r="L143" s="9">
        <v>42000</v>
      </c>
      <c r="M143" s="9">
        <v>41180</v>
      </c>
      <c r="N143" s="9">
        <f t="shared" si="10"/>
        <v>3069598380</v>
      </c>
      <c r="O143" s="9">
        <f t="shared" si="13"/>
        <v>276263854.19999999</v>
      </c>
      <c r="P143" s="9">
        <f t="shared" si="12"/>
        <v>3345862234.1999998</v>
      </c>
      <c r="Q143" s="6" t="s">
        <v>0</v>
      </c>
      <c r="R143" s="6" t="s">
        <v>65</v>
      </c>
      <c r="S143" s="6" t="s">
        <v>2331</v>
      </c>
      <c r="T143" s="6" t="s">
        <v>62</v>
      </c>
      <c r="U143" s="6" t="s">
        <v>6</v>
      </c>
      <c r="V143" s="6" t="s">
        <v>5</v>
      </c>
      <c r="W143" s="6" t="s">
        <v>43</v>
      </c>
      <c r="X143" s="6" t="s">
        <v>831</v>
      </c>
      <c r="Y143" s="6" t="s">
        <v>2335</v>
      </c>
      <c r="Z143" s="6" t="s">
        <v>2333</v>
      </c>
      <c r="AA143" s="9">
        <v>83822</v>
      </c>
    </row>
    <row r="144" spans="1:27">
      <c r="A144" s="6" t="s">
        <v>40</v>
      </c>
      <c r="B144" s="6" t="s">
        <v>833</v>
      </c>
      <c r="C144" s="6" t="s">
        <v>49</v>
      </c>
      <c r="D144" s="6" t="s">
        <v>28</v>
      </c>
      <c r="E144" s="7">
        <v>14021900072</v>
      </c>
      <c r="F144" s="7">
        <f t="shared" si="11"/>
        <v>1</v>
      </c>
      <c r="G144" s="6" t="s">
        <v>62</v>
      </c>
      <c r="H144" s="8" t="s">
        <v>712</v>
      </c>
      <c r="I144" s="6" t="s">
        <v>711</v>
      </c>
      <c r="J144" s="6" t="s">
        <v>19</v>
      </c>
      <c r="K144" s="9">
        <v>74541</v>
      </c>
      <c r="L144" s="9">
        <v>120000</v>
      </c>
      <c r="M144" s="9">
        <v>119380</v>
      </c>
      <c r="N144" s="9">
        <f t="shared" si="10"/>
        <v>8898704580</v>
      </c>
      <c r="O144" s="9">
        <f t="shared" si="13"/>
        <v>800883412.19999993</v>
      </c>
      <c r="P144" s="9">
        <f t="shared" si="12"/>
        <v>9699587992.2000008</v>
      </c>
      <c r="Q144" s="6" t="s">
        <v>0</v>
      </c>
      <c r="R144" s="6" t="s">
        <v>65</v>
      </c>
      <c r="S144" s="6" t="s">
        <v>2331</v>
      </c>
      <c r="T144" s="6" t="s">
        <v>62</v>
      </c>
      <c r="U144" s="6" t="s">
        <v>6</v>
      </c>
      <c r="V144" s="6" t="s">
        <v>5</v>
      </c>
      <c r="W144" s="6" t="s">
        <v>42</v>
      </c>
      <c r="X144" s="6" t="s">
        <v>713</v>
      </c>
      <c r="Y144" s="6" t="s">
        <v>2336</v>
      </c>
      <c r="Z144" s="6" t="s">
        <v>2333</v>
      </c>
      <c r="AA144" s="9">
        <v>83593</v>
      </c>
    </row>
    <row r="145" spans="1:27">
      <c r="A145" s="6" t="s">
        <v>64</v>
      </c>
      <c r="B145" s="6" t="s">
        <v>837</v>
      </c>
      <c r="C145" s="6" t="s">
        <v>49</v>
      </c>
      <c r="D145" s="6" t="s">
        <v>28</v>
      </c>
      <c r="E145" s="7">
        <v>14021900075</v>
      </c>
      <c r="F145" s="7">
        <f t="shared" si="11"/>
        <v>1</v>
      </c>
      <c r="G145" s="6" t="s">
        <v>60</v>
      </c>
      <c r="H145" s="8" t="s">
        <v>720</v>
      </c>
      <c r="I145" s="6" t="s">
        <v>719</v>
      </c>
      <c r="J145" s="6" t="s">
        <v>19</v>
      </c>
      <c r="K145" s="9">
        <v>74541</v>
      </c>
      <c r="L145" s="9">
        <v>500000</v>
      </c>
      <c r="M145" s="9">
        <v>498700</v>
      </c>
      <c r="N145" s="9">
        <f t="shared" si="10"/>
        <v>37173596700</v>
      </c>
      <c r="O145" s="9">
        <f t="shared" si="13"/>
        <v>3345623703</v>
      </c>
      <c r="P145" s="9">
        <f t="shared" si="12"/>
        <v>40519220403</v>
      </c>
      <c r="Q145" s="6" t="s">
        <v>0</v>
      </c>
      <c r="R145" s="6" t="s">
        <v>234</v>
      </c>
      <c r="S145" s="6" t="s">
        <v>2331</v>
      </c>
      <c r="T145" s="6" t="s">
        <v>60</v>
      </c>
      <c r="U145" s="6" t="s">
        <v>6</v>
      </c>
      <c r="V145" s="6" t="s">
        <v>5</v>
      </c>
      <c r="W145" s="6" t="s">
        <v>7</v>
      </c>
      <c r="X145" s="6" t="s">
        <v>721</v>
      </c>
      <c r="Y145" s="6" t="s">
        <v>2337</v>
      </c>
      <c r="Z145" s="6" t="s">
        <v>2333</v>
      </c>
      <c r="AA145" s="9">
        <v>83807</v>
      </c>
    </row>
    <row r="146" spans="1:27">
      <c r="A146" s="6" t="s">
        <v>174</v>
      </c>
      <c r="B146" s="6" t="s">
        <v>844</v>
      </c>
      <c r="C146" s="6" t="s">
        <v>60</v>
      </c>
      <c r="D146" s="6" t="s">
        <v>28</v>
      </c>
      <c r="E146" s="7">
        <v>14021900078</v>
      </c>
      <c r="F146" s="7">
        <f t="shared" si="11"/>
        <v>1</v>
      </c>
      <c r="G146" s="6" t="s">
        <v>61</v>
      </c>
      <c r="H146" s="8" t="s">
        <v>842</v>
      </c>
      <c r="I146" s="6" t="s">
        <v>841</v>
      </c>
      <c r="J146" s="6" t="s">
        <v>4</v>
      </c>
      <c r="K146" s="9">
        <v>74541</v>
      </c>
      <c r="L146" s="9">
        <v>250000</v>
      </c>
      <c r="M146" s="9">
        <v>249230</v>
      </c>
      <c r="N146" s="9">
        <f t="shared" si="10"/>
        <v>18577853430</v>
      </c>
      <c r="O146" s="9">
        <f t="shared" si="13"/>
        <v>1672006808.7</v>
      </c>
      <c r="P146" s="9">
        <f t="shared" si="12"/>
        <v>20249860238.700001</v>
      </c>
      <c r="Q146" s="6" t="s">
        <v>0</v>
      </c>
      <c r="R146" s="6" t="s">
        <v>230</v>
      </c>
      <c r="S146" s="6" t="s">
        <v>2331</v>
      </c>
      <c r="T146" s="6" t="s">
        <v>61</v>
      </c>
      <c r="U146" s="6" t="s">
        <v>6</v>
      </c>
      <c r="V146" s="6" t="s">
        <v>5</v>
      </c>
      <c r="W146" s="6" t="s">
        <v>781</v>
      </c>
      <c r="X146" s="6" t="s">
        <v>843</v>
      </c>
      <c r="Y146" s="6" t="s">
        <v>2338</v>
      </c>
      <c r="Z146" s="6" t="s">
        <v>2333</v>
      </c>
      <c r="AA146" s="9">
        <v>83819</v>
      </c>
    </row>
    <row r="147" spans="1:27">
      <c r="A147" s="6" t="s">
        <v>40</v>
      </c>
      <c r="B147" s="6" t="s">
        <v>849</v>
      </c>
      <c r="C147" s="6" t="s">
        <v>49</v>
      </c>
      <c r="D147" s="6" t="s">
        <v>28</v>
      </c>
      <c r="E147" s="7">
        <v>14021900080</v>
      </c>
      <c r="F147" s="7">
        <f t="shared" si="11"/>
        <v>1</v>
      </c>
      <c r="G147" s="6" t="s">
        <v>225</v>
      </c>
      <c r="H147" s="8" t="s">
        <v>207</v>
      </c>
      <c r="I147" s="6" t="s">
        <v>206</v>
      </c>
      <c r="J147" s="6" t="s">
        <v>4</v>
      </c>
      <c r="K147" s="9">
        <v>74541</v>
      </c>
      <c r="L147" s="9">
        <v>200000</v>
      </c>
      <c r="M147" s="9">
        <v>199480</v>
      </c>
      <c r="N147" s="9">
        <f t="shared" si="10"/>
        <v>14869438680</v>
      </c>
      <c r="O147" s="9">
        <f t="shared" si="13"/>
        <v>1338249481.2</v>
      </c>
      <c r="P147" s="9">
        <f t="shared" si="12"/>
        <v>16207688161.200001</v>
      </c>
      <c r="Q147" s="6" t="s">
        <v>0</v>
      </c>
      <c r="R147" s="6" t="s">
        <v>208</v>
      </c>
      <c r="S147" s="6" t="s">
        <v>2331</v>
      </c>
      <c r="T147" s="6" t="s">
        <v>225</v>
      </c>
      <c r="U147" s="6" t="s">
        <v>6</v>
      </c>
      <c r="V147" s="6" t="s">
        <v>5</v>
      </c>
      <c r="W147" s="6" t="s">
        <v>46</v>
      </c>
      <c r="X147" s="6" t="s">
        <v>848</v>
      </c>
      <c r="Y147" s="6" t="s">
        <v>2339</v>
      </c>
      <c r="Z147" s="6" t="s">
        <v>2333</v>
      </c>
      <c r="AA147" s="9">
        <v>83823</v>
      </c>
    </row>
    <row r="148" spans="1:27">
      <c r="A148" s="6" t="s">
        <v>197</v>
      </c>
      <c r="B148" s="6" t="s">
        <v>856</v>
      </c>
      <c r="C148" s="6" t="s">
        <v>48</v>
      </c>
      <c r="D148" s="6" t="s">
        <v>28</v>
      </c>
      <c r="E148" s="7">
        <v>14021900083</v>
      </c>
      <c r="F148" s="7">
        <f t="shared" si="11"/>
        <v>1</v>
      </c>
      <c r="G148" s="6" t="s">
        <v>47</v>
      </c>
      <c r="H148" s="8" t="s">
        <v>854</v>
      </c>
      <c r="I148" s="6" t="s">
        <v>853</v>
      </c>
      <c r="J148" s="6" t="s">
        <v>4</v>
      </c>
      <c r="K148" s="9">
        <v>74541</v>
      </c>
      <c r="L148" s="9">
        <v>150000</v>
      </c>
      <c r="M148" s="9">
        <v>150000</v>
      </c>
      <c r="N148" s="9">
        <f t="shared" si="10"/>
        <v>11181150000</v>
      </c>
      <c r="O148" s="9">
        <f t="shared" si="13"/>
        <v>1006303500</v>
      </c>
      <c r="P148" s="9">
        <f t="shared" si="12"/>
        <v>12187453500</v>
      </c>
      <c r="Q148" s="6" t="s">
        <v>0</v>
      </c>
      <c r="R148" s="6" t="s">
        <v>210</v>
      </c>
      <c r="S148" s="6" t="s">
        <v>2331</v>
      </c>
      <c r="T148" s="6" t="s">
        <v>47</v>
      </c>
      <c r="U148" s="6" t="s">
        <v>6</v>
      </c>
      <c r="V148" s="6" t="s">
        <v>5</v>
      </c>
      <c r="W148" s="6" t="s">
        <v>781</v>
      </c>
      <c r="X148" s="6" t="s">
        <v>855</v>
      </c>
      <c r="Y148" s="6" t="s">
        <v>2343</v>
      </c>
      <c r="Z148" s="6" t="s">
        <v>2333</v>
      </c>
      <c r="AA148" s="9">
        <v>84021</v>
      </c>
    </row>
    <row r="149" spans="1:27">
      <c r="A149" s="6" t="s">
        <v>733</v>
      </c>
      <c r="B149" s="6" t="s">
        <v>860</v>
      </c>
      <c r="C149" s="6" t="s">
        <v>68</v>
      </c>
      <c r="D149" s="6" t="s">
        <v>28</v>
      </c>
      <c r="E149" s="7">
        <v>14021900085</v>
      </c>
      <c r="F149" s="7">
        <f t="shared" si="11"/>
        <v>1</v>
      </c>
      <c r="G149" s="6" t="s">
        <v>59</v>
      </c>
      <c r="H149" s="8" t="s">
        <v>858</v>
      </c>
      <c r="I149" s="6" t="s">
        <v>857</v>
      </c>
      <c r="J149" s="6" t="s">
        <v>19</v>
      </c>
      <c r="K149" s="9">
        <v>74541</v>
      </c>
      <c r="L149" s="9">
        <v>250000</v>
      </c>
      <c r="M149" s="9">
        <v>248220</v>
      </c>
      <c r="N149" s="9">
        <f t="shared" si="10"/>
        <v>18502567020</v>
      </c>
      <c r="O149" s="9">
        <f t="shared" si="13"/>
        <v>1665231031.8</v>
      </c>
      <c r="P149" s="9">
        <f t="shared" si="12"/>
        <v>20167798051.799999</v>
      </c>
      <c r="Q149" s="6" t="s">
        <v>0</v>
      </c>
      <c r="R149" s="6" t="s">
        <v>237</v>
      </c>
      <c r="S149" s="6" t="s">
        <v>2331</v>
      </c>
      <c r="T149" s="6" t="s">
        <v>59</v>
      </c>
      <c r="U149" s="6" t="s">
        <v>6</v>
      </c>
      <c r="V149" s="6" t="s">
        <v>5</v>
      </c>
      <c r="W149" s="6" t="s">
        <v>755</v>
      </c>
      <c r="X149" s="6" t="s">
        <v>859</v>
      </c>
      <c r="Y149" s="6" t="s">
        <v>2345</v>
      </c>
      <c r="Z149" s="6" t="s">
        <v>2333</v>
      </c>
      <c r="AA149" s="9">
        <v>84196</v>
      </c>
    </row>
    <row r="150" spans="1:27">
      <c r="A150" s="6" t="s">
        <v>14</v>
      </c>
      <c r="B150" s="6" t="s">
        <v>864</v>
      </c>
      <c r="C150" s="6" t="s">
        <v>68</v>
      </c>
      <c r="D150" s="6" t="s">
        <v>28</v>
      </c>
      <c r="E150" s="7">
        <v>14021900086</v>
      </c>
      <c r="F150" s="7">
        <f t="shared" si="11"/>
        <v>1</v>
      </c>
      <c r="G150" s="6" t="s">
        <v>59</v>
      </c>
      <c r="H150" s="8" t="s">
        <v>862</v>
      </c>
      <c r="I150" s="6" t="s">
        <v>861</v>
      </c>
      <c r="J150" s="6" t="s">
        <v>12</v>
      </c>
      <c r="K150" s="9">
        <v>74541</v>
      </c>
      <c r="L150" s="9">
        <v>30000</v>
      </c>
      <c r="M150" s="9">
        <v>29210</v>
      </c>
      <c r="N150" s="9">
        <f t="shared" si="10"/>
        <v>2177342610</v>
      </c>
      <c r="O150" s="9">
        <f t="shared" si="13"/>
        <v>195960834.90000001</v>
      </c>
      <c r="P150" s="9">
        <f t="shared" si="12"/>
        <v>2373303444.9000001</v>
      </c>
      <c r="Q150" s="6" t="s">
        <v>0</v>
      </c>
      <c r="R150" s="6" t="s">
        <v>237</v>
      </c>
      <c r="S150" s="6" t="s">
        <v>2331</v>
      </c>
      <c r="T150" s="6" t="s">
        <v>59</v>
      </c>
      <c r="U150" s="6" t="s">
        <v>6</v>
      </c>
      <c r="V150" s="6" t="s">
        <v>5</v>
      </c>
      <c r="W150" s="6" t="s">
        <v>22</v>
      </c>
      <c r="X150" s="6" t="s">
        <v>863</v>
      </c>
      <c r="Y150" s="6" t="s">
        <v>2346</v>
      </c>
      <c r="Z150" s="6" t="s">
        <v>2333</v>
      </c>
      <c r="AA150" s="9">
        <v>84046</v>
      </c>
    </row>
    <row r="151" spans="1:27">
      <c r="A151" s="6" t="s">
        <v>733</v>
      </c>
      <c r="B151" s="6" t="s">
        <v>865</v>
      </c>
      <c r="C151" s="6" t="s">
        <v>68</v>
      </c>
      <c r="D151" s="6" t="s">
        <v>28</v>
      </c>
      <c r="E151" s="7">
        <v>14021900087</v>
      </c>
      <c r="F151" s="7">
        <f t="shared" si="11"/>
        <v>1</v>
      </c>
      <c r="G151" s="6" t="s">
        <v>59</v>
      </c>
      <c r="H151" s="8" t="s">
        <v>789</v>
      </c>
      <c r="I151" s="6" t="s">
        <v>788</v>
      </c>
      <c r="J151" s="6" t="s">
        <v>19</v>
      </c>
      <c r="K151" s="9">
        <v>74541</v>
      </c>
      <c r="L151" s="9">
        <v>250000</v>
      </c>
      <c r="M151" s="9">
        <v>249660</v>
      </c>
      <c r="N151" s="9">
        <f t="shared" si="10"/>
        <v>18609906060</v>
      </c>
      <c r="O151" s="9">
        <f t="shared" si="13"/>
        <v>1674891545.3999999</v>
      </c>
      <c r="P151" s="9">
        <f t="shared" si="12"/>
        <v>20284797605.400002</v>
      </c>
      <c r="Q151" s="6" t="s">
        <v>0</v>
      </c>
      <c r="R151" s="6" t="s">
        <v>245</v>
      </c>
      <c r="S151" s="6" t="s">
        <v>2331</v>
      </c>
      <c r="T151" s="6" t="s">
        <v>59</v>
      </c>
      <c r="U151" s="6" t="s">
        <v>6</v>
      </c>
      <c r="V151" s="6" t="s">
        <v>5</v>
      </c>
      <c r="W151" s="6" t="s">
        <v>752</v>
      </c>
      <c r="X151" s="6" t="s">
        <v>790</v>
      </c>
      <c r="Y151" s="6" t="s">
        <v>2344</v>
      </c>
      <c r="Z151" s="6" t="s">
        <v>2333</v>
      </c>
      <c r="AA151" s="9">
        <v>83993</v>
      </c>
    </row>
    <row r="152" spans="1:27">
      <c r="A152" s="6" t="s">
        <v>64</v>
      </c>
      <c r="B152" s="6" t="s">
        <v>869</v>
      </c>
      <c r="C152" s="6" t="s">
        <v>47</v>
      </c>
      <c r="D152" s="6" t="s">
        <v>28</v>
      </c>
      <c r="E152" s="7">
        <v>14021900089</v>
      </c>
      <c r="F152" s="7">
        <f t="shared" si="11"/>
        <v>1</v>
      </c>
      <c r="G152" s="6" t="s">
        <v>52</v>
      </c>
      <c r="H152" s="8" t="s">
        <v>867</v>
      </c>
      <c r="I152" s="6" t="s">
        <v>866</v>
      </c>
      <c r="J152" s="6" t="s">
        <v>19</v>
      </c>
      <c r="K152" s="9">
        <v>74541</v>
      </c>
      <c r="L152" s="9">
        <v>400000</v>
      </c>
      <c r="M152" s="9">
        <v>399650</v>
      </c>
      <c r="N152" s="9">
        <f t="shared" si="10"/>
        <v>29790310650</v>
      </c>
      <c r="O152" s="9">
        <f t="shared" si="13"/>
        <v>2681127958.5</v>
      </c>
      <c r="P152" s="9">
        <f t="shared" si="12"/>
        <v>32471438608.5</v>
      </c>
      <c r="Q152" s="6" t="s">
        <v>0</v>
      </c>
      <c r="R152" s="6" t="s">
        <v>314</v>
      </c>
      <c r="S152" s="6" t="s">
        <v>2331</v>
      </c>
      <c r="T152" s="6" t="s">
        <v>52</v>
      </c>
      <c r="U152" s="6" t="s">
        <v>6</v>
      </c>
      <c r="V152" s="6" t="s">
        <v>5</v>
      </c>
      <c r="W152" s="6" t="s">
        <v>7</v>
      </c>
      <c r="X152" s="6" t="s">
        <v>868</v>
      </c>
      <c r="Y152" s="6" t="s">
        <v>2347</v>
      </c>
      <c r="Z152" s="6" t="s">
        <v>2333</v>
      </c>
      <c r="AA152" s="9">
        <v>84193</v>
      </c>
    </row>
    <row r="153" spans="1:27">
      <c r="A153" s="6" t="s">
        <v>733</v>
      </c>
      <c r="B153" s="6" t="s">
        <v>870</v>
      </c>
      <c r="C153" s="6" t="s">
        <v>68</v>
      </c>
      <c r="D153" s="6" t="s">
        <v>28</v>
      </c>
      <c r="E153" s="7">
        <v>14021900090</v>
      </c>
      <c r="F153" s="7">
        <f t="shared" si="11"/>
        <v>1</v>
      </c>
      <c r="G153" s="6" t="s">
        <v>54</v>
      </c>
      <c r="H153" s="8" t="s">
        <v>783</v>
      </c>
      <c r="I153" s="6" t="s">
        <v>782</v>
      </c>
      <c r="J153" s="6" t="s">
        <v>19</v>
      </c>
      <c r="K153" s="9">
        <v>74541</v>
      </c>
      <c r="L153" s="9">
        <v>200000</v>
      </c>
      <c r="M153" s="9">
        <v>198350</v>
      </c>
      <c r="N153" s="9">
        <f t="shared" si="10"/>
        <v>14785207350</v>
      </c>
      <c r="O153" s="9">
        <f t="shared" si="13"/>
        <v>1330668661.5</v>
      </c>
      <c r="P153" s="9">
        <f t="shared" si="12"/>
        <v>16115876011.5</v>
      </c>
      <c r="Q153" s="6" t="s">
        <v>0</v>
      </c>
      <c r="R153" s="6" t="s">
        <v>267</v>
      </c>
      <c r="S153" s="6" t="s">
        <v>2331</v>
      </c>
      <c r="T153" s="6" t="s">
        <v>54</v>
      </c>
      <c r="U153" s="6" t="s">
        <v>6</v>
      </c>
      <c r="V153" s="6" t="s">
        <v>5</v>
      </c>
      <c r="W153" s="6" t="s">
        <v>755</v>
      </c>
      <c r="X153" s="6" t="s">
        <v>784</v>
      </c>
      <c r="Y153" s="6" t="s">
        <v>2350</v>
      </c>
      <c r="Z153" s="6" t="s">
        <v>2333</v>
      </c>
      <c r="AA153" s="9">
        <v>84154</v>
      </c>
    </row>
    <row r="154" spans="1:27">
      <c r="A154" s="6" t="s">
        <v>467</v>
      </c>
      <c r="B154" s="6" t="s">
        <v>871</v>
      </c>
      <c r="C154" s="6" t="s">
        <v>57</v>
      </c>
      <c r="D154" s="6" t="s">
        <v>28</v>
      </c>
      <c r="E154" s="7">
        <v>14021900091</v>
      </c>
      <c r="F154" s="7">
        <f t="shared" si="11"/>
        <v>1</v>
      </c>
      <c r="G154" s="6" t="s">
        <v>54</v>
      </c>
      <c r="H154" s="8" t="s">
        <v>764</v>
      </c>
      <c r="I154" s="6" t="s">
        <v>763</v>
      </c>
      <c r="J154" s="6" t="s">
        <v>19</v>
      </c>
      <c r="K154" s="9">
        <v>74541</v>
      </c>
      <c r="L154" s="9">
        <v>300000</v>
      </c>
      <c r="M154" s="9">
        <v>296610</v>
      </c>
      <c r="N154" s="9">
        <f t="shared" si="10"/>
        <v>22109606010</v>
      </c>
      <c r="O154" s="9">
        <f t="shared" si="13"/>
        <v>1989864540.8999999</v>
      </c>
      <c r="P154" s="9">
        <f t="shared" si="12"/>
        <v>24099470550.900002</v>
      </c>
      <c r="Q154" s="6" t="s">
        <v>0</v>
      </c>
      <c r="R154" s="6" t="s">
        <v>276</v>
      </c>
      <c r="S154" s="6" t="s">
        <v>2331</v>
      </c>
      <c r="T154" s="6" t="s">
        <v>54</v>
      </c>
      <c r="U154" s="6" t="s">
        <v>6</v>
      </c>
      <c r="V154" s="6" t="s">
        <v>5</v>
      </c>
      <c r="W154" s="6" t="s">
        <v>13</v>
      </c>
      <c r="X154" s="6" t="s">
        <v>765</v>
      </c>
      <c r="Y154" s="6" t="s">
        <v>2351</v>
      </c>
      <c r="Z154" s="6" t="s">
        <v>2333</v>
      </c>
      <c r="AA154" s="9">
        <v>84192</v>
      </c>
    </row>
    <row r="155" spans="1:27">
      <c r="A155" s="6" t="s">
        <v>40</v>
      </c>
      <c r="B155" s="6" t="s">
        <v>872</v>
      </c>
      <c r="C155" s="6" t="s">
        <v>55</v>
      </c>
      <c r="D155" s="6" t="s">
        <v>28</v>
      </c>
      <c r="E155" s="7">
        <v>14021900092</v>
      </c>
      <c r="F155" s="7">
        <f t="shared" si="11"/>
        <v>1</v>
      </c>
      <c r="G155" s="6" t="s">
        <v>54</v>
      </c>
      <c r="H155" s="8" t="s">
        <v>729</v>
      </c>
      <c r="I155" s="6" t="s">
        <v>728</v>
      </c>
      <c r="J155" s="6" t="s">
        <v>4</v>
      </c>
      <c r="K155" s="9">
        <v>74541</v>
      </c>
      <c r="L155" s="9">
        <v>500000</v>
      </c>
      <c r="M155" s="9">
        <v>499930</v>
      </c>
      <c r="N155" s="9">
        <f t="shared" si="10"/>
        <v>37265282130</v>
      </c>
      <c r="O155" s="9">
        <f t="shared" si="13"/>
        <v>3353875391.6999998</v>
      </c>
      <c r="P155" s="9">
        <f t="shared" si="12"/>
        <v>40619157521.699997</v>
      </c>
      <c r="Q155" s="6" t="s">
        <v>0</v>
      </c>
      <c r="R155" s="6" t="s">
        <v>900</v>
      </c>
      <c r="S155" s="6" t="s">
        <v>2331</v>
      </c>
      <c r="T155" s="6" t="s">
        <v>54</v>
      </c>
      <c r="U155" s="6" t="s">
        <v>6</v>
      </c>
      <c r="V155" s="6" t="s">
        <v>5</v>
      </c>
      <c r="W155" s="6" t="s">
        <v>25</v>
      </c>
      <c r="X155" s="6" t="s">
        <v>730</v>
      </c>
      <c r="Y155" s="6" t="s">
        <v>2348</v>
      </c>
      <c r="Z155" s="6" t="s">
        <v>2333</v>
      </c>
      <c r="AA155" s="9">
        <v>84332</v>
      </c>
    </row>
    <row r="156" spans="1:27">
      <c r="A156" s="6" t="s">
        <v>40</v>
      </c>
      <c r="B156" s="6" t="s">
        <v>874</v>
      </c>
      <c r="C156" s="6" t="s">
        <v>55</v>
      </c>
      <c r="D156" s="6" t="s">
        <v>28</v>
      </c>
      <c r="E156" s="7">
        <v>14021900093</v>
      </c>
      <c r="F156" s="7">
        <f t="shared" si="11"/>
        <v>1</v>
      </c>
      <c r="G156" s="6" t="s">
        <v>54</v>
      </c>
      <c r="H156" s="8" t="s">
        <v>772</v>
      </c>
      <c r="I156" s="6" t="s">
        <v>771</v>
      </c>
      <c r="J156" s="6" t="s">
        <v>4</v>
      </c>
      <c r="K156" s="9">
        <v>74541</v>
      </c>
      <c r="L156" s="9">
        <v>500000</v>
      </c>
      <c r="M156" s="9">
        <v>500000</v>
      </c>
      <c r="N156" s="9">
        <f t="shared" si="10"/>
        <v>37270500000</v>
      </c>
      <c r="O156" s="9">
        <f t="shared" si="13"/>
        <v>3354345000</v>
      </c>
      <c r="P156" s="9">
        <f t="shared" si="12"/>
        <v>40624845000</v>
      </c>
      <c r="Q156" s="6" t="s">
        <v>0</v>
      </c>
      <c r="R156" s="6" t="s">
        <v>276</v>
      </c>
      <c r="S156" s="6" t="s">
        <v>2331</v>
      </c>
      <c r="T156" s="6" t="s">
        <v>54</v>
      </c>
      <c r="U156" s="6" t="s">
        <v>6</v>
      </c>
      <c r="V156" s="6" t="s">
        <v>5</v>
      </c>
      <c r="W156" s="6" t="s">
        <v>20</v>
      </c>
      <c r="X156" s="6" t="s">
        <v>873</v>
      </c>
      <c r="Y156" s="6" t="s">
        <v>2349</v>
      </c>
      <c r="Z156" s="6" t="s">
        <v>2333</v>
      </c>
      <c r="AA156" s="9">
        <v>83602</v>
      </c>
    </row>
    <row r="157" spans="1:27">
      <c r="A157" s="6" t="s">
        <v>733</v>
      </c>
      <c r="B157" s="6" t="s">
        <v>881</v>
      </c>
      <c r="C157" s="6" t="s">
        <v>209</v>
      </c>
      <c r="D157" s="6" t="s">
        <v>28</v>
      </c>
      <c r="E157" s="7">
        <v>14021900100</v>
      </c>
      <c r="F157" s="7">
        <f t="shared" si="11"/>
        <v>1</v>
      </c>
      <c r="G157" s="6" t="s">
        <v>268</v>
      </c>
      <c r="H157" s="8" t="s">
        <v>877</v>
      </c>
      <c r="I157" s="6" t="s">
        <v>876</v>
      </c>
      <c r="J157" s="6" t="s">
        <v>19</v>
      </c>
      <c r="K157" s="9">
        <v>74541</v>
      </c>
      <c r="L157" s="9">
        <v>200000</v>
      </c>
      <c r="M157" s="9">
        <v>197200</v>
      </c>
      <c r="N157" s="9">
        <f t="shared" si="10"/>
        <v>14699485200</v>
      </c>
      <c r="O157" s="9">
        <f t="shared" si="13"/>
        <v>1322953668</v>
      </c>
      <c r="P157" s="9">
        <f t="shared" si="12"/>
        <v>16022438868</v>
      </c>
      <c r="Q157" s="6" t="s">
        <v>0</v>
      </c>
      <c r="R157" s="6" t="s">
        <v>879</v>
      </c>
      <c r="S157" s="6" t="s">
        <v>2353</v>
      </c>
      <c r="T157" s="6" t="s">
        <v>268</v>
      </c>
      <c r="U157" s="6" t="s">
        <v>6</v>
      </c>
      <c r="V157" s="6" t="s">
        <v>5</v>
      </c>
      <c r="W157" s="6" t="s">
        <v>878</v>
      </c>
      <c r="X157" s="6" t="s">
        <v>880</v>
      </c>
      <c r="Y157" s="6" t="s">
        <v>2354</v>
      </c>
      <c r="Z157" s="6" t="s">
        <v>2333</v>
      </c>
      <c r="AA157" s="9">
        <v>84078</v>
      </c>
    </row>
    <row r="158" spans="1:27">
      <c r="A158" s="6" t="s">
        <v>40</v>
      </c>
      <c r="B158" s="6" t="s">
        <v>885</v>
      </c>
      <c r="C158" s="6" t="s">
        <v>268</v>
      </c>
      <c r="D158" s="6" t="s">
        <v>28</v>
      </c>
      <c r="E158" s="7">
        <v>14021900102</v>
      </c>
      <c r="F158" s="7">
        <f t="shared" si="11"/>
        <v>1</v>
      </c>
      <c r="G158" s="6" t="s">
        <v>249</v>
      </c>
      <c r="H158" s="8" t="s">
        <v>799</v>
      </c>
      <c r="I158" s="6" t="s">
        <v>798</v>
      </c>
      <c r="J158" s="6" t="s">
        <v>4</v>
      </c>
      <c r="K158" s="9">
        <v>74541</v>
      </c>
      <c r="L158" s="9">
        <v>150000</v>
      </c>
      <c r="M158" s="9">
        <v>149080</v>
      </c>
      <c r="N158" s="9">
        <f t="shared" si="10"/>
        <v>11112572280</v>
      </c>
      <c r="O158" s="9">
        <f t="shared" si="13"/>
        <v>1000131505.1999999</v>
      </c>
      <c r="P158" s="9">
        <f t="shared" si="12"/>
        <v>12112703785.200001</v>
      </c>
      <c r="Q158" s="6" t="s">
        <v>0</v>
      </c>
      <c r="R158" s="6" t="s">
        <v>271</v>
      </c>
      <c r="S158" s="6" t="s">
        <v>2353</v>
      </c>
      <c r="T158" s="6" t="s">
        <v>249</v>
      </c>
      <c r="U158" s="6" t="s">
        <v>6</v>
      </c>
      <c r="V158" s="6" t="s">
        <v>5</v>
      </c>
      <c r="W158" s="6" t="s">
        <v>42</v>
      </c>
      <c r="X158" s="6" t="s">
        <v>884</v>
      </c>
      <c r="Y158" s="6" t="s">
        <v>2355</v>
      </c>
      <c r="Z158" s="6" t="s">
        <v>2333</v>
      </c>
      <c r="AA158" s="9">
        <v>84253</v>
      </c>
    </row>
    <row r="159" spans="1:27">
      <c r="A159" s="6" t="s">
        <v>318</v>
      </c>
      <c r="B159" s="6" t="s">
        <v>892</v>
      </c>
      <c r="C159" s="6" t="s">
        <v>249</v>
      </c>
      <c r="D159" s="6" t="s">
        <v>28</v>
      </c>
      <c r="E159" s="7">
        <v>14021900104</v>
      </c>
      <c r="F159" s="7">
        <f t="shared" si="11"/>
        <v>1</v>
      </c>
      <c r="G159" s="6" t="s">
        <v>229</v>
      </c>
      <c r="H159" s="8" t="s">
        <v>890</v>
      </c>
      <c r="I159" s="6" t="s">
        <v>889</v>
      </c>
      <c r="J159" s="6" t="s">
        <v>4</v>
      </c>
      <c r="K159" s="9">
        <v>74541</v>
      </c>
      <c r="L159" s="9">
        <v>400000</v>
      </c>
      <c r="M159" s="9">
        <v>395940</v>
      </c>
      <c r="N159" s="9">
        <f t="shared" si="10"/>
        <v>29513763540</v>
      </c>
      <c r="O159" s="9">
        <f t="shared" si="13"/>
        <v>2656238718.5999999</v>
      </c>
      <c r="P159" s="9">
        <f t="shared" si="12"/>
        <v>32170002258.599998</v>
      </c>
      <c r="Q159" s="6" t="s">
        <v>0</v>
      </c>
      <c r="R159" s="6" t="s">
        <v>273</v>
      </c>
      <c r="S159" s="6" t="s">
        <v>2353</v>
      </c>
      <c r="T159" s="6" t="s">
        <v>229</v>
      </c>
      <c r="U159" s="6" t="s">
        <v>6</v>
      </c>
      <c r="V159" s="6" t="s">
        <v>5</v>
      </c>
      <c r="W159" s="6" t="s">
        <v>172</v>
      </c>
      <c r="X159" s="6" t="s">
        <v>891</v>
      </c>
      <c r="Y159" s="6" t="s">
        <v>2357</v>
      </c>
      <c r="Z159" s="6" t="s">
        <v>2333</v>
      </c>
      <c r="AA159" s="9">
        <v>84277</v>
      </c>
    </row>
    <row r="160" spans="1:27">
      <c r="A160" s="6" t="s">
        <v>40</v>
      </c>
      <c r="B160" s="6" t="s">
        <v>894</v>
      </c>
      <c r="C160" s="6" t="s">
        <v>234</v>
      </c>
      <c r="D160" s="6" t="s">
        <v>28</v>
      </c>
      <c r="E160" s="7">
        <v>14021900105</v>
      </c>
      <c r="F160" s="7">
        <f t="shared" si="11"/>
        <v>1</v>
      </c>
      <c r="G160" s="6" t="s">
        <v>229</v>
      </c>
      <c r="H160" s="8" t="s">
        <v>718</v>
      </c>
      <c r="I160" s="6" t="s">
        <v>717</v>
      </c>
      <c r="J160" s="6" t="s">
        <v>4</v>
      </c>
      <c r="K160" s="9">
        <v>74541</v>
      </c>
      <c r="L160" s="9">
        <v>500000</v>
      </c>
      <c r="M160" s="9">
        <v>499980</v>
      </c>
      <c r="N160" s="9">
        <f t="shared" si="10"/>
        <v>37269009180</v>
      </c>
      <c r="O160" s="9">
        <f t="shared" si="13"/>
        <v>3354210826.1999998</v>
      </c>
      <c r="P160" s="9">
        <f t="shared" si="12"/>
        <v>40623220006.199997</v>
      </c>
      <c r="Q160" s="6" t="s">
        <v>0</v>
      </c>
      <c r="R160" s="6" t="s">
        <v>308</v>
      </c>
      <c r="S160" s="6" t="s">
        <v>2353</v>
      </c>
      <c r="T160" s="6" t="s">
        <v>229</v>
      </c>
      <c r="U160" s="6" t="s">
        <v>6</v>
      </c>
      <c r="V160" s="6" t="s">
        <v>5</v>
      </c>
      <c r="W160" s="6" t="s">
        <v>25</v>
      </c>
      <c r="X160" s="6" t="s">
        <v>893</v>
      </c>
      <c r="Y160" s="6" t="s">
        <v>2356</v>
      </c>
      <c r="Z160" s="6" t="s">
        <v>2333</v>
      </c>
      <c r="AA160" s="9">
        <v>83603</v>
      </c>
    </row>
    <row r="161" spans="1:27">
      <c r="A161" s="6" t="s">
        <v>299</v>
      </c>
      <c r="B161" s="6" t="s">
        <v>898</v>
      </c>
      <c r="C161" s="6" t="s">
        <v>234</v>
      </c>
      <c r="D161" s="6" t="s">
        <v>28</v>
      </c>
      <c r="E161" s="7">
        <v>14021900106</v>
      </c>
      <c r="F161" s="7">
        <f t="shared" si="11"/>
        <v>1</v>
      </c>
      <c r="G161" s="6" t="s">
        <v>246</v>
      </c>
      <c r="H161" s="8" t="s">
        <v>896</v>
      </c>
      <c r="I161" s="6" t="s">
        <v>895</v>
      </c>
      <c r="J161" s="6" t="s">
        <v>714</v>
      </c>
      <c r="K161" s="9">
        <v>74541</v>
      </c>
      <c r="L161" s="9">
        <v>390000</v>
      </c>
      <c r="M161" s="9">
        <v>389880</v>
      </c>
      <c r="N161" s="9">
        <f t="shared" si="10"/>
        <v>29062045080</v>
      </c>
      <c r="O161" s="9">
        <f t="shared" si="13"/>
        <v>2615584057.1999998</v>
      </c>
      <c r="P161" s="9">
        <f t="shared" si="12"/>
        <v>31677629137.200001</v>
      </c>
      <c r="Q161" s="6" t="s">
        <v>0</v>
      </c>
      <c r="R161" s="6" t="s">
        <v>259</v>
      </c>
      <c r="S161" s="6" t="s">
        <v>2353</v>
      </c>
      <c r="T161" s="6" t="s">
        <v>246</v>
      </c>
      <c r="U161" s="6" t="s">
        <v>6</v>
      </c>
      <c r="V161" s="6" t="s">
        <v>5</v>
      </c>
      <c r="W161" s="6" t="s">
        <v>715</v>
      </c>
      <c r="X161" s="6" t="s">
        <v>897</v>
      </c>
      <c r="Y161" s="6" t="s">
        <v>2358</v>
      </c>
      <c r="Z161" s="6" t="s">
        <v>2333</v>
      </c>
      <c r="AA161" s="9">
        <v>84695</v>
      </c>
    </row>
    <row r="162" spans="1:27">
      <c r="A162" s="6" t="s">
        <v>40</v>
      </c>
      <c r="B162" s="6" t="s">
        <v>899</v>
      </c>
      <c r="C162" s="6" t="s">
        <v>276</v>
      </c>
      <c r="D162" s="6" t="s">
        <v>28</v>
      </c>
      <c r="E162" s="7">
        <v>14021900107</v>
      </c>
      <c r="F162" s="7">
        <f t="shared" si="11"/>
        <v>1</v>
      </c>
      <c r="G162" s="6" t="s">
        <v>278</v>
      </c>
      <c r="H162" s="8" t="s">
        <v>207</v>
      </c>
      <c r="I162" s="6" t="s">
        <v>206</v>
      </c>
      <c r="J162" s="6" t="s">
        <v>16</v>
      </c>
      <c r="K162" s="9">
        <v>74541</v>
      </c>
      <c r="L162" s="9">
        <v>500000</v>
      </c>
      <c r="M162" s="9">
        <v>499370</v>
      </c>
      <c r="N162" s="9">
        <f t="shared" si="10"/>
        <v>37223539170</v>
      </c>
      <c r="O162" s="9">
        <f t="shared" si="13"/>
        <v>3350118525.2999997</v>
      </c>
      <c r="P162" s="9">
        <f t="shared" si="12"/>
        <v>40573657695.300003</v>
      </c>
      <c r="Q162" s="6" t="s">
        <v>0</v>
      </c>
      <c r="R162" s="6" t="s">
        <v>292</v>
      </c>
      <c r="S162" s="6" t="s">
        <v>2353</v>
      </c>
      <c r="T162" s="6" t="s">
        <v>278</v>
      </c>
      <c r="U162" s="6" t="s">
        <v>6</v>
      </c>
      <c r="V162" s="6" t="s">
        <v>5</v>
      </c>
      <c r="W162" s="6" t="s">
        <v>46</v>
      </c>
      <c r="X162" s="6" t="s">
        <v>848</v>
      </c>
      <c r="Y162" s="6" t="s">
        <v>2359</v>
      </c>
      <c r="Z162" s="6" t="s">
        <v>2333</v>
      </c>
      <c r="AA162" s="9">
        <v>84907</v>
      </c>
    </row>
    <row r="163" spans="1:27">
      <c r="A163" s="6" t="s">
        <v>182</v>
      </c>
      <c r="B163" s="6" t="s">
        <v>901</v>
      </c>
      <c r="C163" s="6" t="s">
        <v>276</v>
      </c>
      <c r="D163" s="6" t="s">
        <v>28</v>
      </c>
      <c r="E163" s="7">
        <v>14021900108</v>
      </c>
      <c r="F163" s="7">
        <f t="shared" si="11"/>
        <v>1</v>
      </c>
      <c r="G163" s="6" t="s">
        <v>278</v>
      </c>
      <c r="H163" s="8" t="s">
        <v>827</v>
      </c>
      <c r="I163" s="6" t="s">
        <v>826</v>
      </c>
      <c r="J163" s="6" t="s">
        <v>4</v>
      </c>
      <c r="K163" s="9">
        <v>74541</v>
      </c>
      <c r="L163" s="9">
        <v>200000</v>
      </c>
      <c r="M163" s="9">
        <v>194580</v>
      </c>
      <c r="N163" s="9">
        <f t="shared" si="10"/>
        <v>14504187780</v>
      </c>
      <c r="O163" s="9">
        <f t="shared" si="13"/>
        <v>1305376900.2</v>
      </c>
      <c r="P163" s="9">
        <f t="shared" si="12"/>
        <v>15809564680.200001</v>
      </c>
      <c r="Q163" s="6" t="s">
        <v>0</v>
      </c>
      <c r="R163" s="6" t="s">
        <v>292</v>
      </c>
      <c r="S163" s="6" t="s">
        <v>2353</v>
      </c>
      <c r="T163" s="6" t="s">
        <v>278</v>
      </c>
      <c r="U163" s="6" t="s">
        <v>6</v>
      </c>
      <c r="V163" s="6" t="s">
        <v>5</v>
      </c>
      <c r="W163" s="6" t="s">
        <v>447</v>
      </c>
      <c r="X163" s="6" t="s">
        <v>828</v>
      </c>
      <c r="Y163" s="6" t="s">
        <v>2360</v>
      </c>
      <c r="Z163" s="6" t="s">
        <v>2333</v>
      </c>
      <c r="AA163" s="9">
        <v>84650</v>
      </c>
    </row>
    <row r="164" spans="1:27">
      <c r="A164" s="6" t="s">
        <v>299</v>
      </c>
      <c r="B164" s="6" t="s">
        <v>905</v>
      </c>
      <c r="C164" s="6" t="s">
        <v>56</v>
      </c>
      <c r="D164" s="6" t="s">
        <v>28</v>
      </c>
      <c r="E164" s="7">
        <v>14021900109</v>
      </c>
      <c r="F164" s="7">
        <f t="shared" si="11"/>
        <v>1</v>
      </c>
      <c r="G164" s="6" t="s">
        <v>278</v>
      </c>
      <c r="H164" s="8" t="s">
        <v>903</v>
      </c>
      <c r="I164" s="6" t="s">
        <v>902</v>
      </c>
      <c r="J164" s="6" t="s">
        <v>714</v>
      </c>
      <c r="K164" s="9">
        <v>74541</v>
      </c>
      <c r="L164" s="9">
        <v>300000</v>
      </c>
      <c r="M164" s="9">
        <v>288340</v>
      </c>
      <c r="N164" s="9">
        <f t="shared" si="10"/>
        <v>21493151940</v>
      </c>
      <c r="O164" s="9">
        <f t="shared" si="13"/>
        <v>1934383674.5999999</v>
      </c>
      <c r="P164" s="9">
        <f t="shared" si="12"/>
        <v>23427535614.599998</v>
      </c>
      <c r="Q164" s="6" t="s">
        <v>0</v>
      </c>
      <c r="R164" s="6" t="s">
        <v>71</v>
      </c>
      <c r="S164" s="6" t="s">
        <v>2353</v>
      </c>
      <c r="T164" s="6" t="s">
        <v>278</v>
      </c>
      <c r="U164" s="6" t="s">
        <v>6</v>
      </c>
      <c r="V164" s="6" t="s">
        <v>5</v>
      </c>
      <c r="W164" s="6" t="s">
        <v>281</v>
      </c>
      <c r="X164" s="6" t="s">
        <v>904</v>
      </c>
      <c r="Y164" s="6" t="s">
        <v>2361</v>
      </c>
      <c r="Z164" s="6" t="s">
        <v>2333</v>
      </c>
      <c r="AA164" s="9">
        <v>84462</v>
      </c>
    </row>
    <row r="165" spans="1:27">
      <c r="A165" s="6" t="s">
        <v>467</v>
      </c>
      <c r="B165" s="6" t="s">
        <v>907</v>
      </c>
      <c r="C165" s="6" t="s">
        <v>276</v>
      </c>
      <c r="D165" s="6" t="s">
        <v>28</v>
      </c>
      <c r="E165" s="7">
        <v>14021900110</v>
      </c>
      <c r="F165" s="7">
        <f t="shared" si="11"/>
        <v>1</v>
      </c>
      <c r="G165" s="6" t="s">
        <v>217</v>
      </c>
      <c r="H165" s="8" t="s">
        <v>808</v>
      </c>
      <c r="I165" s="6" t="s">
        <v>807</v>
      </c>
      <c r="J165" s="6" t="s">
        <v>19</v>
      </c>
      <c r="K165" s="9">
        <v>74541</v>
      </c>
      <c r="L165" s="9">
        <v>25000</v>
      </c>
      <c r="M165" s="9">
        <v>24340</v>
      </c>
      <c r="N165" s="9">
        <f t="shared" si="10"/>
        <v>1814327940</v>
      </c>
      <c r="O165" s="9">
        <f t="shared" si="13"/>
        <v>163289514.59999999</v>
      </c>
      <c r="P165" s="9">
        <f t="shared" si="12"/>
        <v>1977617454.5999999</v>
      </c>
      <c r="Q165" s="6" t="s">
        <v>0</v>
      </c>
      <c r="R165" s="6" t="s">
        <v>293</v>
      </c>
      <c r="S165" s="6" t="s">
        <v>2353</v>
      </c>
      <c r="T165" s="6" t="s">
        <v>217</v>
      </c>
      <c r="U165" s="6" t="s">
        <v>6</v>
      </c>
      <c r="V165" s="6" t="s">
        <v>5</v>
      </c>
      <c r="W165" s="6" t="s">
        <v>31</v>
      </c>
      <c r="X165" s="6" t="s">
        <v>906</v>
      </c>
      <c r="Y165" s="6" t="s">
        <v>2362</v>
      </c>
      <c r="Z165" s="6" t="s">
        <v>2333</v>
      </c>
      <c r="AA165" s="9">
        <v>84443</v>
      </c>
    </row>
    <row r="166" spans="1:27">
      <c r="A166" s="6" t="s">
        <v>64</v>
      </c>
      <c r="B166" s="6" t="s">
        <v>911</v>
      </c>
      <c r="C166" s="6" t="s">
        <v>234</v>
      </c>
      <c r="D166" s="6" t="s">
        <v>28</v>
      </c>
      <c r="E166" s="7">
        <v>14021900111</v>
      </c>
      <c r="F166" s="7">
        <f t="shared" si="11"/>
        <v>1</v>
      </c>
      <c r="G166" s="6" t="s">
        <v>215</v>
      </c>
      <c r="H166" s="8" t="s">
        <v>909</v>
      </c>
      <c r="I166" s="6" t="s">
        <v>908</v>
      </c>
      <c r="J166" s="6" t="s">
        <v>19</v>
      </c>
      <c r="K166" s="9">
        <v>74541</v>
      </c>
      <c r="L166" s="9">
        <v>300000</v>
      </c>
      <c r="M166" s="9">
        <v>299290</v>
      </c>
      <c r="N166" s="9">
        <f t="shared" si="10"/>
        <v>22309375890</v>
      </c>
      <c r="O166" s="9">
        <f t="shared" si="13"/>
        <v>2007843830.0999999</v>
      </c>
      <c r="P166" s="9">
        <f t="shared" si="12"/>
        <v>24317219720.099998</v>
      </c>
      <c r="Q166" s="6" t="s">
        <v>0</v>
      </c>
      <c r="R166" s="6" t="s">
        <v>306</v>
      </c>
      <c r="S166" s="6" t="s">
        <v>2353</v>
      </c>
      <c r="T166" s="6" t="s">
        <v>215</v>
      </c>
      <c r="U166" s="6" t="s">
        <v>6</v>
      </c>
      <c r="V166" s="6" t="s">
        <v>5</v>
      </c>
      <c r="W166" s="6" t="s">
        <v>25</v>
      </c>
      <c r="X166" s="6" t="s">
        <v>910</v>
      </c>
      <c r="Y166" s="6" t="s">
        <v>2364</v>
      </c>
      <c r="Z166" s="6" t="s">
        <v>2333</v>
      </c>
      <c r="AA166" s="9">
        <v>84194</v>
      </c>
    </row>
    <row r="167" spans="1:27">
      <c r="A167" s="6" t="s">
        <v>14</v>
      </c>
      <c r="B167" s="6" t="s">
        <v>915</v>
      </c>
      <c r="C167" s="6" t="s">
        <v>276</v>
      </c>
      <c r="D167" s="6" t="s">
        <v>28</v>
      </c>
      <c r="E167" s="7">
        <v>14021900112</v>
      </c>
      <c r="F167" s="7">
        <f t="shared" si="11"/>
        <v>1</v>
      </c>
      <c r="G167" s="6" t="s">
        <v>215</v>
      </c>
      <c r="H167" s="8" t="s">
        <v>913</v>
      </c>
      <c r="I167" s="6" t="s">
        <v>912</v>
      </c>
      <c r="J167" s="6" t="s">
        <v>12</v>
      </c>
      <c r="K167" s="9">
        <v>74541</v>
      </c>
      <c r="L167" s="9">
        <v>131000</v>
      </c>
      <c r="M167" s="9">
        <v>130480</v>
      </c>
      <c r="N167" s="9">
        <f t="shared" si="10"/>
        <v>9726109680</v>
      </c>
      <c r="O167" s="9">
        <f t="shared" si="13"/>
        <v>875349871.19999993</v>
      </c>
      <c r="P167" s="9">
        <f t="shared" si="12"/>
        <v>10601459551.200001</v>
      </c>
      <c r="Q167" s="6" t="s">
        <v>0</v>
      </c>
      <c r="R167" s="6" t="s">
        <v>70</v>
      </c>
      <c r="S167" s="6" t="s">
        <v>2353</v>
      </c>
      <c r="T167" s="6" t="s">
        <v>215</v>
      </c>
      <c r="U167" s="6" t="s">
        <v>6</v>
      </c>
      <c r="V167" s="6" t="s">
        <v>5</v>
      </c>
      <c r="W167" s="6" t="s">
        <v>13</v>
      </c>
      <c r="X167" s="6" t="s">
        <v>914</v>
      </c>
      <c r="Y167" s="6" t="s">
        <v>2363</v>
      </c>
      <c r="Z167" s="6" t="s">
        <v>2333</v>
      </c>
      <c r="AA167" s="9">
        <v>84063</v>
      </c>
    </row>
    <row r="168" spans="1:27">
      <c r="A168" s="6" t="s">
        <v>197</v>
      </c>
      <c r="B168" s="6" t="s">
        <v>916</v>
      </c>
      <c r="C168" s="6" t="s">
        <v>215</v>
      </c>
      <c r="D168" s="6" t="s">
        <v>28</v>
      </c>
      <c r="E168" s="7">
        <v>14021900113</v>
      </c>
      <c r="F168" s="7">
        <f t="shared" si="11"/>
        <v>1</v>
      </c>
      <c r="G168" s="6" t="s">
        <v>72</v>
      </c>
      <c r="H168" s="8" t="s">
        <v>854</v>
      </c>
      <c r="I168" s="6" t="s">
        <v>853</v>
      </c>
      <c r="J168" s="6" t="s">
        <v>16</v>
      </c>
      <c r="K168" s="9">
        <v>74541</v>
      </c>
      <c r="L168" s="9">
        <v>250000</v>
      </c>
      <c r="M168" s="9">
        <v>248370</v>
      </c>
      <c r="N168" s="9">
        <f t="shared" si="10"/>
        <v>18513748170</v>
      </c>
      <c r="O168" s="9">
        <f t="shared" si="13"/>
        <v>1666237335.3</v>
      </c>
      <c r="P168" s="9">
        <f t="shared" si="12"/>
        <v>20179985505.299999</v>
      </c>
      <c r="Q168" s="6" t="s">
        <v>0</v>
      </c>
      <c r="R168" s="6" t="s">
        <v>307</v>
      </c>
      <c r="S168" s="6" t="s">
        <v>2353</v>
      </c>
      <c r="T168" s="6" t="s">
        <v>72</v>
      </c>
      <c r="U168" s="6" t="s">
        <v>6</v>
      </c>
      <c r="V168" s="6" t="s">
        <v>5</v>
      </c>
      <c r="W168" s="6" t="s">
        <v>781</v>
      </c>
      <c r="X168" s="6" t="s">
        <v>855</v>
      </c>
      <c r="Y168" s="6" t="s">
        <v>2369</v>
      </c>
      <c r="Z168" s="6" t="s">
        <v>2333</v>
      </c>
      <c r="AA168" s="9">
        <v>84952</v>
      </c>
    </row>
    <row r="169" spans="1:27">
      <c r="A169" s="6" t="s">
        <v>40</v>
      </c>
      <c r="B169" s="6" t="s">
        <v>918</v>
      </c>
      <c r="C169" s="6" t="s">
        <v>217</v>
      </c>
      <c r="D169" s="6" t="s">
        <v>28</v>
      </c>
      <c r="E169" s="7">
        <v>14021900114</v>
      </c>
      <c r="F169" s="7">
        <f t="shared" si="11"/>
        <v>1</v>
      </c>
      <c r="G169" s="6" t="s">
        <v>72</v>
      </c>
      <c r="H169" s="8" t="s">
        <v>774</v>
      </c>
      <c r="I169" s="6" t="s">
        <v>773</v>
      </c>
      <c r="J169" s="6" t="s">
        <v>700</v>
      </c>
      <c r="K169" s="9">
        <v>74541</v>
      </c>
      <c r="L169" s="9">
        <v>100000</v>
      </c>
      <c r="M169" s="9">
        <v>99620</v>
      </c>
      <c r="N169" s="9">
        <f t="shared" si="10"/>
        <v>7425774420</v>
      </c>
      <c r="O169" s="9">
        <f t="shared" si="13"/>
        <v>668319697.79999995</v>
      </c>
      <c r="P169" s="9">
        <f t="shared" si="12"/>
        <v>8094094117.8000002</v>
      </c>
      <c r="Q169" s="6" t="s">
        <v>0</v>
      </c>
      <c r="R169" s="6" t="s">
        <v>307</v>
      </c>
      <c r="S169" s="6" t="s">
        <v>2353</v>
      </c>
      <c r="T169" s="6" t="s">
        <v>72</v>
      </c>
      <c r="U169" s="6" t="s">
        <v>6</v>
      </c>
      <c r="V169" s="6" t="s">
        <v>5</v>
      </c>
      <c r="W169" s="6" t="s">
        <v>42</v>
      </c>
      <c r="X169" s="6" t="s">
        <v>917</v>
      </c>
      <c r="Y169" s="6" t="s">
        <v>2365</v>
      </c>
      <c r="Z169" s="6" t="s">
        <v>2333</v>
      </c>
      <c r="AA169" s="9">
        <v>84890</v>
      </c>
    </row>
    <row r="170" spans="1:27">
      <c r="A170" s="6" t="s">
        <v>319</v>
      </c>
      <c r="B170" s="6" t="s">
        <v>922</v>
      </c>
      <c r="C170" s="6" t="s">
        <v>215</v>
      </c>
      <c r="D170" s="6" t="s">
        <v>28</v>
      </c>
      <c r="E170" s="7">
        <v>14021900115</v>
      </c>
      <c r="F170" s="7">
        <f t="shared" si="11"/>
        <v>1</v>
      </c>
      <c r="G170" s="6" t="s">
        <v>72</v>
      </c>
      <c r="H170" s="8" t="s">
        <v>920</v>
      </c>
      <c r="I170" s="6" t="s">
        <v>919</v>
      </c>
      <c r="J170" s="6" t="s">
        <v>4</v>
      </c>
      <c r="K170" s="9">
        <v>74541</v>
      </c>
      <c r="L170" s="9">
        <v>300000</v>
      </c>
      <c r="M170" s="9">
        <v>300000</v>
      </c>
      <c r="N170" s="9">
        <f t="shared" si="10"/>
        <v>22362300000</v>
      </c>
      <c r="O170" s="9">
        <f t="shared" si="13"/>
        <v>2012607000</v>
      </c>
      <c r="P170" s="9">
        <f t="shared" si="12"/>
        <v>24374907000</v>
      </c>
      <c r="Q170" s="6" t="s">
        <v>0</v>
      </c>
      <c r="R170" s="6" t="s">
        <v>71</v>
      </c>
      <c r="S170" s="6" t="s">
        <v>2353</v>
      </c>
      <c r="T170" s="6" t="s">
        <v>72</v>
      </c>
      <c r="U170" s="6" t="s">
        <v>6</v>
      </c>
      <c r="V170" s="6" t="s">
        <v>5</v>
      </c>
      <c r="W170" s="6" t="s">
        <v>727</v>
      </c>
      <c r="X170" s="6" t="s">
        <v>921</v>
      </c>
      <c r="Y170" s="6" t="s">
        <v>2367</v>
      </c>
      <c r="Z170" s="6" t="s">
        <v>2333</v>
      </c>
      <c r="AA170" s="9">
        <v>85048</v>
      </c>
    </row>
    <row r="171" spans="1:27">
      <c r="A171" s="6" t="s">
        <v>926</v>
      </c>
      <c r="B171" s="6" t="s">
        <v>927</v>
      </c>
      <c r="C171" s="6" t="s">
        <v>217</v>
      </c>
      <c r="D171" s="6" t="s">
        <v>28</v>
      </c>
      <c r="E171" s="7">
        <v>14021900116</v>
      </c>
      <c r="F171" s="7">
        <f t="shared" si="11"/>
        <v>1</v>
      </c>
      <c r="G171" s="6" t="s">
        <v>72</v>
      </c>
      <c r="H171" s="8" t="s">
        <v>924</v>
      </c>
      <c r="I171" s="6" t="s">
        <v>923</v>
      </c>
      <c r="J171" s="6" t="s">
        <v>12</v>
      </c>
      <c r="K171" s="9">
        <v>74541</v>
      </c>
      <c r="L171" s="9">
        <v>500000</v>
      </c>
      <c r="M171" s="9">
        <v>499990</v>
      </c>
      <c r="N171" s="9">
        <f t="shared" si="10"/>
        <v>37269754590</v>
      </c>
      <c r="O171" s="9">
        <f t="shared" si="13"/>
        <v>3354277913.0999999</v>
      </c>
      <c r="P171" s="9">
        <f t="shared" si="12"/>
        <v>40624032503.099998</v>
      </c>
      <c r="Q171" s="6" t="s">
        <v>0</v>
      </c>
      <c r="R171" s="6" t="s">
        <v>307</v>
      </c>
      <c r="S171" s="6" t="s">
        <v>2353</v>
      </c>
      <c r="T171" s="6" t="s">
        <v>72</v>
      </c>
      <c r="U171" s="6" t="s">
        <v>6</v>
      </c>
      <c r="V171" s="6" t="s">
        <v>5</v>
      </c>
      <c r="W171" s="6" t="s">
        <v>15</v>
      </c>
      <c r="X171" s="6" t="s">
        <v>925</v>
      </c>
      <c r="Y171" s="6" t="s">
        <v>2366</v>
      </c>
      <c r="Z171" s="6" t="s">
        <v>2333</v>
      </c>
      <c r="AA171" s="9">
        <v>84968</v>
      </c>
    </row>
    <row r="172" spans="1:27">
      <c r="A172" s="6" t="s">
        <v>197</v>
      </c>
      <c r="B172" s="6" t="s">
        <v>931</v>
      </c>
      <c r="C172" s="6" t="s">
        <v>268</v>
      </c>
      <c r="D172" s="6" t="s">
        <v>28</v>
      </c>
      <c r="E172" s="7">
        <v>14021900118</v>
      </c>
      <c r="F172" s="7">
        <f t="shared" si="11"/>
        <v>1</v>
      </c>
      <c r="G172" s="6" t="s">
        <v>72</v>
      </c>
      <c r="H172" s="8" t="s">
        <v>929</v>
      </c>
      <c r="I172" s="6" t="s">
        <v>928</v>
      </c>
      <c r="J172" s="6" t="s">
        <v>4</v>
      </c>
      <c r="K172" s="9">
        <v>74541</v>
      </c>
      <c r="L172" s="9">
        <v>249000</v>
      </c>
      <c r="M172" s="9">
        <v>244860</v>
      </c>
      <c r="N172" s="9">
        <f t="shared" si="10"/>
        <v>18252109260</v>
      </c>
      <c r="O172" s="9">
        <f t="shared" si="13"/>
        <v>1642689833.3999999</v>
      </c>
      <c r="P172" s="9">
        <f t="shared" si="12"/>
        <v>19894799093.400002</v>
      </c>
      <c r="Q172" s="6" t="s">
        <v>0</v>
      </c>
      <c r="R172" s="6" t="s">
        <v>307</v>
      </c>
      <c r="S172" s="6" t="s">
        <v>2353</v>
      </c>
      <c r="T172" s="6" t="s">
        <v>72</v>
      </c>
      <c r="U172" s="6" t="s">
        <v>6</v>
      </c>
      <c r="V172" s="6" t="s">
        <v>5</v>
      </c>
      <c r="W172" s="6" t="s">
        <v>755</v>
      </c>
      <c r="X172" s="6" t="s">
        <v>930</v>
      </c>
      <c r="Y172" s="6" t="s">
        <v>2368</v>
      </c>
      <c r="Z172" s="6" t="s">
        <v>2333</v>
      </c>
      <c r="AA172" s="9">
        <v>84308</v>
      </c>
    </row>
    <row r="173" spans="1:27">
      <c r="A173" s="6" t="s">
        <v>197</v>
      </c>
      <c r="B173" s="6" t="s">
        <v>935</v>
      </c>
      <c r="C173" s="6" t="s">
        <v>215</v>
      </c>
      <c r="D173" s="6" t="s">
        <v>28</v>
      </c>
      <c r="E173" s="7">
        <v>14021900120</v>
      </c>
      <c r="F173" s="7">
        <f t="shared" si="11"/>
        <v>1</v>
      </c>
      <c r="G173" s="6" t="s">
        <v>251</v>
      </c>
      <c r="H173" s="8" t="s">
        <v>934</v>
      </c>
      <c r="I173" s="6" t="s">
        <v>933</v>
      </c>
      <c r="J173" s="6" t="s">
        <v>4</v>
      </c>
      <c r="K173" s="9">
        <v>74541</v>
      </c>
      <c r="L173" s="9">
        <v>200000</v>
      </c>
      <c r="M173" s="9">
        <v>199290</v>
      </c>
      <c r="N173" s="9">
        <f t="shared" si="10"/>
        <v>14855275890</v>
      </c>
      <c r="O173" s="9">
        <f t="shared" si="13"/>
        <v>1336974830.0999999</v>
      </c>
      <c r="P173" s="9">
        <f t="shared" si="12"/>
        <v>16192250720.1</v>
      </c>
      <c r="Q173" s="6" t="s">
        <v>0</v>
      </c>
      <c r="R173" s="6" t="s">
        <v>70</v>
      </c>
      <c r="S173" s="6" t="s">
        <v>2353</v>
      </c>
      <c r="T173" s="6" t="s">
        <v>251</v>
      </c>
      <c r="U173" s="6" t="s">
        <v>6</v>
      </c>
      <c r="V173" s="6" t="s">
        <v>5</v>
      </c>
      <c r="W173" s="6" t="s">
        <v>422</v>
      </c>
      <c r="X173" s="6" t="s">
        <v>932</v>
      </c>
      <c r="Y173" s="6" t="s">
        <v>2373</v>
      </c>
      <c r="Z173" s="6" t="s">
        <v>2333</v>
      </c>
      <c r="AA173" s="9">
        <v>85010</v>
      </c>
    </row>
    <row r="174" spans="1:27">
      <c r="A174" s="6" t="s">
        <v>197</v>
      </c>
      <c r="B174" s="6" t="s">
        <v>940</v>
      </c>
      <c r="C174" s="6" t="s">
        <v>276</v>
      </c>
      <c r="D174" s="6" t="s">
        <v>28</v>
      </c>
      <c r="E174" s="7">
        <v>14021900121</v>
      </c>
      <c r="F174" s="7">
        <f t="shared" si="11"/>
        <v>1</v>
      </c>
      <c r="G174" s="6" t="s">
        <v>251</v>
      </c>
      <c r="H174" s="8" t="s">
        <v>937</v>
      </c>
      <c r="I174" s="6" t="s">
        <v>936</v>
      </c>
      <c r="J174" s="6" t="s">
        <v>4</v>
      </c>
      <c r="K174" s="9">
        <v>74541</v>
      </c>
      <c r="L174" s="9">
        <v>150000</v>
      </c>
      <c r="M174" s="9">
        <v>149020</v>
      </c>
      <c r="N174" s="9">
        <f t="shared" si="10"/>
        <v>11108099820</v>
      </c>
      <c r="O174" s="9">
        <f t="shared" si="13"/>
        <v>999728983.79999995</v>
      </c>
      <c r="P174" s="9">
        <f t="shared" si="12"/>
        <v>12107828803.799999</v>
      </c>
      <c r="Q174" s="6" t="s">
        <v>0</v>
      </c>
      <c r="R174" s="6" t="s">
        <v>70</v>
      </c>
      <c r="S174" s="6" t="s">
        <v>2353</v>
      </c>
      <c r="T174" s="6" t="s">
        <v>251</v>
      </c>
      <c r="U174" s="6" t="s">
        <v>6</v>
      </c>
      <c r="V174" s="6" t="s">
        <v>5</v>
      </c>
      <c r="W174" s="6" t="s">
        <v>938</v>
      </c>
      <c r="X174" s="6" t="s">
        <v>939</v>
      </c>
      <c r="Y174" s="6" t="s">
        <v>2372</v>
      </c>
      <c r="Z174" s="6" t="s">
        <v>2333</v>
      </c>
      <c r="AA174" s="9">
        <v>84866</v>
      </c>
    </row>
    <row r="175" spans="1:27">
      <c r="A175" s="6" t="s">
        <v>14</v>
      </c>
      <c r="B175" s="6" t="s">
        <v>942</v>
      </c>
      <c r="C175" s="6" t="s">
        <v>215</v>
      </c>
      <c r="D175" s="6" t="s">
        <v>28</v>
      </c>
      <c r="E175" s="7">
        <v>14021900122</v>
      </c>
      <c r="F175" s="7">
        <f t="shared" si="11"/>
        <v>1</v>
      </c>
      <c r="G175" s="6" t="s">
        <v>251</v>
      </c>
      <c r="H175" s="8" t="s">
        <v>767</v>
      </c>
      <c r="I175" s="6" t="s">
        <v>766</v>
      </c>
      <c r="J175" s="6" t="s">
        <v>12</v>
      </c>
      <c r="K175" s="9">
        <v>74541</v>
      </c>
      <c r="L175" s="9">
        <v>100000</v>
      </c>
      <c r="M175" s="9">
        <v>99420</v>
      </c>
      <c r="N175" s="9">
        <f t="shared" si="10"/>
        <v>7410866220</v>
      </c>
      <c r="O175" s="9">
        <f t="shared" si="13"/>
        <v>666977959.79999995</v>
      </c>
      <c r="P175" s="9">
        <f t="shared" si="12"/>
        <v>8077844179.8000002</v>
      </c>
      <c r="Q175" s="6" t="s">
        <v>0</v>
      </c>
      <c r="R175" s="6" t="s">
        <v>70</v>
      </c>
      <c r="S175" s="6" t="s">
        <v>2353</v>
      </c>
      <c r="T175" s="6" t="s">
        <v>251</v>
      </c>
      <c r="U175" s="6" t="s">
        <v>6</v>
      </c>
      <c r="V175" s="6" t="s">
        <v>5</v>
      </c>
      <c r="W175" s="6" t="s">
        <v>715</v>
      </c>
      <c r="X175" s="6" t="s">
        <v>941</v>
      </c>
      <c r="Y175" s="6" t="s">
        <v>2370</v>
      </c>
      <c r="Z175" s="6" t="s">
        <v>2333</v>
      </c>
      <c r="AA175" s="9">
        <v>84051</v>
      </c>
    </row>
    <row r="176" spans="1:27">
      <c r="A176" s="6" t="s">
        <v>9</v>
      </c>
      <c r="B176" s="6" t="s">
        <v>946</v>
      </c>
      <c r="C176" s="6" t="s">
        <v>215</v>
      </c>
      <c r="D176" s="6" t="s">
        <v>28</v>
      </c>
      <c r="E176" s="7">
        <v>14021900123</v>
      </c>
      <c r="F176" s="7">
        <f t="shared" si="11"/>
        <v>1</v>
      </c>
      <c r="G176" s="6" t="s">
        <v>251</v>
      </c>
      <c r="H176" s="8" t="s">
        <v>944</v>
      </c>
      <c r="I176" s="6" t="s">
        <v>943</v>
      </c>
      <c r="J176" s="6" t="s">
        <v>16</v>
      </c>
      <c r="K176" s="9">
        <v>74541</v>
      </c>
      <c r="L176" s="9">
        <v>500000</v>
      </c>
      <c r="M176" s="9">
        <v>498890</v>
      </c>
      <c r="N176" s="9">
        <f t="shared" si="10"/>
        <v>37187759490</v>
      </c>
      <c r="O176" s="9">
        <f t="shared" si="13"/>
        <v>3346898354.0999999</v>
      </c>
      <c r="P176" s="9">
        <f t="shared" si="12"/>
        <v>40534657844.099998</v>
      </c>
      <c r="Q176" s="6" t="s">
        <v>0</v>
      </c>
      <c r="R176" s="6" t="s">
        <v>71</v>
      </c>
      <c r="S176" s="6" t="s">
        <v>2353</v>
      </c>
      <c r="T176" s="6" t="s">
        <v>251</v>
      </c>
      <c r="U176" s="6" t="s">
        <v>6</v>
      </c>
      <c r="V176" s="6" t="s">
        <v>5</v>
      </c>
      <c r="W176" s="6" t="s">
        <v>785</v>
      </c>
      <c r="X176" s="6" t="s">
        <v>945</v>
      </c>
      <c r="Y176" s="6" t="s">
        <v>2371</v>
      </c>
      <c r="Z176" s="6" t="s">
        <v>2333</v>
      </c>
      <c r="AA176" s="9">
        <v>84723</v>
      </c>
    </row>
    <row r="177" spans="1:27">
      <c r="A177" s="6" t="s">
        <v>174</v>
      </c>
      <c r="B177" s="6" t="s">
        <v>947</v>
      </c>
      <c r="C177" s="6" t="s">
        <v>238</v>
      </c>
      <c r="D177" s="6" t="s">
        <v>28</v>
      </c>
      <c r="E177" s="7">
        <v>14021900124</v>
      </c>
      <c r="F177" s="7">
        <f t="shared" si="11"/>
        <v>1</v>
      </c>
      <c r="G177" s="6" t="s">
        <v>267</v>
      </c>
      <c r="H177" s="8" t="s">
        <v>823</v>
      </c>
      <c r="I177" s="6" t="s">
        <v>822</v>
      </c>
      <c r="J177" s="6" t="s">
        <v>4</v>
      </c>
      <c r="K177" s="9">
        <v>74541</v>
      </c>
      <c r="L177" s="9">
        <v>500000</v>
      </c>
      <c r="M177" s="9">
        <v>499060</v>
      </c>
      <c r="N177" s="9">
        <f t="shared" si="10"/>
        <v>37200431460</v>
      </c>
      <c r="O177" s="9">
        <f t="shared" si="13"/>
        <v>3348038831.4000001</v>
      </c>
      <c r="P177" s="9">
        <f t="shared" si="12"/>
        <v>40548470291.400002</v>
      </c>
      <c r="Q177" s="6" t="s">
        <v>0</v>
      </c>
      <c r="R177" s="6" t="s">
        <v>74</v>
      </c>
      <c r="S177" s="6" t="s">
        <v>2353</v>
      </c>
      <c r="T177" s="6" t="s">
        <v>267</v>
      </c>
      <c r="U177" s="6" t="s">
        <v>6</v>
      </c>
      <c r="V177" s="6" t="s">
        <v>5</v>
      </c>
      <c r="W177" s="6" t="s">
        <v>172</v>
      </c>
      <c r="X177" s="6" t="s">
        <v>824</v>
      </c>
      <c r="Y177" s="6" t="s">
        <v>2375</v>
      </c>
      <c r="Z177" s="6" t="s">
        <v>2333</v>
      </c>
      <c r="AA177" s="9">
        <v>84991</v>
      </c>
    </row>
    <row r="178" spans="1:27">
      <c r="A178" s="6" t="s">
        <v>174</v>
      </c>
      <c r="B178" s="6" t="s">
        <v>951</v>
      </c>
      <c r="C178" s="6" t="s">
        <v>238</v>
      </c>
      <c r="D178" s="6" t="s">
        <v>28</v>
      </c>
      <c r="E178" s="7">
        <v>14021900125</v>
      </c>
      <c r="F178" s="7">
        <f t="shared" si="11"/>
        <v>1</v>
      </c>
      <c r="G178" s="6" t="s">
        <v>267</v>
      </c>
      <c r="H178" s="8" t="s">
        <v>949</v>
      </c>
      <c r="I178" s="6" t="s">
        <v>948</v>
      </c>
      <c r="J178" s="6" t="s">
        <v>19</v>
      </c>
      <c r="K178" s="9">
        <v>74541</v>
      </c>
      <c r="L178" s="9">
        <v>500000</v>
      </c>
      <c r="M178" s="9">
        <v>499690</v>
      </c>
      <c r="N178" s="9">
        <f t="shared" si="10"/>
        <v>37247392290</v>
      </c>
      <c r="O178" s="9">
        <f t="shared" si="13"/>
        <v>3352265306.0999999</v>
      </c>
      <c r="P178" s="9">
        <f t="shared" si="12"/>
        <v>40599657596.099998</v>
      </c>
      <c r="Q178" s="6" t="s">
        <v>0</v>
      </c>
      <c r="R178" s="6" t="s">
        <v>74</v>
      </c>
      <c r="S178" s="6" t="s">
        <v>2353</v>
      </c>
      <c r="T178" s="6" t="s">
        <v>267</v>
      </c>
      <c r="U178" s="6" t="s">
        <v>6</v>
      </c>
      <c r="V178" s="6" t="s">
        <v>5</v>
      </c>
      <c r="W178" s="6" t="s">
        <v>172</v>
      </c>
      <c r="X178" s="6" t="s">
        <v>950</v>
      </c>
      <c r="Y178" s="6" t="s">
        <v>2374</v>
      </c>
      <c r="Z178" s="6" t="s">
        <v>2333</v>
      </c>
      <c r="AA178" s="9">
        <v>84967</v>
      </c>
    </row>
    <row r="179" spans="1:27">
      <c r="A179" s="6" t="s">
        <v>174</v>
      </c>
      <c r="B179" s="6" t="s">
        <v>952</v>
      </c>
      <c r="C179" s="6" t="s">
        <v>238</v>
      </c>
      <c r="D179" s="6" t="s">
        <v>28</v>
      </c>
      <c r="E179" s="7">
        <v>14021900126</v>
      </c>
      <c r="F179" s="7">
        <f t="shared" si="11"/>
        <v>1</v>
      </c>
      <c r="G179" s="6" t="s">
        <v>271</v>
      </c>
      <c r="H179" s="8" t="s">
        <v>761</v>
      </c>
      <c r="I179" s="6" t="s">
        <v>760</v>
      </c>
      <c r="J179" s="6" t="s">
        <v>4</v>
      </c>
      <c r="K179" s="9">
        <v>74541</v>
      </c>
      <c r="L179" s="9">
        <v>500000</v>
      </c>
      <c r="M179" s="9">
        <v>499280</v>
      </c>
      <c r="N179" s="9">
        <f t="shared" si="10"/>
        <v>37216830480</v>
      </c>
      <c r="O179" s="9">
        <f t="shared" si="13"/>
        <v>3349514743.1999998</v>
      </c>
      <c r="P179" s="9">
        <f t="shared" si="12"/>
        <v>40566345223.199997</v>
      </c>
      <c r="Q179" s="6" t="s">
        <v>0</v>
      </c>
      <c r="R179" s="6" t="s">
        <v>306</v>
      </c>
      <c r="S179" s="6" t="s">
        <v>2353</v>
      </c>
      <c r="T179" s="6" t="s">
        <v>271</v>
      </c>
      <c r="U179" s="6" t="s">
        <v>6</v>
      </c>
      <c r="V179" s="6" t="s">
        <v>5</v>
      </c>
      <c r="W179" s="6" t="s">
        <v>755</v>
      </c>
      <c r="X179" s="6" t="s">
        <v>762</v>
      </c>
      <c r="Y179" s="6" t="s">
        <v>2379</v>
      </c>
      <c r="Z179" s="6" t="s">
        <v>2333</v>
      </c>
      <c r="AA179" s="9">
        <v>84904</v>
      </c>
    </row>
    <row r="180" spans="1:27">
      <c r="A180" s="6" t="s">
        <v>64</v>
      </c>
      <c r="B180" s="6" t="s">
        <v>956</v>
      </c>
      <c r="C180" s="6" t="s">
        <v>267</v>
      </c>
      <c r="D180" s="6" t="s">
        <v>28</v>
      </c>
      <c r="E180" s="7">
        <v>14021900127</v>
      </c>
      <c r="F180" s="7">
        <f t="shared" si="11"/>
        <v>1</v>
      </c>
      <c r="G180" s="6" t="s">
        <v>271</v>
      </c>
      <c r="H180" s="8" t="s">
        <v>954</v>
      </c>
      <c r="I180" s="6" t="s">
        <v>953</v>
      </c>
      <c r="J180" s="6" t="s">
        <v>19</v>
      </c>
      <c r="K180" s="9">
        <v>74541</v>
      </c>
      <c r="L180" s="9">
        <v>300000</v>
      </c>
      <c r="M180" s="9">
        <v>298540</v>
      </c>
      <c r="N180" s="9">
        <f t="shared" si="10"/>
        <v>22253470140</v>
      </c>
      <c r="O180" s="9">
        <f t="shared" si="13"/>
        <v>2002812312.5999999</v>
      </c>
      <c r="P180" s="9">
        <f t="shared" si="12"/>
        <v>24256282452.599998</v>
      </c>
      <c r="Q180" s="6" t="s">
        <v>0</v>
      </c>
      <c r="R180" s="6" t="s">
        <v>285</v>
      </c>
      <c r="S180" s="6" t="s">
        <v>2353</v>
      </c>
      <c r="T180" s="6" t="s">
        <v>271</v>
      </c>
      <c r="U180" s="6" t="s">
        <v>6</v>
      </c>
      <c r="V180" s="6" t="s">
        <v>5</v>
      </c>
      <c r="W180" s="6" t="s">
        <v>264</v>
      </c>
      <c r="X180" s="6" t="s">
        <v>955</v>
      </c>
      <c r="Y180" s="6" t="s">
        <v>2377</v>
      </c>
      <c r="Z180" s="6" t="s">
        <v>2333</v>
      </c>
      <c r="AA180" s="9">
        <v>85050</v>
      </c>
    </row>
    <row r="181" spans="1:27">
      <c r="A181" s="6" t="s">
        <v>32</v>
      </c>
      <c r="B181" s="6" t="s">
        <v>958</v>
      </c>
      <c r="C181" s="6" t="s">
        <v>72</v>
      </c>
      <c r="D181" s="6" t="s">
        <v>28</v>
      </c>
      <c r="E181" s="7">
        <v>14021900128</v>
      </c>
      <c r="F181" s="7">
        <f t="shared" si="11"/>
        <v>1</v>
      </c>
      <c r="G181" s="6" t="s">
        <v>271</v>
      </c>
      <c r="H181" s="8" t="s">
        <v>322</v>
      </c>
      <c r="I181" s="6" t="s">
        <v>321</v>
      </c>
      <c r="J181" s="6" t="s">
        <v>4</v>
      </c>
      <c r="K181" s="9">
        <v>74541</v>
      </c>
      <c r="L181" s="9">
        <v>150000</v>
      </c>
      <c r="M181" s="9">
        <v>145720</v>
      </c>
      <c r="N181" s="9">
        <f t="shared" si="10"/>
        <v>10862114520</v>
      </c>
      <c r="O181" s="9">
        <f t="shared" si="13"/>
        <v>977590306.79999995</v>
      </c>
      <c r="P181" s="9">
        <f t="shared" si="12"/>
        <v>11839704826.799999</v>
      </c>
      <c r="Q181" s="6" t="s">
        <v>0</v>
      </c>
      <c r="R181" s="6" t="s">
        <v>306</v>
      </c>
      <c r="S181" s="6" t="s">
        <v>2353</v>
      </c>
      <c r="T181" s="6" t="s">
        <v>271</v>
      </c>
      <c r="U181" s="6" t="s">
        <v>6</v>
      </c>
      <c r="V181" s="6" t="s">
        <v>5</v>
      </c>
      <c r="W181" s="6" t="s">
        <v>957</v>
      </c>
      <c r="X181" s="6" t="s">
        <v>683</v>
      </c>
      <c r="Y181" s="6" t="s">
        <v>2376</v>
      </c>
      <c r="Z181" s="6" t="s">
        <v>2333</v>
      </c>
      <c r="AA181" s="9">
        <v>84450</v>
      </c>
    </row>
    <row r="182" spans="1:27">
      <c r="A182" s="6" t="s">
        <v>64</v>
      </c>
      <c r="B182" s="6" t="s">
        <v>962</v>
      </c>
      <c r="C182" s="6" t="s">
        <v>267</v>
      </c>
      <c r="D182" s="6" t="s">
        <v>28</v>
      </c>
      <c r="E182" s="7">
        <v>14021900129</v>
      </c>
      <c r="F182" s="7">
        <f t="shared" si="11"/>
        <v>1</v>
      </c>
      <c r="G182" s="6" t="s">
        <v>271</v>
      </c>
      <c r="H182" s="8" t="s">
        <v>960</v>
      </c>
      <c r="I182" s="6" t="s">
        <v>959</v>
      </c>
      <c r="J182" s="6" t="s">
        <v>19</v>
      </c>
      <c r="K182" s="9">
        <v>74541</v>
      </c>
      <c r="L182" s="9">
        <v>300000</v>
      </c>
      <c r="M182" s="9">
        <v>299260</v>
      </c>
      <c r="N182" s="9">
        <f t="shared" si="10"/>
        <v>22307139660</v>
      </c>
      <c r="O182" s="9">
        <f t="shared" si="13"/>
        <v>2007642569.3999999</v>
      </c>
      <c r="P182" s="9">
        <f t="shared" si="12"/>
        <v>24314782229.400002</v>
      </c>
      <c r="Q182" s="6" t="s">
        <v>0</v>
      </c>
      <c r="R182" s="6" t="s">
        <v>285</v>
      </c>
      <c r="S182" s="6" t="s">
        <v>2353</v>
      </c>
      <c r="T182" s="6" t="s">
        <v>271</v>
      </c>
      <c r="U182" s="6" t="s">
        <v>6</v>
      </c>
      <c r="V182" s="6" t="s">
        <v>5</v>
      </c>
      <c r="W182" s="6" t="s">
        <v>264</v>
      </c>
      <c r="X182" s="6" t="s">
        <v>961</v>
      </c>
      <c r="Y182" s="6" t="s">
        <v>2378</v>
      </c>
      <c r="Z182" s="6" t="s">
        <v>2333</v>
      </c>
      <c r="AA182" s="9">
        <v>85057</v>
      </c>
    </row>
    <row r="183" spans="1:27">
      <c r="A183" s="6" t="s">
        <v>37</v>
      </c>
      <c r="B183" s="6" t="s">
        <v>964</v>
      </c>
      <c r="C183" s="6" t="s">
        <v>238</v>
      </c>
      <c r="D183" s="6" t="s">
        <v>28</v>
      </c>
      <c r="E183" s="7">
        <v>14021900130</v>
      </c>
      <c r="F183" s="7">
        <f t="shared" si="11"/>
        <v>1</v>
      </c>
      <c r="G183" s="6" t="s">
        <v>270</v>
      </c>
      <c r="H183" s="8" t="s">
        <v>707</v>
      </c>
      <c r="I183" s="6" t="s">
        <v>327</v>
      </c>
      <c r="J183" s="6" t="s">
        <v>19</v>
      </c>
      <c r="K183" s="9">
        <v>74541</v>
      </c>
      <c r="L183" s="9">
        <v>500000</v>
      </c>
      <c r="M183" s="9">
        <v>499850</v>
      </c>
      <c r="N183" s="9">
        <f t="shared" si="10"/>
        <v>37259318850</v>
      </c>
      <c r="O183" s="9">
        <f t="shared" si="13"/>
        <v>3353338696.5</v>
      </c>
      <c r="P183" s="9">
        <f t="shared" si="12"/>
        <v>40612657546.5</v>
      </c>
      <c r="Q183" s="6" t="s">
        <v>0</v>
      </c>
      <c r="R183" s="6" t="s">
        <v>282</v>
      </c>
      <c r="S183" s="6" t="s">
        <v>2353</v>
      </c>
      <c r="T183" s="6" t="s">
        <v>270</v>
      </c>
      <c r="U183" s="6" t="s">
        <v>6</v>
      </c>
      <c r="V183" s="6" t="s">
        <v>5</v>
      </c>
      <c r="W183" s="6" t="s">
        <v>43</v>
      </c>
      <c r="X183" s="6" t="s">
        <v>963</v>
      </c>
      <c r="Y183" s="6" t="s">
        <v>2381</v>
      </c>
      <c r="Z183" s="6" t="s">
        <v>2333</v>
      </c>
      <c r="AA183" s="9">
        <v>84780</v>
      </c>
    </row>
    <row r="184" spans="1:27">
      <c r="A184" s="6" t="s">
        <v>32</v>
      </c>
      <c r="B184" s="6" t="s">
        <v>968</v>
      </c>
      <c r="C184" s="6" t="s">
        <v>72</v>
      </c>
      <c r="D184" s="6" t="s">
        <v>28</v>
      </c>
      <c r="E184" s="7">
        <v>14021900131</v>
      </c>
      <c r="F184" s="7">
        <f t="shared" si="11"/>
        <v>1</v>
      </c>
      <c r="G184" s="6" t="s">
        <v>270</v>
      </c>
      <c r="H184" s="8" t="s">
        <v>966</v>
      </c>
      <c r="I184" s="6" t="s">
        <v>965</v>
      </c>
      <c r="J184" s="6" t="s">
        <v>4</v>
      </c>
      <c r="K184" s="9">
        <v>74541</v>
      </c>
      <c r="L184" s="9">
        <v>25000</v>
      </c>
      <c r="M184" s="9">
        <v>24130</v>
      </c>
      <c r="N184" s="9">
        <f t="shared" si="10"/>
        <v>1798674330</v>
      </c>
      <c r="O184" s="9">
        <f t="shared" si="13"/>
        <v>161880689.69999999</v>
      </c>
      <c r="P184" s="9">
        <f t="shared" si="12"/>
        <v>1960555019.7</v>
      </c>
      <c r="Q184" s="6" t="s">
        <v>0</v>
      </c>
      <c r="R184" s="6" t="s">
        <v>287</v>
      </c>
      <c r="S184" s="6" t="s">
        <v>2353</v>
      </c>
      <c r="T184" s="6" t="s">
        <v>270</v>
      </c>
      <c r="U184" s="6" t="s">
        <v>6</v>
      </c>
      <c r="V184" s="6" t="s">
        <v>5</v>
      </c>
      <c r="W184" s="6" t="s">
        <v>43</v>
      </c>
      <c r="X184" s="6" t="s">
        <v>967</v>
      </c>
      <c r="Y184" s="6" t="s">
        <v>2380</v>
      </c>
      <c r="Z184" s="6" t="s">
        <v>2333</v>
      </c>
      <c r="AA184" s="9">
        <v>84296</v>
      </c>
    </row>
    <row r="185" spans="1:27">
      <c r="A185" s="6" t="s">
        <v>299</v>
      </c>
      <c r="B185" s="6" t="s">
        <v>972</v>
      </c>
      <c r="C185" s="6" t="s">
        <v>251</v>
      </c>
      <c r="D185" s="6" t="s">
        <v>28</v>
      </c>
      <c r="E185" s="7">
        <v>14021900132</v>
      </c>
      <c r="F185" s="7">
        <f t="shared" si="11"/>
        <v>1</v>
      </c>
      <c r="G185" s="6" t="s">
        <v>273</v>
      </c>
      <c r="H185" s="8" t="s">
        <v>970</v>
      </c>
      <c r="I185" s="6" t="s">
        <v>969</v>
      </c>
      <c r="J185" s="6" t="s">
        <v>714</v>
      </c>
      <c r="K185" s="9">
        <v>74541</v>
      </c>
      <c r="L185" s="9">
        <v>110000</v>
      </c>
      <c r="M185" s="9">
        <v>109270</v>
      </c>
      <c r="N185" s="9">
        <f t="shared" si="10"/>
        <v>8145095070</v>
      </c>
      <c r="O185" s="9">
        <f t="shared" si="13"/>
        <v>733058556.29999995</v>
      </c>
      <c r="P185" s="9">
        <f t="shared" si="12"/>
        <v>8878153626.2999992</v>
      </c>
      <c r="Q185" s="6" t="s">
        <v>0</v>
      </c>
      <c r="R185" s="6" t="s">
        <v>311</v>
      </c>
      <c r="S185" s="6" t="s">
        <v>2382</v>
      </c>
      <c r="T185" s="6" t="s">
        <v>273</v>
      </c>
      <c r="U185" s="6" t="s">
        <v>6</v>
      </c>
      <c r="V185" s="6" t="s">
        <v>5</v>
      </c>
      <c r="W185" s="6" t="s">
        <v>715</v>
      </c>
      <c r="X185" s="6" t="s">
        <v>971</v>
      </c>
      <c r="Y185" s="6" t="s">
        <v>2383</v>
      </c>
      <c r="Z185" s="6" t="s">
        <v>2384</v>
      </c>
      <c r="AA185" s="9">
        <v>84903</v>
      </c>
    </row>
    <row r="186" spans="1:27">
      <c r="A186" s="6" t="s">
        <v>299</v>
      </c>
      <c r="B186" s="6" t="s">
        <v>976</v>
      </c>
      <c r="C186" s="6" t="s">
        <v>251</v>
      </c>
      <c r="D186" s="6" t="s">
        <v>28</v>
      </c>
      <c r="E186" s="7">
        <v>14021900134</v>
      </c>
      <c r="F186" s="7">
        <f t="shared" si="11"/>
        <v>1</v>
      </c>
      <c r="G186" s="6" t="s">
        <v>273</v>
      </c>
      <c r="H186" s="8" t="s">
        <v>974</v>
      </c>
      <c r="I186" s="6" t="s">
        <v>973</v>
      </c>
      <c r="J186" s="6" t="s">
        <v>4</v>
      </c>
      <c r="K186" s="9">
        <v>74541</v>
      </c>
      <c r="L186" s="9">
        <v>120000</v>
      </c>
      <c r="M186" s="9">
        <v>119860</v>
      </c>
      <c r="N186" s="9">
        <f t="shared" si="10"/>
        <v>8934484260</v>
      </c>
      <c r="O186" s="9">
        <f t="shared" si="13"/>
        <v>804103583.39999998</v>
      </c>
      <c r="P186" s="9">
        <f t="shared" si="12"/>
        <v>9738587843.3999996</v>
      </c>
      <c r="Q186" s="6" t="s">
        <v>0</v>
      </c>
      <c r="R186" s="6" t="s">
        <v>311</v>
      </c>
      <c r="S186" s="6" t="s">
        <v>2382</v>
      </c>
      <c r="T186" s="6" t="s">
        <v>273</v>
      </c>
      <c r="U186" s="6" t="s">
        <v>6</v>
      </c>
      <c r="V186" s="6" t="s">
        <v>5</v>
      </c>
      <c r="W186" s="6" t="s">
        <v>715</v>
      </c>
      <c r="X186" s="6" t="s">
        <v>975</v>
      </c>
      <c r="Y186" s="6" t="s">
        <v>2385</v>
      </c>
      <c r="Z186" s="6" t="s">
        <v>2384</v>
      </c>
      <c r="AA186" s="9">
        <v>84038</v>
      </c>
    </row>
    <row r="187" spans="1:27">
      <c r="A187" s="6" t="s">
        <v>319</v>
      </c>
      <c r="B187" s="6" t="s">
        <v>983</v>
      </c>
      <c r="C187" s="6" t="s">
        <v>273</v>
      </c>
      <c r="D187" s="6" t="s">
        <v>28</v>
      </c>
      <c r="E187" s="7">
        <v>14021900141</v>
      </c>
      <c r="F187" s="7">
        <f t="shared" si="11"/>
        <v>1</v>
      </c>
      <c r="G187" s="6" t="s">
        <v>309</v>
      </c>
      <c r="H187" s="8" t="s">
        <v>920</v>
      </c>
      <c r="I187" s="6" t="s">
        <v>919</v>
      </c>
      <c r="J187" s="6" t="s">
        <v>4</v>
      </c>
      <c r="K187" s="9">
        <v>74541</v>
      </c>
      <c r="L187" s="9">
        <v>220000</v>
      </c>
      <c r="M187" s="9">
        <v>216860</v>
      </c>
      <c r="N187" s="9">
        <f t="shared" si="10"/>
        <v>16164961260</v>
      </c>
      <c r="O187" s="9">
        <f t="shared" si="13"/>
        <v>1454846513.3999999</v>
      </c>
      <c r="P187" s="9">
        <f t="shared" si="12"/>
        <v>17619807773.400002</v>
      </c>
      <c r="Q187" s="6" t="s">
        <v>0</v>
      </c>
      <c r="R187" s="6" t="s">
        <v>288</v>
      </c>
      <c r="S187" s="6" t="s">
        <v>2353</v>
      </c>
      <c r="T187" s="6" t="s">
        <v>309</v>
      </c>
      <c r="U187" s="6" t="s">
        <v>6</v>
      </c>
      <c r="V187" s="6" t="s">
        <v>5</v>
      </c>
      <c r="W187" s="6" t="s">
        <v>727</v>
      </c>
      <c r="X187" s="6" t="s">
        <v>921</v>
      </c>
      <c r="Y187" s="6" t="s">
        <v>2386</v>
      </c>
      <c r="Z187" s="6" t="s">
        <v>2333</v>
      </c>
      <c r="AA187" s="9">
        <v>85244</v>
      </c>
    </row>
    <row r="188" spans="1:27">
      <c r="A188" s="6" t="s">
        <v>32</v>
      </c>
      <c r="B188" s="6" t="s">
        <v>987</v>
      </c>
      <c r="C188" s="6" t="s">
        <v>271</v>
      </c>
      <c r="D188" s="6" t="s">
        <v>28</v>
      </c>
      <c r="E188" s="7">
        <v>14021900143</v>
      </c>
      <c r="F188" s="7">
        <f t="shared" si="11"/>
        <v>1</v>
      </c>
      <c r="G188" s="6" t="s">
        <v>292</v>
      </c>
      <c r="H188" s="8" t="s">
        <v>203</v>
      </c>
      <c r="I188" s="6" t="s">
        <v>202</v>
      </c>
      <c r="J188" s="6" t="s">
        <v>4</v>
      </c>
      <c r="K188" s="9">
        <v>74541</v>
      </c>
      <c r="L188" s="9">
        <v>100000</v>
      </c>
      <c r="M188" s="9">
        <v>98660</v>
      </c>
      <c r="N188" s="9">
        <f t="shared" si="10"/>
        <v>7354215060</v>
      </c>
      <c r="O188" s="9">
        <f t="shared" si="13"/>
        <v>661879355.39999998</v>
      </c>
      <c r="P188" s="9">
        <f t="shared" si="12"/>
        <v>8016094415.3999996</v>
      </c>
      <c r="Q188" s="6" t="s">
        <v>0</v>
      </c>
      <c r="R188" s="6" t="s">
        <v>282</v>
      </c>
      <c r="S188" s="6" t="s">
        <v>2353</v>
      </c>
      <c r="T188" s="6" t="s">
        <v>292</v>
      </c>
      <c r="U188" s="6" t="s">
        <v>6</v>
      </c>
      <c r="V188" s="6" t="s">
        <v>5</v>
      </c>
      <c r="W188" s="6" t="s">
        <v>31</v>
      </c>
      <c r="X188" s="6" t="s">
        <v>986</v>
      </c>
      <c r="Y188" s="6" t="s">
        <v>2387</v>
      </c>
      <c r="Z188" s="6" t="s">
        <v>2333</v>
      </c>
      <c r="AA188" s="9">
        <v>84325</v>
      </c>
    </row>
    <row r="189" spans="1:27">
      <c r="A189" s="6" t="s">
        <v>299</v>
      </c>
      <c r="B189" s="6" t="s">
        <v>988</v>
      </c>
      <c r="C189" s="6" t="s">
        <v>271</v>
      </c>
      <c r="D189" s="6" t="s">
        <v>28</v>
      </c>
      <c r="E189" s="7">
        <v>14021900144</v>
      </c>
      <c r="F189" s="7">
        <f t="shared" si="11"/>
        <v>1</v>
      </c>
      <c r="G189" s="6" t="s">
        <v>257</v>
      </c>
      <c r="H189" s="8" t="s">
        <v>903</v>
      </c>
      <c r="I189" s="6" t="s">
        <v>902</v>
      </c>
      <c r="J189" s="6" t="s">
        <v>714</v>
      </c>
      <c r="K189" s="9">
        <v>74541</v>
      </c>
      <c r="L189" s="9">
        <v>90000</v>
      </c>
      <c r="M189" s="9">
        <v>89120</v>
      </c>
      <c r="N189" s="9">
        <f t="shared" si="10"/>
        <v>6643093920</v>
      </c>
      <c r="O189" s="9">
        <f t="shared" si="13"/>
        <v>597878452.79999995</v>
      </c>
      <c r="P189" s="9">
        <f t="shared" si="12"/>
        <v>7240972372.8000002</v>
      </c>
      <c r="Q189" s="6" t="s">
        <v>0</v>
      </c>
      <c r="R189" s="6" t="s">
        <v>324</v>
      </c>
      <c r="S189" s="6" t="s">
        <v>2353</v>
      </c>
      <c r="T189" s="6" t="s">
        <v>257</v>
      </c>
      <c r="U189" s="6" t="s">
        <v>6</v>
      </c>
      <c r="V189" s="6" t="s">
        <v>5</v>
      </c>
      <c r="W189" s="6" t="s">
        <v>281</v>
      </c>
      <c r="X189" s="6" t="s">
        <v>904</v>
      </c>
      <c r="Y189" s="6" t="s">
        <v>2394</v>
      </c>
      <c r="Z189" s="6" t="s">
        <v>2333</v>
      </c>
      <c r="AA189" s="9">
        <v>85005</v>
      </c>
    </row>
    <row r="190" spans="1:27">
      <c r="A190" s="6" t="s">
        <v>318</v>
      </c>
      <c r="B190" s="6" t="s">
        <v>989</v>
      </c>
      <c r="C190" s="6" t="s">
        <v>293</v>
      </c>
      <c r="D190" s="6" t="s">
        <v>28</v>
      </c>
      <c r="E190" s="7">
        <v>14021900145</v>
      </c>
      <c r="F190" s="7">
        <f t="shared" si="11"/>
        <v>1</v>
      </c>
      <c r="G190" s="6" t="s">
        <v>257</v>
      </c>
      <c r="H190" s="8" t="s">
        <v>890</v>
      </c>
      <c r="I190" s="6" t="s">
        <v>889</v>
      </c>
      <c r="J190" s="6" t="s">
        <v>4</v>
      </c>
      <c r="K190" s="9">
        <v>74541</v>
      </c>
      <c r="L190" s="9">
        <v>300000</v>
      </c>
      <c r="M190" s="9">
        <v>299470</v>
      </c>
      <c r="N190" s="9">
        <f t="shared" si="10"/>
        <v>22322793270</v>
      </c>
      <c r="O190" s="9">
        <f t="shared" si="13"/>
        <v>2009051394.3</v>
      </c>
      <c r="P190" s="9">
        <f t="shared" si="12"/>
        <v>24331844664.299999</v>
      </c>
      <c r="Q190" s="6" t="s">
        <v>0</v>
      </c>
      <c r="R190" s="6" t="s">
        <v>334</v>
      </c>
      <c r="S190" s="6" t="s">
        <v>2353</v>
      </c>
      <c r="T190" s="6" t="s">
        <v>257</v>
      </c>
      <c r="U190" s="6" t="s">
        <v>6</v>
      </c>
      <c r="V190" s="6" t="s">
        <v>5</v>
      </c>
      <c r="W190" s="6" t="s">
        <v>172</v>
      </c>
      <c r="X190" s="6" t="s">
        <v>891</v>
      </c>
      <c r="Y190" s="6" t="s">
        <v>2395</v>
      </c>
      <c r="Z190" s="6" t="s">
        <v>2333</v>
      </c>
      <c r="AA190" s="9">
        <v>85106</v>
      </c>
    </row>
    <row r="191" spans="1:27">
      <c r="A191" s="6" t="s">
        <v>352</v>
      </c>
      <c r="B191" s="6" t="s">
        <v>991</v>
      </c>
      <c r="C191" s="6" t="s">
        <v>292</v>
      </c>
      <c r="D191" s="6" t="s">
        <v>28</v>
      </c>
      <c r="E191" s="7">
        <v>14021900146</v>
      </c>
      <c r="F191" s="7">
        <f t="shared" si="11"/>
        <v>1</v>
      </c>
      <c r="G191" s="6" t="s">
        <v>257</v>
      </c>
      <c r="H191" s="8" t="s">
        <v>778</v>
      </c>
      <c r="I191" s="6" t="s">
        <v>777</v>
      </c>
      <c r="J191" s="6" t="s">
        <v>16</v>
      </c>
      <c r="K191" s="9">
        <v>74541</v>
      </c>
      <c r="L191" s="9">
        <v>380000</v>
      </c>
      <c r="M191" s="9">
        <v>378890</v>
      </c>
      <c r="N191" s="9">
        <f t="shared" si="10"/>
        <v>28242839490</v>
      </c>
      <c r="O191" s="9">
        <f t="shared" si="13"/>
        <v>2541855554.0999999</v>
      </c>
      <c r="P191" s="9">
        <f t="shared" si="12"/>
        <v>30784695044.099998</v>
      </c>
      <c r="Q191" s="6" t="s">
        <v>0</v>
      </c>
      <c r="R191" s="6" t="s">
        <v>334</v>
      </c>
      <c r="S191" s="6" t="s">
        <v>2353</v>
      </c>
      <c r="T191" s="6" t="s">
        <v>257</v>
      </c>
      <c r="U191" s="6" t="s">
        <v>6</v>
      </c>
      <c r="V191" s="6" t="s">
        <v>5</v>
      </c>
      <c r="W191" s="6" t="s">
        <v>422</v>
      </c>
      <c r="X191" s="6" t="s">
        <v>990</v>
      </c>
      <c r="Y191" s="6" t="s">
        <v>2391</v>
      </c>
      <c r="Z191" s="6" t="s">
        <v>2333</v>
      </c>
      <c r="AA191" s="9">
        <v>84877</v>
      </c>
    </row>
    <row r="192" spans="1:27">
      <c r="A192" s="6" t="s">
        <v>299</v>
      </c>
      <c r="B192" s="6" t="s">
        <v>995</v>
      </c>
      <c r="C192" s="6" t="s">
        <v>72</v>
      </c>
      <c r="D192" s="6" t="s">
        <v>28</v>
      </c>
      <c r="E192" s="7">
        <v>14021900147</v>
      </c>
      <c r="F192" s="7">
        <f t="shared" si="11"/>
        <v>1</v>
      </c>
      <c r="G192" s="6" t="s">
        <v>257</v>
      </c>
      <c r="H192" s="8" t="s">
        <v>993</v>
      </c>
      <c r="I192" s="6" t="s">
        <v>992</v>
      </c>
      <c r="J192" s="6" t="s">
        <v>714</v>
      </c>
      <c r="K192" s="9">
        <v>74541</v>
      </c>
      <c r="L192" s="9">
        <v>500000</v>
      </c>
      <c r="M192" s="9">
        <v>499310</v>
      </c>
      <c r="N192" s="9">
        <f t="shared" si="10"/>
        <v>37219066710</v>
      </c>
      <c r="O192" s="9">
        <f t="shared" si="13"/>
        <v>3349716003.9000001</v>
      </c>
      <c r="P192" s="9">
        <f t="shared" si="12"/>
        <v>40568782713.900002</v>
      </c>
      <c r="Q192" s="6" t="s">
        <v>0</v>
      </c>
      <c r="R192" s="6" t="s">
        <v>879</v>
      </c>
      <c r="S192" s="6" t="s">
        <v>2353</v>
      </c>
      <c r="T192" s="6" t="s">
        <v>257</v>
      </c>
      <c r="U192" s="6" t="s">
        <v>6</v>
      </c>
      <c r="V192" s="6" t="s">
        <v>5</v>
      </c>
      <c r="W192" s="6" t="s">
        <v>281</v>
      </c>
      <c r="X192" s="6" t="s">
        <v>994</v>
      </c>
      <c r="Y192" s="6" t="s">
        <v>2393</v>
      </c>
      <c r="Z192" s="6" t="s">
        <v>2333</v>
      </c>
      <c r="AA192" s="9">
        <v>84951</v>
      </c>
    </row>
    <row r="193" spans="1:27">
      <c r="A193" s="6" t="s">
        <v>40</v>
      </c>
      <c r="B193" s="6" t="s">
        <v>999</v>
      </c>
      <c r="C193" s="6" t="s">
        <v>293</v>
      </c>
      <c r="D193" s="6" t="s">
        <v>28</v>
      </c>
      <c r="E193" s="7">
        <v>14021900148</v>
      </c>
      <c r="F193" s="7">
        <f t="shared" si="11"/>
        <v>1</v>
      </c>
      <c r="G193" s="6" t="s">
        <v>257</v>
      </c>
      <c r="H193" s="8" t="s">
        <v>997</v>
      </c>
      <c r="I193" s="6" t="s">
        <v>996</v>
      </c>
      <c r="J193" s="6" t="s">
        <v>16</v>
      </c>
      <c r="K193" s="9">
        <v>74541</v>
      </c>
      <c r="L193" s="9">
        <v>43000</v>
      </c>
      <c r="M193" s="9">
        <v>42640</v>
      </c>
      <c r="N193" s="9">
        <f t="shared" si="10"/>
        <v>3178428240</v>
      </c>
      <c r="O193" s="9">
        <f t="shared" si="13"/>
        <v>286058541.59999996</v>
      </c>
      <c r="P193" s="9">
        <f t="shared" si="12"/>
        <v>3464486781.5999999</v>
      </c>
      <c r="Q193" s="6" t="s">
        <v>0</v>
      </c>
      <c r="R193" s="6" t="s">
        <v>334</v>
      </c>
      <c r="S193" s="6" t="s">
        <v>2353</v>
      </c>
      <c r="T193" s="6" t="s">
        <v>257</v>
      </c>
      <c r="U193" s="6" t="s">
        <v>6</v>
      </c>
      <c r="V193" s="6" t="s">
        <v>5</v>
      </c>
      <c r="W193" s="6" t="s">
        <v>43</v>
      </c>
      <c r="X193" s="6" t="s">
        <v>998</v>
      </c>
      <c r="Y193" s="6" t="s">
        <v>2389</v>
      </c>
      <c r="Z193" s="6" t="s">
        <v>2333</v>
      </c>
      <c r="AA193" s="9">
        <v>77719</v>
      </c>
    </row>
    <row r="194" spans="1:27">
      <c r="A194" s="6" t="s">
        <v>319</v>
      </c>
      <c r="B194" s="6" t="s">
        <v>1003</v>
      </c>
      <c r="C194" s="6" t="s">
        <v>293</v>
      </c>
      <c r="D194" s="6" t="s">
        <v>28</v>
      </c>
      <c r="E194" s="7">
        <v>14021900149</v>
      </c>
      <c r="F194" s="7">
        <f t="shared" si="11"/>
        <v>1</v>
      </c>
      <c r="G194" s="6" t="s">
        <v>257</v>
      </c>
      <c r="H194" s="8" t="s">
        <v>1001</v>
      </c>
      <c r="I194" s="6" t="s">
        <v>1000</v>
      </c>
      <c r="J194" s="6" t="s">
        <v>4</v>
      </c>
      <c r="K194" s="9">
        <v>74541</v>
      </c>
      <c r="L194" s="9">
        <v>200000</v>
      </c>
      <c r="M194" s="9">
        <v>192110</v>
      </c>
      <c r="N194" s="9">
        <f t="shared" ref="N194:N257" si="14">M194*K194</f>
        <v>14320071510</v>
      </c>
      <c r="O194" s="9">
        <f t="shared" si="13"/>
        <v>1288806435.8999999</v>
      </c>
      <c r="P194" s="9">
        <f t="shared" si="12"/>
        <v>15608877945.9</v>
      </c>
      <c r="Q194" s="6" t="s">
        <v>0</v>
      </c>
      <c r="R194" s="6" t="s">
        <v>334</v>
      </c>
      <c r="S194" s="6" t="s">
        <v>2353</v>
      </c>
      <c r="T194" s="6" t="s">
        <v>257</v>
      </c>
      <c r="U194" s="6" t="s">
        <v>6</v>
      </c>
      <c r="V194" s="6" t="s">
        <v>5</v>
      </c>
      <c r="W194" s="6" t="s">
        <v>340</v>
      </c>
      <c r="X194" s="6" t="s">
        <v>1002</v>
      </c>
      <c r="Y194" s="6" t="s">
        <v>2392</v>
      </c>
      <c r="Z194" s="6" t="s">
        <v>2333</v>
      </c>
      <c r="AA194" s="9">
        <v>85282</v>
      </c>
    </row>
    <row r="195" spans="1:27">
      <c r="A195" s="6" t="s">
        <v>733</v>
      </c>
      <c r="B195" s="6" t="s">
        <v>1005</v>
      </c>
      <c r="C195" s="6" t="s">
        <v>293</v>
      </c>
      <c r="D195" s="6" t="s">
        <v>28</v>
      </c>
      <c r="E195" s="7">
        <v>14021900150</v>
      </c>
      <c r="F195" s="7">
        <f t="shared" ref="F195:F258" si="15">COUNTIF(E:E,E195)</f>
        <v>1</v>
      </c>
      <c r="G195" s="6" t="s">
        <v>257</v>
      </c>
      <c r="H195" s="8" t="s">
        <v>858</v>
      </c>
      <c r="I195" s="6" t="s">
        <v>857</v>
      </c>
      <c r="J195" s="6" t="s">
        <v>19</v>
      </c>
      <c r="K195" s="9">
        <v>74541</v>
      </c>
      <c r="L195" s="9">
        <v>500000</v>
      </c>
      <c r="M195" s="9">
        <v>497980</v>
      </c>
      <c r="N195" s="9">
        <f t="shared" si="14"/>
        <v>37119927180</v>
      </c>
      <c r="O195" s="9">
        <f t="shared" si="13"/>
        <v>3340793446.1999998</v>
      </c>
      <c r="P195" s="9">
        <f t="shared" ref="P195:P258" si="16">O195+N195</f>
        <v>40460720626.199997</v>
      </c>
      <c r="Q195" s="6" t="s">
        <v>0</v>
      </c>
      <c r="R195" s="6" t="s">
        <v>334</v>
      </c>
      <c r="S195" s="6" t="s">
        <v>2353</v>
      </c>
      <c r="T195" s="6" t="s">
        <v>257</v>
      </c>
      <c r="U195" s="6" t="s">
        <v>6</v>
      </c>
      <c r="V195" s="6" t="s">
        <v>5</v>
      </c>
      <c r="W195" s="6" t="s">
        <v>755</v>
      </c>
      <c r="X195" s="6" t="s">
        <v>1004</v>
      </c>
      <c r="Y195" s="6" t="s">
        <v>2390</v>
      </c>
      <c r="Z195" s="6" t="s">
        <v>2333</v>
      </c>
      <c r="AA195" s="9">
        <v>85239</v>
      </c>
    </row>
    <row r="196" spans="1:27">
      <c r="A196" s="6" t="s">
        <v>174</v>
      </c>
      <c r="B196" s="6" t="s">
        <v>1007</v>
      </c>
      <c r="C196" s="6" t="s">
        <v>257</v>
      </c>
      <c r="D196" s="6" t="s">
        <v>28</v>
      </c>
      <c r="E196" s="7">
        <v>14021900151</v>
      </c>
      <c r="F196" s="7">
        <f t="shared" si="15"/>
        <v>1</v>
      </c>
      <c r="G196" s="6" t="s">
        <v>313</v>
      </c>
      <c r="H196" s="8" t="s">
        <v>823</v>
      </c>
      <c r="I196" s="6" t="s">
        <v>822</v>
      </c>
      <c r="J196" s="6" t="s">
        <v>4</v>
      </c>
      <c r="K196" s="9">
        <v>74541</v>
      </c>
      <c r="L196" s="9">
        <v>350000</v>
      </c>
      <c r="M196" s="9">
        <v>341960</v>
      </c>
      <c r="N196" s="9">
        <f t="shared" si="14"/>
        <v>25490040360</v>
      </c>
      <c r="O196" s="9">
        <f t="shared" si="13"/>
        <v>2294103632.4000001</v>
      </c>
      <c r="P196" s="9">
        <f t="shared" si="16"/>
        <v>27784143992.400002</v>
      </c>
      <c r="Q196" s="6" t="s">
        <v>0</v>
      </c>
      <c r="R196" s="6" t="s">
        <v>335</v>
      </c>
      <c r="S196" s="6" t="s">
        <v>2353</v>
      </c>
      <c r="T196" s="6" t="s">
        <v>313</v>
      </c>
      <c r="U196" s="6" t="s">
        <v>6</v>
      </c>
      <c r="V196" s="6" t="s">
        <v>5</v>
      </c>
      <c r="W196" s="6" t="s">
        <v>172</v>
      </c>
      <c r="X196" s="6" t="s">
        <v>1006</v>
      </c>
      <c r="Y196" s="6" t="s">
        <v>2396</v>
      </c>
      <c r="Z196" s="6" t="s">
        <v>2333</v>
      </c>
      <c r="AA196" s="9">
        <v>84862</v>
      </c>
    </row>
    <row r="197" spans="1:27">
      <c r="A197" s="6" t="s">
        <v>299</v>
      </c>
      <c r="B197" s="6" t="s">
        <v>1008</v>
      </c>
      <c r="C197" s="6" t="s">
        <v>293</v>
      </c>
      <c r="D197" s="6" t="s">
        <v>28</v>
      </c>
      <c r="E197" s="7">
        <v>14021900152</v>
      </c>
      <c r="F197" s="7">
        <f t="shared" si="15"/>
        <v>1</v>
      </c>
      <c r="G197" s="6" t="s">
        <v>313</v>
      </c>
      <c r="H197" s="8" t="s">
        <v>896</v>
      </c>
      <c r="I197" s="6" t="s">
        <v>895</v>
      </c>
      <c r="J197" s="6" t="s">
        <v>714</v>
      </c>
      <c r="K197" s="9">
        <v>74541</v>
      </c>
      <c r="L197" s="9">
        <v>60000</v>
      </c>
      <c r="M197" s="9">
        <v>59630</v>
      </c>
      <c r="N197" s="9">
        <f t="shared" si="14"/>
        <v>4444879830</v>
      </c>
      <c r="O197" s="9">
        <f t="shared" si="13"/>
        <v>400039184.69999999</v>
      </c>
      <c r="P197" s="9">
        <f t="shared" si="16"/>
        <v>4844919014.6999998</v>
      </c>
      <c r="Q197" s="6" t="s">
        <v>0</v>
      </c>
      <c r="R197" s="6" t="s">
        <v>335</v>
      </c>
      <c r="S197" s="6" t="s">
        <v>2353</v>
      </c>
      <c r="T197" s="6" t="s">
        <v>313</v>
      </c>
      <c r="U197" s="6" t="s">
        <v>6</v>
      </c>
      <c r="V197" s="6" t="s">
        <v>5</v>
      </c>
      <c r="W197" s="6" t="s">
        <v>715</v>
      </c>
      <c r="X197" s="6" t="s">
        <v>897</v>
      </c>
      <c r="Y197" s="6" t="s">
        <v>2397</v>
      </c>
      <c r="Z197" s="6" t="s">
        <v>2333</v>
      </c>
      <c r="AA197" s="9">
        <v>85213</v>
      </c>
    </row>
    <row r="198" spans="1:27">
      <c r="A198" s="6" t="s">
        <v>40</v>
      </c>
      <c r="B198" s="6" t="s">
        <v>1012</v>
      </c>
      <c r="C198" s="6" t="s">
        <v>257</v>
      </c>
      <c r="D198" s="6" t="s">
        <v>28</v>
      </c>
      <c r="E198" s="7">
        <v>14021900154</v>
      </c>
      <c r="F198" s="7">
        <f t="shared" si="15"/>
        <v>1</v>
      </c>
      <c r="G198" s="6" t="s">
        <v>70</v>
      </c>
      <c r="H198" s="8" t="s">
        <v>724</v>
      </c>
      <c r="I198" s="6" t="s">
        <v>723</v>
      </c>
      <c r="J198" s="6" t="s">
        <v>16</v>
      </c>
      <c r="K198" s="9">
        <v>74541</v>
      </c>
      <c r="L198" s="9">
        <v>250000</v>
      </c>
      <c r="M198" s="9">
        <v>245520</v>
      </c>
      <c r="N198" s="9">
        <f t="shared" si="14"/>
        <v>18301306320</v>
      </c>
      <c r="O198" s="9">
        <f t="shared" si="13"/>
        <v>1647117568.8</v>
      </c>
      <c r="P198" s="9">
        <f t="shared" si="16"/>
        <v>19948423888.799999</v>
      </c>
      <c r="Q198" s="6" t="s">
        <v>0</v>
      </c>
      <c r="R198" s="6" t="s">
        <v>345</v>
      </c>
      <c r="S198" s="6" t="s">
        <v>2382</v>
      </c>
      <c r="T198" s="6" t="s">
        <v>70</v>
      </c>
      <c r="U198" s="6" t="s">
        <v>6</v>
      </c>
      <c r="V198" s="6" t="s">
        <v>5</v>
      </c>
      <c r="W198" s="6" t="s">
        <v>45</v>
      </c>
      <c r="X198" s="6" t="s">
        <v>1011</v>
      </c>
      <c r="Y198" s="6" t="s">
        <v>2398</v>
      </c>
      <c r="Z198" s="6" t="s">
        <v>2384</v>
      </c>
      <c r="AA198" s="9">
        <v>84018</v>
      </c>
    </row>
    <row r="199" spans="1:27">
      <c r="A199" s="6" t="s">
        <v>352</v>
      </c>
      <c r="B199" s="6" t="s">
        <v>1013</v>
      </c>
      <c r="C199" s="6" t="s">
        <v>308</v>
      </c>
      <c r="D199" s="6" t="s">
        <v>28</v>
      </c>
      <c r="E199" s="7">
        <v>14021900155</v>
      </c>
      <c r="F199" s="7">
        <f t="shared" si="15"/>
        <v>1</v>
      </c>
      <c r="G199" s="6" t="s">
        <v>70</v>
      </c>
      <c r="H199" s="8" t="s">
        <v>737</v>
      </c>
      <c r="I199" s="6" t="s">
        <v>736</v>
      </c>
      <c r="J199" s="6" t="s">
        <v>16</v>
      </c>
      <c r="K199" s="9">
        <v>74541</v>
      </c>
      <c r="L199" s="9">
        <v>100000</v>
      </c>
      <c r="M199" s="9">
        <v>99220</v>
      </c>
      <c r="N199" s="9">
        <f t="shared" si="14"/>
        <v>7395958020</v>
      </c>
      <c r="O199" s="9">
        <f t="shared" si="13"/>
        <v>665636221.79999995</v>
      </c>
      <c r="P199" s="9">
        <f t="shared" si="16"/>
        <v>8061594241.8000002</v>
      </c>
      <c r="Q199" s="6" t="s">
        <v>0</v>
      </c>
      <c r="R199" s="6" t="s">
        <v>2388</v>
      </c>
      <c r="S199" s="6" t="s">
        <v>2353</v>
      </c>
      <c r="T199" s="6" t="s">
        <v>70</v>
      </c>
      <c r="U199" s="6" t="s">
        <v>6</v>
      </c>
      <c r="V199" s="6" t="s">
        <v>5</v>
      </c>
      <c r="W199" s="6" t="s">
        <v>715</v>
      </c>
      <c r="X199" s="6" t="s">
        <v>850</v>
      </c>
      <c r="Y199" s="6" t="s">
        <v>2400</v>
      </c>
      <c r="Z199" s="6" t="s">
        <v>2333</v>
      </c>
      <c r="AA199" s="9">
        <v>85192</v>
      </c>
    </row>
    <row r="200" spans="1:27">
      <c r="A200" s="6" t="s">
        <v>926</v>
      </c>
      <c r="B200" s="6" t="s">
        <v>1018</v>
      </c>
      <c r="C200" s="6" t="s">
        <v>308</v>
      </c>
      <c r="D200" s="6" t="s">
        <v>28</v>
      </c>
      <c r="E200" s="7">
        <v>14021900156</v>
      </c>
      <c r="F200" s="7">
        <f t="shared" si="15"/>
        <v>1</v>
      </c>
      <c r="G200" s="6" t="s">
        <v>70</v>
      </c>
      <c r="H200" s="8" t="s">
        <v>1015</v>
      </c>
      <c r="I200" s="6" t="s">
        <v>1014</v>
      </c>
      <c r="J200" s="6" t="s">
        <v>12</v>
      </c>
      <c r="K200" s="9">
        <v>74541</v>
      </c>
      <c r="L200" s="9">
        <v>500000</v>
      </c>
      <c r="M200" s="9">
        <v>499830</v>
      </c>
      <c r="N200" s="9">
        <f t="shared" si="14"/>
        <v>37257828030</v>
      </c>
      <c r="O200" s="9">
        <f t="shared" si="13"/>
        <v>3353204522.6999998</v>
      </c>
      <c r="P200" s="9">
        <f t="shared" si="16"/>
        <v>40611032552.699997</v>
      </c>
      <c r="Q200" s="6" t="s">
        <v>0</v>
      </c>
      <c r="R200" s="6" t="s">
        <v>2388</v>
      </c>
      <c r="S200" s="6" t="s">
        <v>2353</v>
      </c>
      <c r="T200" s="6" t="s">
        <v>70</v>
      </c>
      <c r="U200" s="6" t="s">
        <v>6</v>
      </c>
      <c r="V200" s="6" t="s">
        <v>5</v>
      </c>
      <c r="W200" s="6" t="s">
        <v>1016</v>
      </c>
      <c r="X200" s="6" t="s">
        <v>1017</v>
      </c>
      <c r="Y200" s="6" t="s">
        <v>2399</v>
      </c>
      <c r="Z200" s="6" t="s">
        <v>2333</v>
      </c>
      <c r="AA200" s="9">
        <v>85135</v>
      </c>
    </row>
    <row r="201" spans="1:27">
      <c r="A201" s="6" t="s">
        <v>174</v>
      </c>
      <c r="B201" s="6" t="s">
        <v>1022</v>
      </c>
      <c r="C201" s="6" t="s">
        <v>257</v>
      </c>
      <c r="D201" s="6" t="s">
        <v>28</v>
      </c>
      <c r="E201" s="7">
        <v>14021900157</v>
      </c>
      <c r="F201" s="7">
        <f t="shared" si="15"/>
        <v>1</v>
      </c>
      <c r="G201" s="6" t="s">
        <v>70</v>
      </c>
      <c r="H201" s="8" t="s">
        <v>1020</v>
      </c>
      <c r="I201" s="6" t="s">
        <v>1019</v>
      </c>
      <c r="J201" s="6" t="s">
        <v>4</v>
      </c>
      <c r="K201" s="9">
        <v>74541</v>
      </c>
      <c r="L201" s="9">
        <v>500000</v>
      </c>
      <c r="M201" s="9">
        <v>499490</v>
      </c>
      <c r="N201" s="9">
        <f t="shared" si="14"/>
        <v>37232484090</v>
      </c>
      <c r="O201" s="9">
        <f t="shared" si="13"/>
        <v>3350923568.0999999</v>
      </c>
      <c r="P201" s="9">
        <f t="shared" si="16"/>
        <v>40583407658.099998</v>
      </c>
      <c r="Q201" s="6" t="s">
        <v>0</v>
      </c>
      <c r="R201" s="6" t="s">
        <v>345</v>
      </c>
      <c r="S201" s="6" t="s">
        <v>2382</v>
      </c>
      <c r="T201" s="6" t="s">
        <v>70</v>
      </c>
      <c r="U201" s="6" t="s">
        <v>6</v>
      </c>
      <c r="V201" s="6" t="s">
        <v>5</v>
      </c>
      <c r="W201" s="6" t="s">
        <v>442</v>
      </c>
      <c r="X201" s="6" t="s">
        <v>1021</v>
      </c>
      <c r="Y201" s="6" t="s">
        <v>2401</v>
      </c>
      <c r="Z201" s="6" t="s">
        <v>2384</v>
      </c>
      <c r="AA201" s="9">
        <v>84864</v>
      </c>
    </row>
    <row r="202" spans="1:27">
      <c r="A202" s="6" t="s">
        <v>710</v>
      </c>
      <c r="B202" s="6" t="s">
        <v>1023</v>
      </c>
      <c r="C202" s="6" t="s">
        <v>75</v>
      </c>
      <c r="D202" s="6" t="s">
        <v>28</v>
      </c>
      <c r="E202" s="7">
        <v>14021900159</v>
      </c>
      <c r="F202" s="7">
        <f t="shared" si="15"/>
        <v>1</v>
      </c>
      <c r="G202" s="6" t="s">
        <v>73</v>
      </c>
      <c r="H202" s="8" t="s">
        <v>858</v>
      </c>
      <c r="I202" s="6" t="s">
        <v>857</v>
      </c>
      <c r="J202" s="6" t="s">
        <v>19</v>
      </c>
      <c r="K202" s="9">
        <v>74541</v>
      </c>
      <c r="L202" s="9">
        <v>200000</v>
      </c>
      <c r="M202" s="9">
        <v>198650</v>
      </c>
      <c r="N202" s="9">
        <f t="shared" si="14"/>
        <v>14807569650</v>
      </c>
      <c r="O202" s="9">
        <f t="shared" si="13"/>
        <v>1332681268.5</v>
      </c>
      <c r="P202" s="9">
        <f t="shared" si="16"/>
        <v>16140250918.5</v>
      </c>
      <c r="Q202" s="6" t="s">
        <v>0</v>
      </c>
      <c r="R202" s="6" t="s">
        <v>1119</v>
      </c>
      <c r="S202" s="6" t="s">
        <v>2382</v>
      </c>
      <c r="T202" s="6" t="s">
        <v>73</v>
      </c>
      <c r="U202" s="6" t="s">
        <v>6</v>
      </c>
      <c r="V202" s="6" t="s">
        <v>5</v>
      </c>
      <c r="W202" s="6" t="s">
        <v>755</v>
      </c>
      <c r="X202" s="6" t="s">
        <v>859</v>
      </c>
      <c r="Y202" s="6" t="s">
        <v>2406</v>
      </c>
      <c r="Z202" s="6" t="s">
        <v>2384</v>
      </c>
      <c r="AA202" s="9">
        <v>85403</v>
      </c>
    </row>
    <row r="203" spans="1:27">
      <c r="A203" s="6" t="s">
        <v>64</v>
      </c>
      <c r="B203" s="6" t="s">
        <v>1027</v>
      </c>
      <c r="C203" s="6" t="s">
        <v>267</v>
      </c>
      <c r="D203" s="6" t="s">
        <v>28</v>
      </c>
      <c r="E203" s="7">
        <v>14021900160</v>
      </c>
      <c r="F203" s="7">
        <f t="shared" si="15"/>
        <v>1</v>
      </c>
      <c r="G203" s="6" t="s">
        <v>73</v>
      </c>
      <c r="H203" s="8" t="s">
        <v>1025</v>
      </c>
      <c r="I203" s="6" t="s">
        <v>1024</v>
      </c>
      <c r="J203" s="6" t="s">
        <v>19</v>
      </c>
      <c r="K203" s="9">
        <v>74541</v>
      </c>
      <c r="L203" s="9">
        <v>400000</v>
      </c>
      <c r="M203" s="9">
        <v>399500</v>
      </c>
      <c r="N203" s="9">
        <f t="shared" si="14"/>
        <v>29779129500</v>
      </c>
      <c r="O203" s="9">
        <f t="shared" si="13"/>
        <v>2680121655</v>
      </c>
      <c r="P203" s="9">
        <f t="shared" si="16"/>
        <v>32459251155</v>
      </c>
      <c r="Q203" s="6" t="s">
        <v>0</v>
      </c>
      <c r="R203" s="6" t="s">
        <v>1119</v>
      </c>
      <c r="S203" s="6" t="s">
        <v>2353</v>
      </c>
      <c r="T203" s="6" t="s">
        <v>73</v>
      </c>
      <c r="U203" s="6" t="s">
        <v>6</v>
      </c>
      <c r="V203" s="6" t="s">
        <v>5</v>
      </c>
      <c r="W203" s="6" t="s">
        <v>20</v>
      </c>
      <c r="X203" s="6" t="s">
        <v>1026</v>
      </c>
      <c r="Y203" s="6" t="s">
        <v>2404</v>
      </c>
      <c r="Z203" s="6" t="s">
        <v>2333</v>
      </c>
      <c r="AA203" s="9">
        <v>85049</v>
      </c>
    </row>
    <row r="204" spans="1:27">
      <c r="A204" s="6" t="s">
        <v>14</v>
      </c>
      <c r="B204" s="6" t="s">
        <v>1031</v>
      </c>
      <c r="C204" s="6" t="s">
        <v>75</v>
      </c>
      <c r="D204" s="6" t="s">
        <v>28</v>
      </c>
      <c r="E204" s="7">
        <v>14021900161</v>
      </c>
      <c r="F204" s="7">
        <f t="shared" si="15"/>
        <v>1</v>
      </c>
      <c r="G204" s="6" t="s">
        <v>73</v>
      </c>
      <c r="H204" s="8" t="s">
        <v>1029</v>
      </c>
      <c r="I204" s="6" t="s">
        <v>1028</v>
      </c>
      <c r="J204" s="6" t="s">
        <v>12</v>
      </c>
      <c r="K204" s="9">
        <v>74541</v>
      </c>
      <c r="L204" s="9">
        <v>80000</v>
      </c>
      <c r="M204" s="9">
        <v>78960</v>
      </c>
      <c r="N204" s="9">
        <f t="shared" si="14"/>
        <v>5885757360</v>
      </c>
      <c r="O204" s="9">
        <f t="shared" si="13"/>
        <v>529718162.39999998</v>
      </c>
      <c r="P204" s="9">
        <f t="shared" si="16"/>
        <v>6415475522.3999996</v>
      </c>
      <c r="Q204" s="6" t="s">
        <v>0</v>
      </c>
      <c r="R204" s="6" t="s">
        <v>1119</v>
      </c>
      <c r="S204" s="6" t="s">
        <v>2353</v>
      </c>
      <c r="T204" s="6" t="s">
        <v>73</v>
      </c>
      <c r="U204" s="6" t="s">
        <v>6</v>
      </c>
      <c r="V204" s="6" t="s">
        <v>5</v>
      </c>
      <c r="W204" s="6" t="s">
        <v>25</v>
      </c>
      <c r="X204" s="6" t="s">
        <v>1030</v>
      </c>
      <c r="Y204" s="6" t="s">
        <v>2403</v>
      </c>
      <c r="Z204" s="6" t="s">
        <v>2333</v>
      </c>
      <c r="AA204" s="9">
        <v>84250</v>
      </c>
    </row>
    <row r="205" spans="1:27">
      <c r="A205" s="6" t="s">
        <v>299</v>
      </c>
      <c r="B205" s="6" t="s">
        <v>1035</v>
      </c>
      <c r="C205" s="6" t="s">
        <v>257</v>
      </c>
      <c r="D205" s="6" t="s">
        <v>28</v>
      </c>
      <c r="E205" s="7">
        <v>14021900163</v>
      </c>
      <c r="F205" s="7">
        <f t="shared" si="15"/>
        <v>1</v>
      </c>
      <c r="G205" s="6" t="s">
        <v>73</v>
      </c>
      <c r="H205" s="8" t="s">
        <v>1033</v>
      </c>
      <c r="I205" s="6" t="s">
        <v>1032</v>
      </c>
      <c r="J205" s="6" t="s">
        <v>714</v>
      </c>
      <c r="K205" s="9">
        <v>74541</v>
      </c>
      <c r="L205" s="9">
        <v>35000</v>
      </c>
      <c r="M205" s="9">
        <v>33680</v>
      </c>
      <c r="N205" s="9">
        <f t="shared" si="14"/>
        <v>2510540880</v>
      </c>
      <c r="O205" s="9">
        <f t="shared" ref="O205:O268" si="17">N205*9%</f>
        <v>225948679.19999999</v>
      </c>
      <c r="P205" s="9">
        <f t="shared" si="16"/>
        <v>2736489559.1999998</v>
      </c>
      <c r="Q205" s="6" t="s">
        <v>0</v>
      </c>
      <c r="R205" s="6" t="s">
        <v>1119</v>
      </c>
      <c r="S205" s="6" t="s">
        <v>2382</v>
      </c>
      <c r="T205" s="6" t="s">
        <v>73</v>
      </c>
      <c r="U205" s="6" t="s">
        <v>6</v>
      </c>
      <c r="V205" s="6" t="s">
        <v>5</v>
      </c>
      <c r="W205" s="6" t="s">
        <v>715</v>
      </c>
      <c r="X205" s="6" t="s">
        <v>1034</v>
      </c>
      <c r="Y205" s="6" t="s">
        <v>2405</v>
      </c>
      <c r="Z205" s="6" t="s">
        <v>2384</v>
      </c>
      <c r="AA205" s="9">
        <v>85271</v>
      </c>
    </row>
    <row r="206" spans="1:27">
      <c r="A206" s="6" t="s">
        <v>40</v>
      </c>
      <c r="B206" s="6" t="s">
        <v>1037</v>
      </c>
      <c r="C206" s="6" t="s">
        <v>75</v>
      </c>
      <c r="D206" s="6" t="s">
        <v>28</v>
      </c>
      <c r="E206" s="7">
        <v>14021900164</v>
      </c>
      <c r="F206" s="7">
        <f t="shared" si="15"/>
        <v>1</v>
      </c>
      <c r="G206" s="6" t="s">
        <v>71</v>
      </c>
      <c r="H206" s="8" t="s">
        <v>815</v>
      </c>
      <c r="I206" s="6" t="s">
        <v>814</v>
      </c>
      <c r="J206" s="6" t="s">
        <v>16</v>
      </c>
      <c r="K206" s="9">
        <v>74541</v>
      </c>
      <c r="L206" s="9">
        <v>194000</v>
      </c>
      <c r="M206" s="9">
        <v>192260</v>
      </c>
      <c r="N206" s="9">
        <f t="shared" si="14"/>
        <v>14331252660</v>
      </c>
      <c r="O206" s="9">
        <f t="shared" si="17"/>
        <v>1289812739.3999999</v>
      </c>
      <c r="P206" s="9">
        <f t="shared" si="16"/>
        <v>15621065399.4</v>
      </c>
      <c r="Q206" s="6" t="s">
        <v>0</v>
      </c>
      <c r="R206" s="6" t="s">
        <v>1102</v>
      </c>
      <c r="S206" s="6" t="s">
        <v>2382</v>
      </c>
      <c r="T206" s="6" t="s">
        <v>71</v>
      </c>
      <c r="U206" s="6" t="s">
        <v>6</v>
      </c>
      <c r="V206" s="6" t="s">
        <v>5</v>
      </c>
      <c r="W206" s="6" t="s">
        <v>25</v>
      </c>
      <c r="X206" s="6" t="s">
        <v>1036</v>
      </c>
      <c r="Y206" s="6" t="s">
        <v>2407</v>
      </c>
      <c r="Z206" s="6" t="s">
        <v>2384</v>
      </c>
      <c r="AA206" s="9">
        <v>85043</v>
      </c>
    </row>
    <row r="207" spans="1:27">
      <c r="A207" s="6" t="s">
        <v>37</v>
      </c>
      <c r="B207" s="6" t="s">
        <v>1040</v>
      </c>
      <c r="C207" s="6" t="s">
        <v>75</v>
      </c>
      <c r="D207" s="6" t="s">
        <v>28</v>
      </c>
      <c r="E207" s="7">
        <v>14021900166</v>
      </c>
      <c r="F207" s="7">
        <f t="shared" si="15"/>
        <v>1</v>
      </c>
      <c r="G207" s="6" t="s">
        <v>286</v>
      </c>
      <c r="H207" s="8" t="s">
        <v>852</v>
      </c>
      <c r="I207" s="6" t="s">
        <v>851</v>
      </c>
      <c r="J207" s="6" t="s">
        <v>19</v>
      </c>
      <c r="K207" s="9">
        <v>74541</v>
      </c>
      <c r="L207" s="9">
        <v>300000</v>
      </c>
      <c r="M207" s="9">
        <v>299770</v>
      </c>
      <c r="N207" s="9">
        <f t="shared" si="14"/>
        <v>22345155570</v>
      </c>
      <c r="O207" s="9">
        <f t="shared" si="17"/>
        <v>2011064001.3</v>
      </c>
      <c r="P207" s="9">
        <f t="shared" si="16"/>
        <v>24356219571.299999</v>
      </c>
      <c r="Q207" s="6" t="s">
        <v>0</v>
      </c>
      <c r="R207" s="6" t="s">
        <v>2402</v>
      </c>
      <c r="S207" s="6" t="s">
        <v>2353</v>
      </c>
      <c r="T207" s="6" t="s">
        <v>286</v>
      </c>
      <c r="U207" s="6" t="s">
        <v>6</v>
      </c>
      <c r="V207" s="6" t="s">
        <v>5</v>
      </c>
      <c r="W207" s="6" t="s">
        <v>20</v>
      </c>
      <c r="X207" s="6" t="s">
        <v>1039</v>
      </c>
      <c r="Y207" s="6" t="s">
        <v>2408</v>
      </c>
      <c r="Z207" s="6" t="s">
        <v>2333</v>
      </c>
      <c r="AA207" s="9">
        <v>85243</v>
      </c>
    </row>
    <row r="208" spans="1:27">
      <c r="A208" s="6" t="s">
        <v>14</v>
      </c>
      <c r="B208" s="6" t="s">
        <v>1044</v>
      </c>
      <c r="C208" s="6" t="s">
        <v>75</v>
      </c>
      <c r="D208" s="6" t="s">
        <v>28</v>
      </c>
      <c r="E208" s="7">
        <v>14021900168</v>
      </c>
      <c r="F208" s="7">
        <f t="shared" si="15"/>
        <v>1</v>
      </c>
      <c r="G208" s="6" t="s">
        <v>311</v>
      </c>
      <c r="H208" s="8" t="s">
        <v>1042</v>
      </c>
      <c r="I208" s="6" t="s">
        <v>1041</v>
      </c>
      <c r="J208" s="6" t="s">
        <v>16</v>
      </c>
      <c r="K208" s="9">
        <v>74541</v>
      </c>
      <c r="L208" s="9">
        <v>80000</v>
      </c>
      <c r="M208" s="9">
        <v>79520</v>
      </c>
      <c r="N208" s="9">
        <f t="shared" si="14"/>
        <v>5927500320</v>
      </c>
      <c r="O208" s="9">
        <f t="shared" si="17"/>
        <v>533475028.79999995</v>
      </c>
      <c r="P208" s="9">
        <f t="shared" si="16"/>
        <v>6460975348.8000002</v>
      </c>
      <c r="Q208" s="6" t="s">
        <v>0</v>
      </c>
      <c r="R208" s="6" t="s">
        <v>879</v>
      </c>
      <c r="S208" s="6" t="s">
        <v>2353</v>
      </c>
      <c r="T208" s="6" t="s">
        <v>311</v>
      </c>
      <c r="U208" s="6" t="s">
        <v>6</v>
      </c>
      <c r="V208" s="6" t="s">
        <v>5</v>
      </c>
      <c r="W208" s="6" t="s">
        <v>22</v>
      </c>
      <c r="X208" s="6" t="s">
        <v>1043</v>
      </c>
      <c r="Y208" s="6" t="s">
        <v>2409</v>
      </c>
      <c r="Z208" s="6" t="s">
        <v>2333</v>
      </c>
      <c r="AA208" s="9">
        <v>85157</v>
      </c>
    </row>
    <row r="209" spans="1:27">
      <c r="A209" s="6" t="s">
        <v>40</v>
      </c>
      <c r="B209" s="6" t="s">
        <v>1045</v>
      </c>
      <c r="C209" s="6" t="s">
        <v>71</v>
      </c>
      <c r="D209" s="6" t="s">
        <v>28</v>
      </c>
      <c r="E209" s="7">
        <v>14021900173</v>
      </c>
      <c r="F209" s="7">
        <f t="shared" si="15"/>
        <v>1</v>
      </c>
      <c r="G209" s="6" t="s">
        <v>285</v>
      </c>
      <c r="H209" s="8" t="s">
        <v>729</v>
      </c>
      <c r="I209" s="6" t="s">
        <v>728</v>
      </c>
      <c r="J209" s="6" t="s">
        <v>4</v>
      </c>
      <c r="K209" s="9">
        <v>74541</v>
      </c>
      <c r="L209" s="9">
        <v>500000</v>
      </c>
      <c r="M209" s="9">
        <v>496550</v>
      </c>
      <c r="N209" s="9">
        <f t="shared" si="14"/>
        <v>37013333550</v>
      </c>
      <c r="O209" s="9">
        <f t="shared" si="17"/>
        <v>3331200019.5</v>
      </c>
      <c r="P209" s="9">
        <f t="shared" si="16"/>
        <v>40344533569.5</v>
      </c>
      <c r="Q209" s="6" t="s">
        <v>0</v>
      </c>
      <c r="R209" s="6" t="s">
        <v>879</v>
      </c>
      <c r="S209" s="6" t="s">
        <v>2353</v>
      </c>
      <c r="T209" s="6" t="s">
        <v>285</v>
      </c>
      <c r="U209" s="6" t="s">
        <v>6</v>
      </c>
      <c r="V209" s="6" t="s">
        <v>5</v>
      </c>
      <c r="W209" s="6" t="s">
        <v>25</v>
      </c>
      <c r="X209" s="6" t="s">
        <v>730</v>
      </c>
      <c r="Y209" s="6" t="s">
        <v>2412</v>
      </c>
      <c r="Z209" s="6" t="s">
        <v>2333</v>
      </c>
      <c r="AA209" s="9">
        <v>85640</v>
      </c>
    </row>
    <row r="210" spans="1:27">
      <c r="A210" s="6" t="s">
        <v>40</v>
      </c>
      <c r="B210" s="6" t="s">
        <v>1049</v>
      </c>
      <c r="C210" s="6" t="s">
        <v>71</v>
      </c>
      <c r="D210" s="6" t="s">
        <v>28</v>
      </c>
      <c r="E210" s="7">
        <v>14021900175</v>
      </c>
      <c r="F210" s="7">
        <f t="shared" si="15"/>
        <v>1</v>
      </c>
      <c r="G210" s="6" t="s">
        <v>285</v>
      </c>
      <c r="H210" s="8" t="s">
        <v>1047</v>
      </c>
      <c r="I210" s="6" t="s">
        <v>1046</v>
      </c>
      <c r="J210" s="6" t="s">
        <v>12</v>
      </c>
      <c r="K210" s="9">
        <v>74541</v>
      </c>
      <c r="L210" s="9">
        <v>500000</v>
      </c>
      <c r="M210" s="9">
        <v>499300</v>
      </c>
      <c r="N210" s="9">
        <f t="shared" si="14"/>
        <v>37218321300</v>
      </c>
      <c r="O210" s="9">
        <f t="shared" si="17"/>
        <v>3349648917</v>
      </c>
      <c r="P210" s="9">
        <f t="shared" si="16"/>
        <v>40567970217</v>
      </c>
      <c r="Q210" s="6" t="s">
        <v>0</v>
      </c>
      <c r="R210" s="6" t="s">
        <v>879</v>
      </c>
      <c r="S210" s="6" t="s">
        <v>2353</v>
      </c>
      <c r="T210" s="6" t="s">
        <v>285</v>
      </c>
      <c r="U210" s="6" t="s">
        <v>6</v>
      </c>
      <c r="V210" s="6" t="s">
        <v>5</v>
      </c>
      <c r="W210" s="6" t="s">
        <v>25</v>
      </c>
      <c r="X210" s="6" t="s">
        <v>1048</v>
      </c>
      <c r="Y210" s="6" t="s">
        <v>2411</v>
      </c>
      <c r="Z210" s="6" t="s">
        <v>2333</v>
      </c>
      <c r="AA210" s="9">
        <v>77583</v>
      </c>
    </row>
    <row r="211" spans="1:27">
      <c r="A211" s="6" t="s">
        <v>40</v>
      </c>
      <c r="B211" s="6" t="s">
        <v>1051</v>
      </c>
      <c r="C211" s="6" t="s">
        <v>71</v>
      </c>
      <c r="D211" s="6" t="s">
        <v>28</v>
      </c>
      <c r="E211" s="7">
        <v>14021900176</v>
      </c>
      <c r="F211" s="7">
        <f t="shared" si="15"/>
        <v>1</v>
      </c>
      <c r="G211" s="6" t="s">
        <v>285</v>
      </c>
      <c r="H211" s="8" t="s">
        <v>739</v>
      </c>
      <c r="I211" s="6" t="s">
        <v>738</v>
      </c>
      <c r="J211" s="6" t="s">
        <v>4</v>
      </c>
      <c r="K211" s="9">
        <v>74541</v>
      </c>
      <c r="L211" s="9">
        <v>400000</v>
      </c>
      <c r="M211" s="9">
        <v>399140</v>
      </c>
      <c r="N211" s="9">
        <f t="shared" si="14"/>
        <v>29752294740</v>
      </c>
      <c r="O211" s="9">
        <f t="shared" si="17"/>
        <v>2677706526.5999999</v>
      </c>
      <c r="P211" s="9">
        <f t="shared" si="16"/>
        <v>32430001266.599998</v>
      </c>
      <c r="Q211" s="6" t="s">
        <v>0</v>
      </c>
      <c r="R211" s="6" t="s">
        <v>879</v>
      </c>
      <c r="S211" s="6" t="s">
        <v>2353</v>
      </c>
      <c r="T211" s="6" t="s">
        <v>285</v>
      </c>
      <c r="U211" s="6" t="s">
        <v>6</v>
      </c>
      <c r="V211" s="6" t="s">
        <v>5</v>
      </c>
      <c r="W211" s="6" t="s">
        <v>42</v>
      </c>
      <c r="X211" s="6" t="s">
        <v>1050</v>
      </c>
      <c r="Y211" s="6" t="s">
        <v>2410</v>
      </c>
      <c r="Z211" s="6" t="s">
        <v>2333</v>
      </c>
      <c r="AA211" s="9">
        <v>85655</v>
      </c>
    </row>
    <row r="212" spans="1:27">
      <c r="A212" s="6" t="s">
        <v>37</v>
      </c>
      <c r="B212" s="6" t="s">
        <v>1055</v>
      </c>
      <c r="C212" s="6" t="s">
        <v>71</v>
      </c>
      <c r="D212" s="6" t="s">
        <v>28</v>
      </c>
      <c r="E212" s="7">
        <v>14021900178</v>
      </c>
      <c r="F212" s="7">
        <f t="shared" si="15"/>
        <v>1</v>
      </c>
      <c r="G212" s="6" t="s">
        <v>285</v>
      </c>
      <c r="H212" s="8" t="s">
        <v>1053</v>
      </c>
      <c r="I212" s="6" t="s">
        <v>1052</v>
      </c>
      <c r="J212" s="6" t="s">
        <v>19</v>
      </c>
      <c r="K212" s="9">
        <v>74541</v>
      </c>
      <c r="L212" s="9">
        <v>300000</v>
      </c>
      <c r="M212" s="9">
        <v>290760</v>
      </c>
      <c r="N212" s="9">
        <f t="shared" si="14"/>
        <v>21673541160</v>
      </c>
      <c r="O212" s="9">
        <f t="shared" si="17"/>
        <v>1950618704.3999999</v>
      </c>
      <c r="P212" s="9">
        <f t="shared" si="16"/>
        <v>23624159864.400002</v>
      </c>
      <c r="Q212" s="6" t="s">
        <v>0</v>
      </c>
      <c r="R212" s="6" t="s">
        <v>879</v>
      </c>
      <c r="S212" s="6" t="s">
        <v>2353</v>
      </c>
      <c r="T212" s="6" t="s">
        <v>285</v>
      </c>
      <c r="U212" s="6" t="s">
        <v>6</v>
      </c>
      <c r="V212" s="6" t="s">
        <v>5</v>
      </c>
      <c r="W212" s="6" t="s">
        <v>755</v>
      </c>
      <c r="X212" s="6" t="s">
        <v>1054</v>
      </c>
      <c r="Y212" s="6" t="s">
        <v>2413</v>
      </c>
      <c r="Z212" s="6" t="s">
        <v>2333</v>
      </c>
      <c r="AA212" s="9">
        <v>84988</v>
      </c>
    </row>
    <row r="213" spans="1:27">
      <c r="A213" s="6" t="s">
        <v>64</v>
      </c>
      <c r="B213" s="6" t="s">
        <v>1059</v>
      </c>
      <c r="C213" s="6" t="s">
        <v>286</v>
      </c>
      <c r="D213" s="6" t="s">
        <v>28</v>
      </c>
      <c r="E213" s="7">
        <v>14021900181</v>
      </c>
      <c r="F213" s="7">
        <f t="shared" si="15"/>
        <v>1</v>
      </c>
      <c r="G213" s="6" t="s">
        <v>312</v>
      </c>
      <c r="H213" s="8" t="s">
        <v>1057</v>
      </c>
      <c r="I213" s="6" t="s">
        <v>1056</v>
      </c>
      <c r="J213" s="6" t="s">
        <v>19</v>
      </c>
      <c r="K213" s="9">
        <v>74541</v>
      </c>
      <c r="L213" s="9">
        <v>200000</v>
      </c>
      <c r="M213" s="9">
        <v>198840</v>
      </c>
      <c r="N213" s="9">
        <f t="shared" si="14"/>
        <v>14821732440</v>
      </c>
      <c r="O213" s="9">
        <f t="shared" si="17"/>
        <v>1333955919.5999999</v>
      </c>
      <c r="P213" s="9">
        <f t="shared" si="16"/>
        <v>16155688359.6</v>
      </c>
      <c r="Q213" s="6" t="s">
        <v>0</v>
      </c>
      <c r="R213" s="6" t="s">
        <v>1060</v>
      </c>
      <c r="S213" s="6" t="s">
        <v>2382</v>
      </c>
      <c r="T213" s="6" t="s">
        <v>312</v>
      </c>
      <c r="U213" s="6" t="s">
        <v>6</v>
      </c>
      <c r="V213" s="6" t="s">
        <v>5</v>
      </c>
      <c r="W213" s="6" t="s">
        <v>715</v>
      </c>
      <c r="X213" s="6" t="s">
        <v>1058</v>
      </c>
      <c r="Y213" s="6" t="s">
        <v>2414</v>
      </c>
      <c r="Z213" s="6" t="s">
        <v>2384</v>
      </c>
      <c r="AA213" s="9">
        <v>85401</v>
      </c>
    </row>
    <row r="214" spans="1:27">
      <c r="A214" s="6" t="s">
        <v>64</v>
      </c>
      <c r="B214" s="6" t="s">
        <v>1061</v>
      </c>
      <c r="C214" s="6" t="s">
        <v>285</v>
      </c>
      <c r="D214" s="6" t="s">
        <v>28</v>
      </c>
      <c r="E214" s="7">
        <v>14021900182</v>
      </c>
      <c r="F214" s="7">
        <f t="shared" si="15"/>
        <v>1</v>
      </c>
      <c r="G214" s="6" t="s">
        <v>333</v>
      </c>
      <c r="H214" s="8" t="s">
        <v>960</v>
      </c>
      <c r="I214" s="6" t="s">
        <v>959</v>
      </c>
      <c r="J214" s="6" t="s">
        <v>19</v>
      </c>
      <c r="K214" s="9">
        <v>74541</v>
      </c>
      <c r="L214" s="9">
        <v>300000</v>
      </c>
      <c r="M214" s="9">
        <v>299310</v>
      </c>
      <c r="N214" s="9">
        <f t="shared" si="14"/>
        <v>22310866710</v>
      </c>
      <c r="O214" s="9">
        <f t="shared" si="17"/>
        <v>2007978003.8999999</v>
      </c>
      <c r="P214" s="9">
        <f t="shared" si="16"/>
        <v>24318844713.900002</v>
      </c>
      <c r="Q214" s="6" t="s">
        <v>0</v>
      </c>
      <c r="R214" s="6" t="s">
        <v>1038</v>
      </c>
      <c r="S214" s="6" t="s">
        <v>2353</v>
      </c>
      <c r="T214" s="6" t="s">
        <v>333</v>
      </c>
      <c r="U214" s="6" t="s">
        <v>6</v>
      </c>
      <c r="V214" s="6" t="s">
        <v>5</v>
      </c>
      <c r="W214" s="6" t="s">
        <v>186</v>
      </c>
      <c r="X214" s="6" t="s">
        <v>961</v>
      </c>
      <c r="Y214" s="6" t="s">
        <v>2416</v>
      </c>
      <c r="Z214" s="6" t="s">
        <v>2333</v>
      </c>
      <c r="AA214" s="9">
        <v>85343</v>
      </c>
    </row>
    <row r="215" spans="1:27">
      <c r="A215" s="6" t="s">
        <v>40</v>
      </c>
      <c r="B215" s="6" t="s">
        <v>1065</v>
      </c>
      <c r="C215" s="6" t="s">
        <v>285</v>
      </c>
      <c r="D215" s="6" t="s">
        <v>28</v>
      </c>
      <c r="E215" s="7">
        <v>14021900183</v>
      </c>
      <c r="F215" s="7">
        <f t="shared" si="15"/>
        <v>1</v>
      </c>
      <c r="G215" s="6" t="s">
        <v>333</v>
      </c>
      <c r="H215" s="8" t="s">
        <v>1063</v>
      </c>
      <c r="I215" s="6" t="s">
        <v>1062</v>
      </c>
      <c r="J215" s="6" t="s">
        <v>4</v>
      </c>
      <c r="K215" s="9">
        <v>74541</v>
      </c>
      <c r="L215" s="9">
        <v>500000</v>
      </c>
      <c r="M215" s="9">
        <v>499260</v>
      </c>
      <c r="N215" s="9">
        <f t="shared" si="14"/>
        <v>37215339660</v>
      </c>
      <c r="O215" s="9">
        <f t="shared" si="17"/>
        <v>3349380569.4000001</v>
      </c>
      <c r="P215" s="9">
        <f t="shared" si="16"/>
        <v>40564720229.400002</v>
      </c>
      <c r="Q215" s="6" t="s">
        <v>0</v>
      </c>
      <c r="R215" s="6" t="s">
        <v>879</v>
      </c>
      <c r="S215" s="6" t="s">
        <v>2353</v>
      </c>
      <c r="T215" s="6" t="s">
        <v>333</v>
      </c>
      <c r="U215" s="6" t="s">
        <v>6</v>
      </c>
      <c r="V215" s="6" t="s">
        <v>5</v>
      </c>
      <c r="W215" s="6" t="s">
        <v>25</v>
      </c>
      <c r="X215" s="6" t="s">
        <v>1064</v>
      </c>
      <c r="Y215" s="6" t="s">
        <v>2415</v>
      </c>
      <c r="Z215" s="6" t="s">
        <v>2333</v>
      </c>
      <c r="AA215" s="9">
        <v>85672</v>
      </c>
    </row>
    <row r="216" spans="1:27">
      <c r="A216" s="6" t="s">
        <v>37</v>
      </c>
      <c r="B216" s="6" t="s">
        <v>1072</v>
      </c>
      <c r="C216" s="6" t="s">
        <v>71</v>
      </c>
      <c r="D216" s="6" t="s">
        <v>28</v>
      </c>
      <c r="E216" s="7">
        <v>14021900186</v>
      </c>
      <c r="F216" s="7">
        <f t="shared" si="15"/>
        <v>1</v>
      </c>
      <c r="G216" s="6" t="s">
        <v>333</v>
      </c>
      <c r="H216" s="8" t="s">
        <v>1070</v>
      </c>
      <c r="I216" s="6" t="s">
        <v>1069</v>
      </c>
      <c r="J216" s="6" t="s">
        <v>4</v>
      </c>
      <c r="K216" s="9">
        <v>74541</v>
      </c>
      <c r="L216" s="9">
        <v>125000</v>
      </c>
      <c r="M216" s="9">
        <v>122970</v>
      </c>
      <c r="N216" s="9">
        <f t="shared" si="14"/>
        <v>9166306770</v>
      </c>
      <c r="O216" s="9">
        <f t="shared" si="17"/>
        <v>824967609.29999995</v>
      </c>
      <c r="P216" s="9">
        <f t="shared" si="16"/>
        <v>9991274379.2999992</v>
      </c>
      <c r="Q216" s="6" t="s">
        <v>0</v>
      </c>
      <c r="R216" s="6" t="s">
        <v>883</v>
      </c>
      <c r="S216" s="6" t="s">
        <v>2353</v>
      </c>
      <c r="T216" s="6" t="s">
        <v>333</v>
      </c>
      <c r="U216" s="6" t="s">
        <v>6</v>
      </c>
      <c r="V216" s="6" t="s">
        <v>5</v>
      </c>
      <c r="W216" s="6" t="s">
        <v>20</v>
      </c>
      <c r="X216" s="6" t="s">
        <v>1071</v>
      </c>
      <c r="Y216" s="6" t="s">
        <v>2417</v>
      </c>
      <c r="Z216" s="6" t="s">
        <v>2333</v>
      </c>
      <c r="AA216" s="9">
        <v>85242</v>
      </c>
    </row>
    <row r="217" spans="1:27">
      <c r="A217" s="6" t="s">
        <v>14</v>
      </c>
      <c r="B217" s="6" t="s">
        <v>1073</v>
      </c>
      <c r="C217" s="6" t="s">
        <v>285</v>
      </c>
      <c r="D217" s="6" t="s">
        <v>28</v>
      </c>
      <c r="E217" s="7">
        <v>14021900188</v>
      </c>
      <c r="F217" s="7">
        <f t="shared" si="15"/>
        <v>1</v>
      </c>
      <c r="G217" s="6" t="s">
        <v>334</v>
      </c>
      <c r="H217" s="8" t="s">
        <v>839</v>
      </c>
      <c r="I217" s="6" t="s">
        <v>838</v>
      </c>
      <c r="J217" s="6" t="s">
        <v>12</v>
      </c>
      <c r="K217" s="9">
        <v>74541</v>
      </c>
      <c r="L217" s="9">
        <v>250000</v>
      </c>
      <c r="M217" s="9">
        <v>249370</v>
      </c>
      <c r="N217" s="9">
        <f t="shared" si="14"/>
        <v>18588289170</v>
      </c>
      <c r="O217" s="9">
        <f t="shared" si="17"/>
        <v>1672946025.3</v>
      </c>
      <c r="P217" s="9">
        <f t="shared" si="16"/>
        <v>20261235195.299999</v>
      </c>
      <c r="Q217" s="6" t="s">
        <v>0</v>
      </c>
      <c r="R217" s="6" t="s">
        <v>879</v>
      </c>
      <c r="S217" s="6" t="s">
        <v>2353</v>
      </c>
      <c r="T217" s="6" t="s">
        <v>334</v>
      </c>
      <c r="U217" s="6" t="s">
        <v>6</v>
      </c>
      <c r="V217" s="6" t="s">
        <v>5</v>
      </c>
      <c r="W217" s="6" t="s">
        <v>13</v>
      </c>
      <c r="X217" s="6" t="s">
        <v>840</v>
      </c>
      <c r="Y217" s="6" t="s">
        <v>2418</v>
      </c>
      <c r="Z217" s="6" t="s">
        <v>2333</v>
      </c>
      <c r="AA217" s="9">
        <v>85820</v>
      </c>
    </row>
    <row r="218" spans="1:27">
      <c r="A218" s="6" t="s">
        <v>9</v>
      </c>
      <c r="B218" s="6" t="s">
        <v>1077</v>
      </c>
      <c r="C218" s="6" t="s">
        <v>285</v>
      </c>
      <c r="D218" s="6" t="s">
        <v>28</v>
      </c>
      <c r="E218" s="7">
        <v>14021900189</v>
      </c>
      <c r="F218" s="7">
        <f t="shared" si="15"/>
        <v>1</v>
      </c>
      <c r="G218" s="6" t="s">
        <v>334</v>
      </c>
      <c r="H218" s="8" t="s">
        <v>1075</v>
      </c>
      <c r="I218" s="6" t="s">
        <v>1074</v>
      </c>
      <c r="J218" s="6" t="s">
        <v>16</v>
      </c>
      <c r="K218" s="9">
        <v>74541</v>
      </c>
      <c r="L218" s="9">
        <v>125000</v>
      </c>
      <c r="M218" s="9">
        <v>121200</v>
      </c>
      <c r="N218" s="9">
        <f t="shared" si="14"/>
        <v>9034369200</v>
      </c>
      <c r="O218" s="9">
        <f t="shared" si="17"/>
        <v>813093228</v>
      </c>
      <c r="P218" s="9">
        <f t="shared" si="16"/>
        <v>9847462428</v>
      </c>
      <c r="Q218" s="6" t="s">
        <v>0</v>
      </c>
      <c r="R218" s="6" t="s">
        <v>345</v>
      </c>
      <c r="S218" s="6" t="s">
        <v>2382</v>
      </c>
      <c r="T218" s="6" t="s">
        <v>334</v>
      </c>
      <c r="U218" s="6" t="s">
        <v>6</v>
      </c>
      <c r="V218" s="6" t="s">
        <v>5</v>
      </c>
      <c r="W218" s="6" t="s">
        <v>7</v>
      </c>
      <c r="X218" s="6" t="s">
        <v>1076</v>
      </c>
      <c r="Y218" s="6" t="s">
        <v>2419</v>
      </c>
      <c r="Z218" s="6" t="s">
        <v>2384</v>
      </c>
      <c r="AA218" s="9">
        <v>85496</v>
      </c>
    </row>
    <row r="219" spans="1:27">
      <c r="A219" s="6" t="s">
        <v>40</v>
      </c>
      <c r="B219" s="6" t="s">
        <v>1079</v>
      </c>
      <c r="C219" s="6" t="s">
        <v>334</v>
      </c>
      <c r="D219" s="6" t="s">
        <v>28</v>
      </c>
      <c r="E219" s="7">
        <v>14021900190</v>
      </c>
      <c r="F219" s="7">
        <f t="shared" si="15"/>
        <v>1</v>
      </c>
      <c r="G219" s="6" t="s">
        <v>335</v>
      </c>
      <c r="H219" s="8" t="s">
        <v>770</v>
      </c>
      <c r="I219" s="6" t="s">
        <v>346</v>
      </c>
      <c r="J219" s="6" t="s">
        <v>4</v>
      </c>
      <c r="K219" s="9">
        <v>74541</v>
      </c>
      <c r="L219" s="9">
        <v>458000</v>
      </c>
      <c r="M219" s="9">
        <v>456490</v>
      </c>
      <c r="N219" s="9">
        <f t="shared" si="14"/>
        <v>34027221090</v>
      </c>
      <c r="O219" s="9">
        <f t="shared" si="17"/>
        <v>3062449898.0999999</v>
      </c>
      <c r="P219" s="9">
        <f t="shared" si="16"/>
        <v>37089670988.099998</v>
      </c>
      <c r="Q219" s="6" t="s">
        <v>0</v>
      </c>
      <c r="R219" s="6" t="s">
        <v>1081</v>
      </c>
      <c r="S219" s="6" t="s">
        <v>2353</v>
      </c>
      <c r="T219" s="6" t="s">
        <v>335</v>
      </c>
      <c r="U219" s="6" t="s">
        <v>6</v>
      </c>
      <c r="V219" s="6" t="s">
        <v>5</v>
      </c>
      <c r="W219" s="6" t="s">
        <v>25</v>
      </c>
      <c r="X219" s="6" t="s">
        <v>1078</v>
      </c>
      <c r="Y219" s="6" t="s">
        <v>2420</v>
      </c>
      <c r="Z219" s="6" t="s">
        <v>2333</v>
      </c>
      <c r="AA219" s="9">
        <v>85260</v>
      </c>
    </row>
    <row r="220" spans="1:27">
      <c r="A220" s="6" t="s">
        <v>32</v>
      </c>
      <c r="B220" s="6" t="s">
        <v>1085</v>
      </c>
      <c r="C220" s="6" t="s">
        <v>335</v>
      </c>
      <c r="D220" s="6" t="s">
        <v>28</v>
      </c>
      <c r="E220" s="7">
        <v>14021900194</v>
      </c>
      <c r="F220" s="7">
        <f t="shared" si="15"/>
        <v>1</v>
      </c>
      <c r="G220" s="6" t="s">
        <v>324</v>
      </c>
      <c r="H220" s="8" t="s">
        <v>1083</v>
      </c>
      <c r="I220" s="6" t="s">
        <v>1082</v>
      </c>
      <c r="J220" s="6" t="s">
        <v>4</v>
      </c>
      <c r="K220" s="9">
        <v>74541</v>
      </c>
      <c r="L220" s="9">
        <v>300000</v>
      </c>
      <c r="M220" s="9">
        <v>299110</v>
      </c>
      <c r="N220" s="9">
        <f t="shared" si="14"/>
        <v>22295958510</v>
      </c>
      <c r="O220" s="9">
        <f t="shared" si="17"/>
        <v>2006636265.8999999</v>
      </c>
      <c r="P220" s="9">
        <f t="shared" si="16"/>
        <v>24302594775.900002</v>
      </c>
      <c r="Q220" s="6" t="s">
        <v>0</v>
      </c>
      <c r="R220" s="6" t="s">
        <v>345</v>
      </c>
      <c r="S220" s="6" t="s">
        <v>2382</v>
      </c>
      <c r="T220" s="6" t="s">
        <v>324</v>
      </c>
      <c r="U220" s="6" t="s">
        <v>6</v>
      </c>
      <c r="V220" s="6" t="s">
        <v>5</v>
      </c>
      <c r="W220" s="6" t="s">
        <v>31</v>
      </c>
      <c r="X220" s="6" t="s">
        <v>1084</v>
      </c>
      <c r="Y220" s="6" t="s">
        <v>2422</v>
      </c>
      <c r="Z220" s="6" t="s">
        <v>2384</v>
      </c>
      <c r="AA220" s="9">
        <v>85272</v>
      </c>
    </row>
    <row r="221" spans="1:27">
      <c r="A221" s="6" t="s">
        <v>32</v>
      </c>
      <c r="B221" s="6" t="s">
        <v>1089</v>
      </c>
      <c r="C221" s="6" t="s">
        <v>335</v>
      </c>
      <c r="D221" s="6" t="s">
        <v>28</v>
      </c>
      <c r="E221" s="7">
        <v>14021900195</v>
      </c>
      <c r="F221" s="7">
        <f t="shared" si="15"/>
        <v>1</v>
      </c>
      <c r="G221" s="6" t="s">
        <v>324</v>
      </c>
      <c r="H221" s="8" t="s">
        <v>1087</v>
      </c>
      <c r="I221" s="6" t="s">
        <v>1086</v>
      </c>
      <c r="J221" s="6" t="s">
        <v>4</v>
      </c>
      <c r="K221" s="9">
        <v>74541</v>
      </c>
      <c r="L221" s="9">
        <v>400000</v>
      </c>
      <c r="M221" s="9">
        <v>398570</v>
      </c>
      <c r="N221" s="9">
        <f t="shared" si="14"/>
        <v>29709806370</v>
      </c>
      <c r="O221" s="9">
        <f t="shared" si="17"/>
        <v>2673882573.2999997</v>
      </c>
      <c r="P221" s="9">
        <f t="shared" si="16"/>
        <v>32383688943.299999</v>
      </c>
      <c r="Q221" s="6" t="s">
        <v>0</v>
      </c>
      <c r="R221" s="6" t="s">
        <v>345</v>
      </c>
      <c r="S221" s="6" t="s">
        <v>2382</v>
      </c>
      <c r="T221" s="6" t="s">
        <v>324</v>
      </c>
      <c r="U221" s="6" t="s">
        <v>6</v>
      </c>
      <c r="V221" s="6" t="s">
        <v>5</v>
      </c>
      <c r="W221" s="6" t="s">
        <v>31</v>
      </c>
      <c r="X221" s="6" t="s">
        <v>1088</v>
      </c>
      <c r="Y221" s="6" t="s">
        <v>2421</v>
      </c>
      <c r="Z221" s="6" t="s">
        <v>2384</v>
      </c>
      <c r="AA221" s="9">
        <v>85311</v>
      </c>
    </row>
    <row r="222" spans="1:27">
      <c r="A222" s="6" t="s">
        <v>32</v>
      </c>
      <c r="B222" s="6" t="s">
        <v>1093</v>
      </c>
      <c r="C222" s="6" t="s">
        <v>335</v>
      </c>
      <c r="D222" s="6" t="s">
        <v>28</v>
      </c>
      <c r="E222" s="7">
        <v>14021900196</v>
      </c>
      <c r="F222" s="7">
        <f t="shared" si="15"/>
        <v>1</v>
      </c>
      <c r="G222" s="6" t="s">
        <v>324</v>
      </c>
      <c r="H222" s="8" t="s">
        <v>1091</v>
      </c>
      <c r="I222" s="6" t="s">
        <v>1090</v>
      </c>
      <c r="J222" s="6" t="s">
        <v>4</v>
      </c>
      <c r="K222" s="9">
        <v>74541</v>
      </c>
      <c r="L222" s="9">
        <v>100000</v>
      </c>
      <c r="M222" s="9">
        <v>99970</v>
      </c>
      <c r="N222" s="9">
        <f t="shared" si="14"/>
        <v>7451863770</v>
      </c>
      <c r="O222" s="9">
        <f t="shared" si="17"/>
        <v>670667739.29999995</v>
      </c>
      <c r="P222" s="9">
        <f t="shared" si="16"/>
        <v>8122531509.3000002</v>
      </c>
      <c r="Q222" s="6" t="s">
        <v>0</v>
      </c>
      <c r="R222" s="6" t="s">
        <v>345</v>
      </c>
      <c r="S222" s="6" t="s">
        <v>2382</v>
      </c>
      <c r="T222" s="6" t="s">
        <v>324</v>
      </c>
      <c r="U222" s="6" t="s">
        <v>6</v>
      </c>
      <c r="V222" s="6" t="s">
        <v>5</v>
      </c>
      <c r="W222" s="6" t="s">
        <v>43</v>
      </c>
      <c r="X222" s="6" t="s">
        <v>1092</v>
      </c>
      <c r="Y222" s="6" t="s">
        <v>2423</v>
      </c>
      <c r="Z222" s="6" t="s">
        <v>2384</v>
      </c>
      <c r="AA222" s="9">
        <v>85363</v>
      </c>
    </row>
    <row r="223" spans="1:27">
      <c r="A223" s="6" t="s">
        <v>9</v>
      </c>
      <c r="B223" s="6" t="s">
        <v>1098</v>
      </c>
      <c r="C223" s="6" t="s">
        <v>334</v>
      </c>
      <c r="D223" s="6" t="s">
        <v>28</v>
      </c>
      <c r="E223" s="7">
        <v>14021900197</v>
      </c>
      <c r="F223" s="7">
        <f t="shared" si="15"/>
        <v>1</v>
      </c>
      <c r="G223" s="6" t="s">
        <v>324</v>
      </c>
      <c r="H223" s="8" t="s">
        <v>1095</v>
      </c>
      <c r="I223" s="6" t="s">
        <v>1094</v>
      </c>
      <c r="J223" s="6" t="s">
        <v>16</v>
      </c>
      <c r="K223" s="9">
        <v>74541</v>
      </c>
      <c r="L223" s="9">
        <v>350000</v>
      </c>
      <c r="M223" s="9">
        <v>348890</v>
      </c>
      <c r="N223" s="9">
        <f t="shared" si="14"/>
        <v>26006609490</v>
      </c>
      <c r="O223" s="9">
        <f t="shared" si="17"/>
        <v>2340594854.0999999</v>
      </c>
      <c r="P223" s="9">
        <f t="shared" si="16"/>
        <v>28347204344.099998</v>
      </c>
      <c r="Q223" s="6" t="s">
        <v>0</v>
      </c>
      <c r="R223" s="6" t="s">
        <v>1096</v>
      </c>
      <c r="S223" s="6" t="s">
        <v>2353</v>
      </c>
      <c r="T223" s="6" t="s">
        <v>324</v>
      </c>
      <c r="U223" s="6" t="s">
        <v>6</v>
      </c>
      <c r="V223" s="6" t="s">
        <v>5</v>
      </c>
      <c r="W223" s="6" t="s">
        <v>17</v>
      </c>
      <c r="X223" s="6" t="s">
        <v>1097</v>
      </c>
      <c r="Y223" s="6" t="s">
        <v>2424</v>
      </c>
      <c r="Z223" s="6" t="s">
        <v>2333</v>
      </c>
      <c r="AA223" s="9">
        <v>85269</v>
      </c>
    </row>
    <row r="224" spans="1:27">
      <c r="A224" s="6" t="s">
        <v>352</v>
      </c>
      <c r="B224" s="6" t="s">
        <v>1103</v>
      </c>
      <c r="C224" s="6" t="s">
        <v>1102</v>
      </c>
      <c r="D224" s="6" t="s">
        <v>28</v>
      </c>
      <c r="E224" s="7">
        <v>14021900200</v>
      </c>
      <c r="F224" s="7">
        <f t="shared" si="15"/>
        <v>1</v>
      </c>
      <c r="G224" s="6" t="s">
        <v>882</v>
      </c>
      <c r="H224" s="8" t="s">
        <v>704</v>
      </c>
      <c r="I224" s="6" t="s">
        <v>703</v>
      </c>
      <c r="J224" s="6" t="s">
        <v>16</v>
      </c>
      <c r="K224" s="9">
        <v>74541</v>
      </c>
      <c r="L224" s="9">
        <v>500000</v>
      </c>
      <c r="M224" s="9">
        <v>499210</v>
      </c>
      <c r="N224" s="9">
        <f t="shared" si="14"/>
        <v>37211612610</v>
      </c>
      <c r="O224" s="9">
        <f t="shared" si="17"/>
        <v>3349045134.9000001</v>
      </c>
      <c r="P224" s="9">
        <f t="shared" si="16"/>
        <v>40560657744.900002</v>
      </c>
      <c r="Q224" s="6" t="s">
        <v>0</v>
      </c>
      <c r="R224" s="6" t="s">
        <v>1107</v>
      </c>
      <c r="S224" s="6" t="s">
        <v>2353</v>
      </c>
      <c r="T224" s="6" t="s">
        <v>882</v>
      </c>
      <c r="U224" s="6" t="s">
        <v>6</v>
      </c>
      <c r="V224" s="6" t="s">
        <v>5</v>
      </c>
      <c r="W224" s="6" t="s">
        <v>281</v>
      </c>
      <c r="X224" s="6" t="s">
        <v>1101</v>
      </c>
      <c r="Y224" s="6" t="s">
        <v>2425</v>
      </c>
      <c r="Z224" s="6" t="s">
        <v>2333</v>
      </c>
      <c r="AA224" s="9">
        <v>86486</v>
      </c>
    </row>
    <row r="225" spans="1:27">
      <c r="A225" s="6" t="s">
        <v>32</v>
      </c>
      <c r="B225" s="6" t="s">
        <v>1111</v>
      </c>
      <c r="C225" s="6" t="s">
        <v>1102</v>
      </c>
      <c r="D225" s="6" t="s">
        <v>28</v>
      </c>
      <c r="E225" s="7">
        <v>14021900204</v>
      </c>
      <c r="F225" s="7">
        <f t="shared" si="15"/>
        <v>1</v>
      </c>
      <c r="G225" s="6" t="s">
        <v>1038</v>
      </c>
      <c r="H225" s="8" t="s">
        <v>1109</v>
      </c>
      <c r="I225" s="6" t="s">
        <v>1108</v>
      </c>
      <c r="J225" s="6" t="s">
        <v>4</v>
      </c>
      <c r="K225" s="9">
        <v>74541</v>
      </c>
      <c r="L225" s="9">
        <v>180000</v>
      </c>
      <c r="M225" s="9">
        <v>178900</v>
      </c>
      <c r="N225" s="9">
        <f t="shared" si="14"/>
        <v>13335384900</v>
      </c>
      <c r="O225" s="9">
        <f t="shared" si="17"/>
        <v>1200184641</v>
      </c>
      <c r="P225" s="9">
        <f t="shared" si="16"/>
        <v>14535569541</v>
      </c>
      <c r="Q225" s="6" t="s">
        <v>0</v>
      </c>
      <c r="R225" s="6" t="s">
        <v>345</v>
      </c>
      <c r="S225" s="6" t="s">
        <v>2353</v>
      </c>
      <c r="T225" s="6" t="s">
        <v>1038</v>
      </c>
      <c r="U225" s="6" t="s">
        <v>6</v>
      </c>
      <c r="V225" s="6" t="s">
        <v>5</v>
      </c>
      <c r="W225" s="6" t="s">
        <v>422</v>
      </c>
      <c r="X225" s="6" t="s">
        <v>1110</v>
      </c>
      <c r="Y225" s="6" t="s">
        <v>2428</v>
      </c>
      <c r="Z225" s="6" t="s">
        <v>2333</v>
      </c>
      <c r="AA225" s="9">
        <v>85421</v>
      </c>
    </row>
    <row r="226" spans="1:27">
      <c r="A226" s="6" t="s">
        <v>352</v>
      </c>
      <c r="B226" s="6" t="s">
        <v>1114</v>
      </c>
      <c r="C226" s="6" t="s">
        <v>1102</v>
      </c>
      <c r="D226" s="6" t="s">
        <v>28</v>
      </c>
      <c r="E226" s="7">
        <v>14021900205</v>
      </c>
      <c r="F226" s="7">
        <f t="shared" si="15"/>
        <v>1</v>
      </c>
      <c r="G226" s="6" t="s">
        <v>1038</v>
      </c>
      <c r="H226" s="8" t="s">
        <v>1100</v>
      </c>
      <c r="I226" s="6" t="s">
        <v>1099</v>
      </c>
      <c r="J226" s="6" t="s">
        <v>16</v>
      </c>
      <c r="K226" s="9">
        <v>74541</v>
      </c>
      <c r="L226" s="9">
        <v>300000</v>
      </c>
      <c r="M226" s="9">
        <v>299610</v>
      </c>
      <c r="N226" s="9">
        <f t="shared" si="14"/>
        <v>22333229010</v>
      </c>
      <c r="O226" s="9">
        <f t="shared" si="17"/>
        <v>2009990610.8999999</v>
      </c>
      <c r="P226" s="9">
        <f t="shared" si="16"/>
        <v>24343219620.900002</v>
      </c>
      <c r="Q226" s="6" t="s">
        <v>0</v>
      </c>
      <c r="R226" s="6" t="s">
        <v>1112</v>
      </c>
      <c r="S226" s="6" t="s">
        <v>2353</v>
      </c>
      <c r="T226" s="6" t="s">
        <v>1038</v>
      </c>
      <c r="U226" s="6" t="s">
        <v>6</v>
      </c>
      <c r="V226" s="6" t="s">
        <v>5</v>
      </c>
      <c r="W226" s="6" t="s">
        <v>715</v>
      </c>
      <c r="X226" s="6" t="s">
        <v>1113</v>
      </c>
      <c r="Y226" s="6" t="s">
        <v>2430</v>
      </c>
      <c r="Z226" s="6" t="s">
        <v>2333</v>
      </c>
      <c r="AA226" s="9">
        <v>85788</v>
      </c>
    </row>
    <row r="227" spans="1:27">
      <c r="A227" s="6" t="s">
        <v>40</v>
      </c>
      <c r="B227" s="6" t="s">
        <v>1115</v>
      </c>
      <c r="C227" s="6" t="s">
        <v>1102</v>
      </c>
      <c r="D227" s="6" t="s">
        <v>28</v>
      </c>
      <c r="E227" s="7">
        <v>14021900206</v>
      </c>
      <c r="F227" s="7">
        <f t="shared" si="15"/>
        <v>1</v>
      </c>
      <c r="G227" s="6" t="s">
        <v>1038</v>
      </c>
      <c r="H227" s="8" t="s">
        <v>772</v>
      </c>
      <c r="I227" s="6" t="s">
        <v>771</v>
      </c>
      <c r="J227" s="6" t="s">
        <v>4</v>
      </c>
      <c r="K227" s="9">
        <v>74541</v>
      </c>
      <c r="L227" s="9">
        <v>500000</v>
      </c>
      <c r="M227" s="9">
        <v>499960</v>
      </c>
      <c r="N227" s="9">
        <f t="shared" si="14"/>
        <v>37267518360</v>
      </c>
      <c r="O227" s="9">
        <f t="shared" si="17"/>
        <v>3354076652.4000001</v>
      </c>
      <c r="P227" s="9">
        <f t="shared" si="16"/>
        <v>40621595012.400002</v>
      </c>
      <c r="Q227" s="6" t="s">
        <v>0</v>
      </c>
      <c r="R227" s="6" t="s">
        <v>1112</v>
      </c>
      <c r="S227" s="6" t="s">
        <v>2353</v>
      </c>
      <c r="T227" s="6" t="s">
        <v>1038</v>
      </c>
      <c r="U227" s="6" t="s">
        <v>6</v>
      </c>
      <c r="V227" s="6" t="s">
        <v>5</v>
      </c>
      <c r="W227" s="6" t="s">
        <v>20</v>
      </c>
      <c r="X227" s="6" t="s">
        <v>873</v>
      </c>
      <c r="Y227" s="6" t="s">
        <v>2426</v>
      </c>
      <c r="Z227" s="6" t="s">
        <v>2333</v>
      </c>
      <c r="AA227" s="9">
        <v>85643</v>
      </c>
    </row>
    <row r="228" spans="1:27">
      <c r="A228" s="6" t="s">
        <v>64</v>
      </c>
      <c r="B228" s="6" t="s">
        <v>1120</v>
      </c>
      <c r="C228" s="6" t="s">
        <v>1119</v>
      </c>
      <c r="D228" s="6" t="s">
        <v>28</v>
      </c>
      <c r="E228" s="7">
        <v>14021900207</v>
      </c>
      <c r="F228" s="7">
        <f t="shared" si="15"/>
        <v>1</v>
      </c>
      <c r="G228" s="6" t="s">
        <v>1038</v>
      </c>
      <c r="H228" s="8" t="s">
        <v>1117</v>
      </c>
      <c r="I228" s="6" t="s">
        <v>1116</v>
      </c>
      <c r="J228" s="6" t="s">
        <v>19</v>
      </c>
      <c r="K228" s="9">
        <v>74541</v>
      </c>
      <c r="L228" s="9">
        <v>306000</v>
      </c>
      <c r="M228" s="9">
        <v>304730</v>
      </c>
      <c r="N228" s="9">
        <f t="shared" si="14"/>
        <v>22714878930</v>
      </c>
      <c r="O228" s="9">
        <f t="shared" si="17"/>
        <v>2044339103.6999998</v>
      </c>
      <c r="P228" s="9">
        <f t="shared" si="16"/>
        <v>24759218033.700001</v>
      </c>
      <c r="Q228" s="6" t="s">
        <v>0</v>
      </c>
      <c r="R228" s="6" t="s">
        <v>1112</v>
      </c>
      <c r="S228" s="6" t="s">
        <v>2353</v>
      </c>
      <c r="T228" s="6" t="s">
        <v>1038</v>
      </c>
      <c r="U228" s="6" t="s">
        <v>6</v>
      </c>
      <c r="V228" s="6" t="s">
        <v>5</v>
      </c>
      <c r="W228" s="6" t="s">
        <v>220</v>
      </c>
      <c r="X228" s="6" t="s">
        <v>1118</v>
      </c>
      <c r="Y228" s="6" t="s">
        <v>2429</v>
      </c>
      <c r="Z228" s="6" t="s">
        <v>2333</v>
      </c>
      <c r="AA228" s="9">
        <v>86181</v>
      </c>
    </row>
    <row r="229" spans="1:27">
      <c r="A229" s="6" t="s">
        <v>14</v>
      </c>
      <c r="B229" s="6" t="s">
        <v>1121</v>
      </c>
      <c r="C229" s="6" t="s">
        <v>1119</v>
      </c>
      <c r="D229" s="6" t="s">
        <v>28</v>
      </c>
      <c r="E229" s="7">
        <v>14021900208</v>
      </c>
      <c r="F229" s="7">
        <f t="shared" si="15"/>
        <v>1</v>
      </c>
      <c r="G229" s="6" t="s">
        <v>1038</v>
      </c>
      <c r="H229" s="8" t="s">
        <v>803</v>
      </c>
      <c r="I229" s="6" t="s">
        <v>802</v>
      </c>
      <c r="J229" s="6" t="s">
        <v>12</v>
      </c>
      <c r="K229" s="9">
        <v>74541</v>
      </c>
      <c r="L229" s="9">
        <v>159000</v>
      </c>
      <c r="M229" s="9">
        <v>157850</v>
      </c>
      <c r="N229" s="9">
        <f t="shared" si="14"/>
        <v>11766296850</v>
      </c>
      <c r="O229" s="9">
        <f t="shared" si="17"/>
        <v>1058966716.5</v>
      </c>
      <c r="P229" s="9">
        <f t="shared" si="16"/>
        <v>12825263566.5</v>
      </c>
      <c r="Q229" s="6" t="s">
        <v>0</v>
      </c>
      <c r="R229" s="6" t="s">
        <v>1112</v>
      </c>
      <c r="S229" s="6" t="s">
        <v>2353</v>
      </c>
      <c r="T229" s="6" t="s">
        <v>1038</v>
      </c>
      <c r="U229" s="6" t="s">
        <v>6</v>
      </c>
      <c r="V229" s="6" t="s">
        <v>5</v>
      </c>
      <c r="W229" s="6" t="s">
        <v>13</v>
      </c>
      <c r="X229" s="6" t="s">
        <v>804</v>
      </c>
      <c r="Y229" s="6" t="s">
        <v>2427</v>
      </c>
      <c r="Z229" s="6" t="s">
        <v>2333</v>
      </c>
      <c r="AA229" s="9">
        <v>85799</v>
      </c>
    </row>
    <row r="230" spans="1:27">
      <c r="A230" s="6" t="s">
        <v>64</v>
      </c>
      <c r="B230" s="6" t="s">
        <v>1125</v>
      </c>
      <c r="C230" s="6" t="s">
        <v>285</v>
      </c>
      <c r="D230" s="6" t="s">
        <v>28</v>
      </c>
      <c r="E230" s="7">
        <v>14021900209</v>
      </c>
      <c r="F230" s="7">
        <f t="shared" si="15"/>
        <v>1</v>
      </c>
      <c r="G230" s="6" t="s">
        <v>1096</v>
      </c>
      <c r="H230" s="8" t="s">
        <v>1123</v>
      </c>
      <c r="I230" s="6" t="s">
        <v>1122</v>
      </c>
      <c r="J230" s="6" t="s">
        <v>19</v>
      </c>
      <c r="K230" s="9">
        <v>74541</v>
      </c>
      <c r="L230" s="9">
        <v>500000</v>
      </c>
      <c r="M230" s="9">
        <v>499550</v>
      </c>
      <c r="N230" s="9">
        <f t="shared" si="14"/>
        <v>37236956550</v>
      </c>
      <c r="O230" s="9">
        <f t="shared" si="17"/>
        <v>3351326089.5</v>
      </c>
      <c r="P230" s="9">
        <f t="shared" si="16"/>
        <v>40588282639.5</v>
      </c>
      <c r="Q230" s="6" t="s">
        <v>0</v>
      </c>
      <c r="R230" s="6" t="s">
        <v>332</v>
      </c>
      <c r="S230" s="6" t="s">
        <v>2353</v>
      </c>
      <c r="T230" s="6" t="s">
        <v>1096</v>
      </c>
      <c r="U230" s="6" t="s">
        <v>6</v>
      </c>
      <c r="V230" s="6" t="s">
        <v>5</v>
      </c>
      <c r="W230" s="6" t="s">
        <v>43</v>
      </c>
      <c r="X230" s="6" t="s">
        <v>1124</v>
      </c>
      <c r="Y230" s="6" t="s">
        <v>2433</v>
      </c>
      <c r="Z230" s="6" t="s">
        <v>2333</v>
      </c>
      <c r="AA230" s="9">
        <v>85641</v>
      </c>
    </row>
    <row r="231" spans="1:27">
      <c r="A231" s="6" t="s">
        <v>429</v>
      </c>
      <c r="B231" s="6" t="s">
        <v>1129</v>
      </c>
      <c r="C231" s="6" t="s">
        <v>1080</v>
      </c>
      <c r="D231" s="6" t="s">
        <v>28</v>
      </c>
      <c r="E231" s="7">
        <v>14021900210</v>
      </c>
      <c r="F231" s="7">
        <f t="shared" si="15"/>
        <v>1</v>
      </c>
      <c r="G231" s="6" t="s">
        <v>1096</v>
      </c>
      <c r="H231" s="8" t="s">
        <v>1127</v>
      </c>
      <c r="I231" s="6" t="s">
        <v>1126</v>
      </c>
      <c r="J231" s="6" t="s">
        <v>4</v>
      </c>
      <c r="K231" s="9">
        <v>74541</v>
      </c>
      <c r="L231" s="9">
        <v>200000</v>
      </c>
      <c r="M231" s="9">
        <v>196390</v>
      </c>
      <c r="N231" s="9">
        <f t="shared" si="14"/>
        <v>14639106990</v>
      </c>
      <c r="O231" s="9">
        <f t="shared" si="17"/>
        <v>1317519629.0999999</v>
      </c>
      <c r="P231" s="9">
        <f t="shared" si="16"/>
        <v>15956626619.1</v>
      </c>
      <c r="Q231" s="6" t="s">
        <v>0</v>
      </c>
      <c r="R231" s="6" t="s">
        <v>332</v>
      </c>
      <c r="S231" s="6" t="s">
        <v>2353</v>
      </c>
      <c r="T231" s="6" t="s">
        <v>1096</v>
      </c>
      <c r="U231" s="6" t="s">
        <v>6</v>
      </c>
      <c r="V231" s="6" t="s">
        <v>5</v>
      </c>
      <c r="W231" s="6" t="s">
        <v>755</v>
      </c>
      <c r="X231" s="6" t="s">
        <v>1128</v>
      </c>
      <c r="Y231" s="6" t="s">
        <v>2431</v>
      </c>
      <c r="Z231" s="6" t="s">
        <v>2333</v>
      </c>
      <c r="AA231" s="9">
        <v>86296</v>
      </c>
    </row>
    <row r="232" spans="1:27">
      <c r="A232" s="6" t="s">
        <v>64</v>
      </c>
      <c r="B232" s="6" t="s">
        <v>1134</v>
      </c>
      <c r="C232" s="6" t="s">
        <v>225</v>
      </c>
      <c r="D232" s="6" t="s">
        <v>28</v>
      </c>
      <c r="E232" s="7">
        <v>14021900211</v>
      </c>
      <c r="F232" s="7">
        <f t="shared" si="15"/>
        <v>1</v>
      </c>
      <c r="G232" s="6" t="s">
        <v>1096</v>
      </c>
      <c r="H232" s="8" t="s">
        <v>1132</v>
      </c>
      <c r="I232" s="6" t="s">
        <v>1131</v>
      </c>
      <c r="J232" s="6" t="s">
        <v>19</v>
      </c>
      <c r="K232" s="9">
        <v>74541</v>
      </c>
      <c r="L232" s="9">
        <v>300000</v>
      </c>
      <c r="M232" s="9">
        <v>299660</v>
      </c>
      <c r="N232" s="9">
        <f t="shared" si="14"/>
        <v>22336956060</v>
      </c>
      <c r="O232" s="9">
        <f t="shared" si="17"/>
        <v>2010326045.3999999</v>
      </c>
      <c r="P232" s="9">
        <f t="shared" si="16"/>
        <v>24347282105.400002</v>
      </c>
      <c r="Q232" s="6" t="s">
        <v>0</v>
      </c>
      <c r="R232" s="6" t="s">
        <v>332</v>
      </c>
      <c r="S232" s="6" t="s">
        <v>2353</v>
      </c>
      <c r="T232" s="6" t="s">
        <v>1096</v>
      </c>
      <c r="U232" s="6" t="s">
        <v>6</v>
      </c>
      <c r="V232" s="6" t="s">
        <v>5</v>
      </c>
      <c r="W232" s="6" t="s">
        <v>220</v>
      </c>
      <c r="X232" s="6" t="s">
        <v>1133</v>
      </c>
      <c r="Y232" s="6" t="s">
        <v>2432</v>
      </c>
      <c r="Z232" s="6" t="s">
        <v>2333</v>
      </c>
      <c r="AA232" s="9">
        <v>84023</v>
      </c>
    </row>
    <row r="233" spans="1:27">
      <c r="A233" s="6" t="s">
        <v>64</v>
      </c>
      <c r="B233" s="6" t="s">
        <v>1138</v>
      </c>
      <c r="C233" s="6" t="s">
        <v>1102</v>
      </c>
      <c r="D233" s="6" t="s">
        <v>28</v>
      </c>
      <c r="E233" s="7">
        <v>14021900212</v>
      </c>
      <c r="F233" s="7">
        <f t="shared" si="15"/>
        <v>1</v>
      </c>
      <c r="G233" s="6" t="s">
        <v>1105</v>
      </c>
      <c r="H233" s="8" t="s">
        <v>1136</v>
      </c>
      <c r="I233" s="6" t="s">
        <v>1135</v>
      </c>
      <c r="J233" s="6" t="s">
        <v>19</v>
      </c>
      <c r="K233" s="9">
        <v>74541</v>
      </c>
      <c r="L233" s="9">
        <v>200000</v>
      </c>
      <c r="M233" s="9">
        <v>199880</v>
      </c>
      <c r="N233" s="9">
        <f t="shared" si="14"/>
        <v>14899255080</v>
      </c>
      <c r="O233" s="9">
        <f t="shared" si="17"/>
        <v>1340932957.2</v>
      </c>
      <c r="P233" s="9">
        <f t="shared" si="16"/>
        <v>16240188037.200001</v>
      </c>
      <c r="Q233" s="6" t="s">
        <v>0</v>
      </c>
      <c r="R233" s="6" t="s">
        <v>366</v>
      </c>
      <c r="S233" s="6" t="s">
        <v>2353</v>
      </c>
      <c r="T233" s="6" t="s">
        <v>1105</v>
      </c>
      <c r="U233" s="6" t="s">
        <v>6</v>
      </c>
      <c r="V233" s="6" t="s">
        <v>5</v>
      </c>
      <c r="W233" s="6" t="s">
        <v>186</v>
      </c>
      <c r="X233" s="6" t="s">
        <v>1137</v>
      </c>
      <c r="Y233" s="6" t="s">
        <v>2436</v>
      </c>
      <c r="Z233" s="6" t="s">
        <v>2333</v>
      </c>
      <c r="AA233" s="9">
        <v>85938</v>
      </c>
    </row>
    <row r="234" spans="1:27">
      <c r="A234" s="6" t="s">
        <v>40</v>
      </c>
      <c r="B234" s="6" t="s">
        <v>1139</v>
      </c>
      <c r="C234" s="6" t="s">
        <v>1104</v>
      </c>
      <c r="D234" s="6" t="s">
        <v>28</v>
      </c>
      <c r="E234" s="7">
        <v>14021900213</v>
      </c>
      <c r="F234" s="7">
        <f t="shared" si="15"/>
        <v>1</v>
      </c>
      <c r="G234" s="6" t="s">
        <v>1105</v>
      </c>
      <c r="H234" s="8" t="s">
        <v>712</v>
      </c>
      <c r="I234" s="6" t="s">
        <v>711</v>
      </c>
      <c r="J234" s="6" t="s">
        <v>19</v>
      </c>
      <c r="K234" s="9">
        <v>74541</v>
      </c>
      <c r="L234" s="9">
        <v>180000</v>
      </c>
      <c r="M234" s="9">
        <v>179300</v>
      </c>
      <c r="N234" s="9">
        <f t="shared" si="14"/>
        <v>13365201300</v>
      </c>
      <c r="O234" s="9">
        <f t="shared" si="17"/>
        <v>1202868117</v>
      </c>
      <c r="P234" s="9">
        <f t="shared" si="16"/>
        <v>14568069417</v>
      </c>
      <c r="Q234" s="6" t="s">
        <v>0</v>
      </c>
      <c r="R234" s="6" t="s">
        <v>366</v>
      </c>
      <c r="S234" s="6" t="s">
        <v>2353</v>
      </c>
      <c r="T234" s="6" t="s">
        <v>1105</v>
      </c>
      <c r="U234" s="6" t="s">
        <v>6</v>
      </c>
      <c r="V234" s="6" t="s">
        <v>5</v>
      </c>
      <c r="W234" s="6" t="s">
        <v>42</v>
      </c>
      <c r="X234" s="6" t="s">
        <v>713</v>
      </c>
      <c r="Y234" s="6" t="s">
        <v>2434</v>
      </c>
      <c r="Z234" s="6" t="s">
        <v>2333</v>
      </c>
      <c r="AA234" s="9">
        <v>86427</v>
      </c>
    </row>
    <row r="235" spans="1:27">
      <c r="A235" s="6" t="s">
        <v>352</v>
      </c>
      <c r="B235" s="6" t="s">
        <v>1142</v>
      </c>
      <c r="C235" s="6" t="s">
        <v>1104</v>
      </c>
      <c r="D235" s="6" t="s">
        <v>28</v>
      </c>
      <c r="E235" s="7">
        <v>14021900214</v>
      </c>
      <c r="F235" s="7">
        <f t="shared" si="15"/>
        <v>1</v>
      </c>
      <c r="G235" s="6" t="s">
        <v>1105</v>
      </c>
      <c r="H235" s="8" t="s">
        <v>280</v>
      </c>
      <c r="I235" s="6" t="s">
        <v>279</v>
      </c>
      <c r="J235" s="6" t="s">
        <v>16</v>
      </c>
      <c r="K235" s="9">
        <v>74541</v>
      </c>
      <c r="L235" s="9">
        <v>300000</v>
      </c>
      <c r="M235" s="9">
        <v>298570</v>
      </c>
      <c r="N235" s="9">
        <f t="shared" si="14"/>
        <v>22255706370</v>
      </c>
      <c r="O235" s="9">
        <f t="shared" si="17"/>
        <v>2003013573.3</v>
      </c>
      <c r="P235" s="9">
        <f t="shared" si="16"/>
        <v>24258719943.299999</v>
      </c>
      <c r="Q235" s="6" t="s">
        <v>0</v>
      </c>
      <c r="R235" s="6" t="s">
        <v>360</v>
      </c>
      <c r="S235" s="6" t="s">
        <v>2353</v>
      </c>
      <c r="T235" s="6" t="s">
        <v>1105</v>
      </c>
      <c r="U235" s="6" t="s">
        <v>6</v>
      </c>
      <c r="V235" s="6" t="s">
        <v>5</v>
      </c>
      <c r="W235" s="6" t="s">
        <v>281</v>
      </c>
      <c r="X235" s="6" t="s">
        <v>1141</v>
      </c>
      <c r="Y235" s="6" t="s">
        <v>2437</v>
      </c>
      <c r="Z235" s="6" t="s">
        <v>2333</v>
      </c>
      <c r="AA235" s="9">
        <v>86639</v>
      </c>
    </row>
    <row r="236" spans="1:27">
      <c r="A236" s="6" t="s">
        <v>319</v>
      </c>
      <c r="B236" s="6" t="s">
        <v>1143</v>
      </c>
      <c r="C236" s="6" t="s">
        <v>1104</v>
      </c>
      <c r="D236" s="6" t="s">
        <v>28</v>
      </c>
      <c r="E236" s="7">
        <v>14021900215</v>
      </c>
      <c r="F236" s="7">
        <f t="shared" si="15"/>
        <v>1</v>
      </c>
      <c r="G236" s="6" t="s">
        <v>1105</v>
      </c>
      <c r="H236" s="8" t="s">
        <v>920</v>
      </c>
      <c r="I236" s="6" t="s">
        <v>919</v>
      </c>
      <c r="J236" s="6" t="s">
        <v>4</v>
      </c>
      <c r="K236" s="9">
        <v>74541</v>
      </c>
      <c r="L236" s="9">
        <v>130000</v>
      </c>
      <c r="M236" s="9">
        <v>129700</v>
      </c>
      <c r="N236" s="9">
        <f t="shared" si="14"/>
        <v>9667967700</v>
      </c>
      <c r="O236" s="9">
        <f t="shared" si="17"/>
        <v>870117093</v>
      </c>
      <c r="P236" s="9">
        <f t="shared" si="16"/>
        <v>10538084793</v>
      </c>
      <c r="Q236" s="6" t="s">
        <v>0</v>
      </c>
      <c r="R236" s="6" t="s">
        <v>366</v>
      </c>
      <c r="S236" s="6" t="s">
        <v>2353</v>
      </c>
      <c r="T236" s="6" t="s">
        <v>1105</v>
      </c>
      <c r="U236" s="6" t="s">
        <v>6</v>
      </c>
      <c r="V236" s="6" t="s">
        <v>5</v>
      </c>
      <c r="W236" s="6" t="s">
        <v>727</v>
      </c>
      <c r="X236" s="6" t="s">
        <v>921</v>
      </c>
      <c r="Y236" s="6" t="s">
        <v>2439</v>
      </c>
      <c r="Z236" s="6" t="s">
        <v>2333</v>
      </c>
      <c r="AA236" s="9">
        <v>86305</v>
      </c>
    </row>
    <row r="237" spans="1:27">
      <c r="A237" s="6" t="s">
        <v>9</v>
      </c>
      <c r="B237" s="6" t="s">
        <v>1144</v>
      </c>
      <c r="C237" s="6" t="s">
        <v>1104</v>
      </c>
      <c r="D237" s="6" t="s">
        <v>28</v>
      </c>
      <c r="E237" s="7">
        <v>14021900216</v>
      </c>
      <c r="F237" s="7">
        <f t="shared" si="15"/>
        <v>1</v>
      </c>
      <c r="G237" s="6" t="s">
        <v>1105</v>
      </c>
      <c r="H237" s="8" t="s">
        <v>744</v>
      </c>
      <c r="I237" s="6" t="s">
        <v>743</v>
      </c>
      <c r="J237" s="6" t="s">
        <v>16</v>
      </c>
      <c r="K237" s="9">
        <v>74541</v>
      </c>
      <c r="L237" s="9">
        <v>200000</v>
      </c>
      <c r="M237" s="9">
        <v>199630</v>
      </c>
      <c r="N237" s="9">
        <f t="shared" si="14"/>
        <v>14880619830</v>
      </c>
      <c r="O237" s="9">
        <f t="shared" si="17"/>
        <v>1339255784.7</v>
      </c>
      <c r="P237" s="9">
        <f t="shared" si="16"/>
        <v>16219875614.700001</v>
      </c>
      <c r="Q237" s="6" t="s">
        <v>0</v>
      </c>
      <c r="R237" s="6" t="s">
        <v>366</v>
      </c>
      <c r="S237" s="6" t="s">
        <v>2353</v>
      </c>
      <c r="T237" s="6" t="s">
        <v>1105</v>
      </c>
      <c r="U237" s="6" t="s">
        <v>6</v>
      </c>
      <c r="V237" s="6" t="s">
        <v>5</v>
      </c>
      <c r="W237" s="6" t="s">
        <v>17</v>
      </c>
      <c r="X237" s="6" t="s">
        <v>745</v>
      </c>
      <c r="Y237" s="6" t="s">
        <v>2441</v>
      </c>
      <c r="Z237" s="6" t="s">
        <v>2333</v>
      </c>
      <c r="AA237" s="9">
        <v>85662</v>
      </c>
    </row>
    <row r="238" spans="1:27">
      <c r="A238" s="6" t="s">
        <v>9</v>
      </c>
      <c r="B238" s="6" t="s">
        <v>1146</v>
      </c>
      <c r="C238" s="6" t="s">
        <v>1104</v>
      </c>
      <c r="D238" s="6" t="s">
        <v>28</v>
      </c>
      <c r="E238" s="7">
        <v>14021900217</v>
      </c>
      <c r="F238" s="7">
        <f t="shared" si="15"/>
        <v>1</v>
      </c>
      <c r="G238" s="6" t="s">
        <v>1105</v>
      </c>
      <c r="H238" s="8" t="s">
        <v>797</v>
      </c>
      <c r="I238" s="6" t="s">
        <v>796</v>
      </c>
      <c r="J238" s="6" t="s">
        <v>16</v>
      </c>
      <c r="K238" s="9">
        <v>74541</v>
      </c>
      <c r="L238" s="9">
        <v>250000</v>
      </c>
      <c r="M238" s="9">
        <v>248460</v>
      </c>
      <c r="N238" s="9">
        <f t="shared" si="14"/>
        <v>18520456860</v>
      </c>
      <c r="O238" s="9">
        <f t="shared" si="17"/>
        <v>1666841117.3999999</v>
      </c>
      <c r="P238" s="9">
        <f t="shared" si="16"/>
        <v>20187297977.400002</v>
      </c>
      <c r="Q238" s="6" t="s">
        <v>0</v>
      </c>
      <c r="R238" s="6" t="s">
        <v>366</v>
      </c>
      <c r="S238" s="6" t="s">
        <v>2353</v>
      </c>
      <c r="T238" s="6" t="s">
        <v>1105</v>
      </c>
      <c r="U238" s="6" t="s">
        <v>6</v>
      </c>
      <c r="V238" s="6" t="s">
        <v>5</v>
      </c>
      <c r="W238" s="6" t="s">
        <v>785</v>
      </c>
      <c r="X238" s="6" t="s">
        <v>1145</v>
      </c>
      <c r="Y238" s="6" t="s">
        <v>2440</v>
      </c>
      <c r="Z238" s="6" t="s">
        <v>2333</v>
      </c>
      <c r="AA238" s="9">
        <v>85413</v>
      </c>
    </row>
    <row r="239" spans="1:27">
      <c r="A239" s="6" t="s">
        <v>319</v>
      </c>
      <c r="B239" s="6" t="s">
        <v>1150</v>
      </c>
      <c r="C239" s="6" t="s">
        <v>1104</v>
      </c>
      <c r="D239" s="6" t="s">
        <v>28</v>
      </c>
      <c r="E239" s="7">
        <v>14021900218</v>
      </c>
      <c r="F239" s="7">
        <f t="shared" si="15"/>
        <v>1</v>
      </c>
      <c r="G239" s="6" t="s">
        <v>1105</v>
      </c>
      <c r="H239" s="8" t="s">
        <v>1148</v>
      </c>
      <c r="I239" s="6" t="s">
        <v>1147</v>
      </c>
      <c r="J239" s="6" t="s">
        <v>4</v>
      </c>
      <c r="K239" s="9">
        <v>74541</v>
      </c>
      <c r="L239" s="9">
        <v>285000</v>
      </c>
      <c r="M239" s="9">
        <v>280080</v>
      </c>
      <c r="N239" s="9">
        <f t="shared" si="14"/>
        <v>20877443280</v>
      </c>
      <c r="O239" s="9">
        <f t="shared" si="17"/>
        <v>1878969895.2</v>
      </c>
      <c r="P239" s="9">
        <f t="shared" si="16"/>
        <v>22756413175.200001</v>
      </c>
      <c r="Q239" s="6" t="s">
        <v>0</v>
      </c>
      <c r="R239" s="6" t="s">
        <v>366</v>
      </c>
      <c r="S239" s="6" t="s">
        <v>2353</v>
      </c>
      <c r="T239" s="6" t="s">
        <v>1105</v>
      </c>
      <c r="U239" s="6" t="s">
        <v>6</v>
      </c>
      <c r="V239" s="6" t="s">
        <v>5</v>
      </c>
      <c r="W239" s="6" t="s">
        <v>727</v>
      </c>
      <c r="X239" s="6" t="s">
        <v>1149</v>
      </c>
      <c r="Y239" s="6" t="s">
        <v>2438</v>
      </c>
      <c r="Z239" s="6" t="s">
        <v>2333</v>
      </c>
      <c r="AA239" s="9">
        <v>86347</v>
      </c>
    </row>
    <row r="240" spans="1:27">
      <c r="A240" s="6" t="s">
        <v>299</v>
      </c>
      <c r="B240" s="6" t="s">
        <v>1154</v>
      </c>
      <c r="C240" s="6" t="s">
        <v>1104</v>
      </c>
      <c r="D240" s="6" t="s">
        <v>28</v>
      </c>
      <c r="E240" s="7">
        <v>14021900219</v>
      </c>
      <c r="F240" s="7">
        <f t="shared" si="15"/>
        <v>1</v>
      </c>
      <c r="G240" s="6" t="s">
        <v>1105</v>
      </c>
      <c r="H240" s="8" t="s">
        <v>1152</v>
      </c>
      <c r="I240" s="6" t="s">
        <v>1151</v>
      </c>
      <c r="J240" s="6" t="s">
        <v>4</v>
      </c>
      <c r="K240" s="9">
        <v>74541</v>
      </c>
      <c r="L240" s="9">
        <v>300000</v>
      </c>
      <c r="M240" s="9">
        <v>298520</v>
      </c>
      <c r="N240" s="9">
        <f t="shared" si="14"/>
        <v>22251979320</v>
      </c>
      <c r="O240" s="9">
        <f t="shared" si="17"/>
        <v>2002678138.8</v>
      </c>
      <c r="P240" s="9">
        <f t="shared" si="16"/>
        <v>24254657458.799999</v>
      </c>
      <c r="Q240" s="6" t="s">
        <v>0</v>
      </c>
      <c r="R240" s="6" t="s">
        <v>366</v>
      </c>
      <c r="S240" s="6" t="s">
        <v>2353</v>
      </c>
      <c r="T240" s="6" t="s">
        <v>1105</v>
      </c>
      <c r="U240" s="6" t="s">
        <v>6</v>
      </c>
      <c r="V240" s="6" t="s">
        <v>5</v>
      </c>
      <c r="W240" s="6" t="s">
        <v>281</v>
      </c>
      <c r="X240" s="6" t="s">
        <v>1153</v>
      </c>
      <c r="Y240" s="6" t="s">
        <v>2442</v>
      </c>
      <c r="Z240" s="6" t="s">
        <v>2333</v>
      </c>
      <c r="AA240" s="9">
        <v>86748</v>
      </c>
    </row>
    <row r="241" spans="1:27">
      <c r="A241" s="6" t="s">
        <v>40</v>
      </c>
      <c r="B241" s="6" t="s">
        <v>1155</v>
      </c>
      <c r="C241" s="6" t="s">
        <v>1104</v>
      </c>
      <c r="D241" s="6" t="s">
        <v>28</v>
      </c>
      <c r="E241" s="7">
        <v>14021900220</v>
      </c>
      <c r="F241" s="7">
        <f t="shared" si="15"/>
        <v>1</v>
      </c>
      <c r="G241" s="6" t="s">
        <v>1105</v>
      </c>
      <c r="H241" s="8" t="s">
        <v>729</v>
      </c>
      <c r="I241" s="6" t="s">
        <v>728</v>
      </c>
      <c r="J241" s="6" t="s">
        <v>4</v>
      </c>
      <c r="K241" s="9">
        <v>74541</v>
      </c>
      <c r="L241" s="9">
        <v>200000</v>
      </c>
      <c r="M241" s="9">
        <v>198400</v>
      </c>
      <c r="N241" s="9">
        <f t="shared" si="14"/>
        <v>14788934400</v>
      </c>
      <c r="O241" s="9">
        <f t="shared" si="17"/>
        <v>1331004096</v>
      </c>
      <c r="P241" s="9">
        <f t="shared" si="16"/>
        <v>16119938496</v>
      </c>
      <c r="Q241" s="6" t="s">
        <v>0</v>
      </c>
      <c r="R241" s="6" t="s">
        <v>366</v>
      </c>
      <c r="S241" s="6" t="s">
        <v>2353</v>
      </c>
      <c r="T241" s="6" t="s">
        <v>1105</v>
      </c>
      <c r="U241" s="6" t="s">
        <v>6</v>
      </c>
      <c r="V241" s="6" t="s">
        <v>5</v>
      </c>
      <c r="W241" s="6" t="s">
        <v>25</v>
      </c>
      <c r="X241" s="6" t="s">
        <v>730</v>
      </c>
      <c r="Y241" s="6" t="s">
        <v>2435</v>
      </c>
      <c r="Z241" s="6" t="s">
        <v>2333</v>
      </c>
      <c r="AA241" s="9">
        <v>86569</v>
      </c>
    </row>
    <row r="242" spans="1:27">
      <c r="A242" s="6" t="s">
        <v>319</v>
      </c>
      <c r="B242" s="6" t="s">
        <v>1159</v>
      </c>
      <c r="C242" s="6" t="s">
        <v>1104</v>
      </c>
      <c r="D242" s="6" t="s">
        <v>28</v>
      </c>
      <c r="E242" s="7">
        <v>14021900221</v>
      </c>
      <c r="F242" s="7">
        <f t="shared" si="15"/>
        <v>1</v>
      </c>
      <c r="G242" s="6" t="s">
        <v>1106</v>
      </c>
      <c r="H242" s="8" t="s">
        <v>1157</v>
      </c>
      <c r="I242" s="6" t="s">
        <v>1156</v>
      </c>
      <c r="J242" s="6" t="s">
        <v>4</v>
      </c>
      <c r="K242" s="9">
        <v>74541</v>
      </c>
      <c r="L242" s="9">
        <v>100000</v>
      </c>
      <c r="M242" s="9">
        <v>98880</v>
      </c>
      <c r="N242" s="9">
        <f t="shared" si="14"/>
        <v>7370614080</v>
      </c>
      <c r="O242" s="9">
        <f t="shared" si="17"/>
        <v>663355267.19999993</v>
      </c>
      <c r="P242" s="9">
        <f t="shared" si="16"/>
        <v>8033969347.1999998</v>
      </c>
      <c r="Q242" s="6" t="s">
        <v>0</v>
      </c>
      <c r="R242" s="6" t="s">
        <v>1140</v>
      </c>
      <c r="S242" s="6" t="s">
        <v>2353</v>
      </c>
      <c r="T242" s="6" t="s">
        <v>1106</v>
      </c>
      <c r="U242" s="6" t="s">
        <v>6</v>
      </c>
      <c r="V242" s="6" t="s">
        <v>5</v>
      </c>
      <c r="W242" s="6" t="s">
        <v>172</v>
      </c>
      <c r="X242" s="6" t="s">
        <v>1158</v>
      </c>
      <c r="Y242" s="6" t="s">
        <v>2446</v>
      </c>
      <c r="Z242" s="6" t="s">
        <v>2333</v>
      </c>
      <c r="AA242" s="9">
        <v>86520</v>
      </c>
    </row>
    <row r="243" spans="1:27">
      <c r="A243" s="6" t="s">
        <v>40</v>
      </c>
      <c r="B243" s="6" t="s">
        <v>1160</v>
      </c>
      <c r="C243" s="6" t="s">
        <v>1104</v>
      </c>
      <c r="D243" s="6" t="s">
        <v>28</v>
      </c>
      <c r="E243" s="7">
        <v>14021900222</v>
      </c>
      <c r="F243" s="7">
        <f t="shared" si="15"/>
        <v>1</v>
      </c>
      <c r="G243" s="6" t="s">
        <v>1106</v>
      </c>
      <c r="H243" s="8" t="s">
        <v>774</v>
      </c>
      <c r="I243" s="6" t="s">
        <v>773</v>
      </c>
      <c r="J243" s="6" t="s">
        <v>12</v>
      </c>
      <c r="K243" s="9">
        <v>74541</v>
      </c>
      <c r="L243" s="9">
        <v>112000</v>
      </c>
      <c r="M243" s="9">
        <v>111320</v>
      </c>
      <c r="N243" s="9">
        <f t="shared" si="14"/>
        <v>8297904120</v>
      </c>
      <c r="O243" s="9">
        <f t="shared" si="17"/>
        <v>746811370.79999995</v>
      </c>
      <c r="P243" s="9">
        <f t="shared" si="16"/>
        <v>9044715490.7999992</v>
      </c>
      <c r="Q243" s="6" t="s">
        <v>0</v>
      </c>
      <c r="R243" s="6" t="s">
        <v>1140</v>
      </c>
      <c r="S243" s="6" t="s">
        <v>2353</v>
      </c>
      <c r="T243" s="6" t="s">
        <v>1106</v>
      </c>
      <c r="U243" s="6" t="s">
        <v>6</v>
      </c>
      <c r="V243" s="6" t="s">
        <v>5</v>
      </c>
      <c r="W243" s="6" t="s">
        <v>42</v>
      </c>
      <c r="X243" s="6" t="s">
        <v>917</v>
      </c>
      <c r="Y243" s="6" t="s">
        <v>2443</v>
      </c>
      <c r="Z243" s="6" t="s">
        <v>2333</v>
      </c>
      <c r="AA243" s="9">
        <v>85920</v>
      </c>
    </row>
    <row r="244" spans="1:27">
      <c r="A244" s="6" t="s">
        <v>197</v>
      </c>
      <c r="B244" s="6" t="s">
        <v>1161</v>
      </c>
      <c r="C244" s="6" t="s">
        <v>1104</v>
      </c>
      <c r="D244" s="6" t="s">
        <v>28</v>
      </c>
      <c r="E244" s="7">
        <v>14021900223</v>
      </c>
      <c r="F244" s="7">
        <f t="shared" si="15"/>
        <v>1</v>
      </c>
      <c r="G244" s="6" t="s">
        <v>1106</v>
      </c>
      <c r="H244" s="8" t="s">
        <v>887</v>
      </c>
      <c r="I244" s="6" t="s">
        <v>886</v>
      </c>
      <c r="J244" s="6" t="s">
        <v>4</v>
      </c>
      <c r="K244" s="9">
        <v>74541</v>
      </c>
      <c r="L244" s="9">
        <v>200000</v>
      </c>
      <c r="M244" s="9">
        <v>199030</v>
      </c>
      <c r="N244" s="9">
        <f t="shared" si="14"/>
        <v>14835895230</v>
      </c>
      <c r="O244" s="9">
        <f t="shared" si="17"/>
        <v>1335230570.7</v>
      </c>
      <c r="P244" s="9">
        <f t="shared" si="16"/>
        <v>16171125800.700001</v>
      </c>
      <c r="Q244" s="6" t="s">
        <v>0</v>
      </c>
      <c r="R244" s="6" t="s">
        <v>1140</v>
      </c>
      <c r="S244" s="6" t="s">
        <v>2353</v>
      </c>
      <c r="T244" s="6" t="s">
        <v>1106</v>
      </c>
      <c r="U244" s="6" t="s">
        <v>6</v>
      </c>
      <c r="V244" s="6" t="s">
        <v>5</v>
      </c>
      <c r="W244" s="6" t="s">
        <v>442</v>
      </c>
      <c r="X244" s="6" t="s">
        <v>888</v>
      </c>
      <c r="Y244" s="6" t="s">
        <v>2448</v>
      </c>
      <c r="Z244" s="6" t="s">
        <v>2333</v>
      </c>
      <c r="AA244" s="9">
        <v>85877</v>
      </c>
    </row>
    <row r="245" spans="1:27">
      <c r="A245" s="6" t="s">
        <v>64</v>
      </c>
      <c r="B245" s="6" t="s">
        <v>1162</v>
      </c>
      <c r="C245" s="6" t="s">
        <v>1104</v>
      </c>
      <c r="D245" s="6" t="s">
        <v>28</v>
      </c>
      <c r="E245" s="7">
        <v>14021900224</v>
      </c>
      <c r="F245" s="7">
        <f t="shared" si="15"/>
        <v>1</v>
      </c>
      <c r="G245" s="6" t="s">
        <v>1106</v>
      </c>
      <c r="H245" s="8" t="s">
        <v>720</v>
      </c>
      <c r="I245" s="6" t="s">
        <v>719</v>
      </c>
      <c r="J245" s="6" t="s">
        <v>19</v>
      </c>
      <c r="K245" s="9">
        <v>74541</v>
      </c>
      <c r="L245" s="9">
        <v>200000</v>
      </c>
      <c r="M245" s="9">
        <v>197620</v>
      </c>
      <c r="N245" s="9">
        <f t="shared" si="14"/>
        <v>14730792420</v>
      </c>
      <c r="O245" s="9">
        <f t="shared" si="17"/>
        <v>1325771317.8</v>
      </c>
      <c r="P245" s="9">
        <f t="shared" si="16"/>
        <v>16056563737.799999</v>
      </c>
      <c r="Q245" s="6" t="s">
        <v>0</v>
      </c>
      <c r="R245" s="6" t="s">
        <v>376</v>
      </c>
      <c r="S245" s="6" t="s">
        <v>2353</v>
      </c>
      <c r="T245" s="6" t="s">
        <v>1106</v>
      </c>
      <c r="U245" s="6" t="s">
        <v>6</v>
      </c>
      <c r="V245" s="6" t="s">
        <v>5</v>
      </c>
      <c r="W245" s="6" t="s">
        <v>7</v>
      </c>
      <c r="X245" s="6" t="s">
        <v>721</v>
      </c>
      <c r="Y245" s="6" t="s">
        <v>2445</v>
      </c>
      <c r="Z245" s="6" t="s">
        <v>2333</v>
      </c>
      <c r="AA245" s="9">
        <v>86294</v>
      </c>
    </row>
    <row r="246" spans="1:27">
      <c r="A246" s="6" t="s">
        <v>32</v>
      </c>
      <c r="B246" s="6" t="s">
        <v>1166</v>
      </c>
      <c r="C246" s="6" t="s">
        <v>1104</v>
      </c>
      <c r="D246" s="6" t="s">
        <v>28</v>
      </c>
      <c r="E246" s="7">
        <v>14021900225</v>
      </c>
      <c r="F246" s="7">
        <f t="shared" si="15"/>
        <v>1</v>
      </c>
      <c r="G246" s="6" t="s">
        <v>1106</v>
      </c>
      <c r="H246" s="8" t="s">
        <v>1164</v>
      </c>
      <c r="I246" s="6" t="s">
        <v>1163</v>
      </c>
      <c r="J246" s="6" t="s">
        <v>4</v>
      </c>
      <c r="K246" s="9">
        <v>74541</v>
      </c>
      <c r="L246" s="9">
        <v>100000</v>
      </c>
      <c r="M246" s="9">
        <v>97300</v>
      </c>
      <c r="N246" s="9">
        <f t="shared" si="14"/>
        <v>7252839300</v>
      </c>
      <c r="O246" s="9">
        <f t="shared" si="17"/>
        <v>652755537</v>
      </c>
      <c r="P246" s="9">
        <f t="shared" si="16"/>
        <v>7905594837</v>
      </c>
      <c r="Q246" s="6" t="s">
        <v>0</v>
      </c>
      <c r="R246" s="6" t="s">
        <v>1140</v>
      </c>
      <c r="S246" s="6" t="s">
        <v>2353</v>
      </c>
      <c r="T246" s="6" t="s">
        <v>1106</v>
      </c>
      <c r="U246" s="6" t="s">
        <v>6</v>
      </c>
      <c r="V246" s="6" t="s">
        <v>5</v>
      </c>
      <c r="W246" s="6" t="s">
        <v>31</v>
      </c>
      <c r="X246" s="6" t="s">
        <v>1165</v>
      </c>
      <c r="Y246" s="6" t="s">
        <v>2444</v>
      </c>
      <c r="Z246" s="6" t="s">
        <v>2333</v>
      </c>
      <c r="AA246" s="9">
        <v>86471</v>
      </c>
    </row>
    <row r="247" spans="1:27">
      <c r="A247" s="6" t="s">
        <v>197</v>
      </c>
      <c r="B247" s="6" t="s">
        <v>1170</v>
      </c>
      <c r="C247" s="6" t="s">
        <v>1104</v>
      </c>
      <c r="D247" s="6" t="s">
        <v>28</v>
      </c>
      <c r="E247" s="7">
        <v>14021900226</v>
      </c>
      <c r="F247" s="7">
        <f t="shared" si="15"/>
        <v>1</v>
      </c>
      <c r="G247" s="6" t="s">
        <v>1106</v>
      </c>
      <c r="H247" s="8" t="s">
        <v>1168</v>
      </c>
      <c r="I247" s="6" t="s">
        <v>1167</v>
      </c>
      <c r="J247" s="6" t="s">
        <v>4</v>
      </c>
      <c r="K247" s="9">
        <v>74541</v>
      </c>
      <c r="L247" s="9">
        <v>150000</v>
      </c>
      <c r="M247" s="9">
        <v>149500</v>
      </c>
      <c r="N247" s="9">
        <f t="shared" si="14"/>
        <v>11143879500</v>
      </c>
      <c r="O247" s="9">
        <f t="shared" si="17"/>
        <v>1002949155</v>
      </c>
      <c r="P247" s="9">
        <f t="shared" si="16"/>
        <v>12146828655</v>
      </c>
      <c r="Q247" s="6" t="s">
        <v>0</v>
      </c>
      <c r="R247" s="6" t="s">
        <v>1140</v>
      </c>
      <c r="S247" s="6" t="s">
        <v>2353</v>
      </c>
      <c r="T247" s="6" t="s">
        <v>1106</v>
      </c>
      <c r="U247" s="6" t="s">
        <v>6</v>
      </c>
      <c r="V247" s="6" t="s">
        <v>5</v>
      </c>
      <c r="W247" s="6" t="s">
        <v>442</v>
      </c>
      <c r="X247" s="6" t="s">
        <v>1169</v>
      </c>
      <c r="Y247" s="6" t="s">
        <v>2447</v>
      </c>
      <c r="Z247" s="6" t="s">
        <v>2333</v>
      </c>
      <c r="AA247" s="9">
        <v>85958</v>
      </c>
    </row>
    <row r="248" spans="1:27">
      <c r="A248" s="6" t="s">
        <v>1176</v>
      </c>
      <c r="B248" s="6" t="s">
        <v>1177</v>
      </c>
      <c r="C248" s="6" t="s">
        <v>1104</v>
      </c>
      <c r="D248" s="6" t="s">
        <v>28</v>
      </c>
      <c r="E248" s="7">
        <v>14021900227</v>
      </c>
      <c r="F248" s="7">
        <f t="shared" si="15"/>
        <v>1</v>
      </c>
      <c r="G248" s="6" t="s">
        <v>1107</v>
      </c>
      <c r="H248" s="8" t="s">
        <v>1172</v>
      </c>
      <c r="I248" s="6" t="s">
        <v>1171</v>
      </c>
      <c r="J248" s="6" t="s">
        <v>1173</v>
      </c>
      <c r="K248" s="9">
        <v>74541</v>
      </c>
      <c r="L248" s="9">
        <v>200000</v>
      </c>
      <c r="M248" s="9">
        <v>199810</v>
      </c>
      <c r="N248" s="9">
        <f t="shared" si="14"/>
        <v>14894037210</v>
      </c>
      <c r="O248" s="9">
        <f t="shared" si="17"/>
        <v>1340463348.8999999</v>
      </c>
      <c r="P248" s="9">
        <f t="shared" si="16"/>
        <v>16234500558.9</v>
      </c>
      <c r="Q248" s="6" t="s">
        <v>0</v>
      </c>
      <c r="R248" s="6" t="s">
        <v>1189</v>
      </c>
      <c r="S248" s="6" t="s">
        <v>2353</v>
      </c>
      <c r="T248" s="6" t="s">
        <v>1107</v>
      </c>
      <c r="U248" s="6" t="s">
        <v>6</v>
      </c>
      <c r="V248" s="6" t="s">
        <v>5</v>
      </c>
      <c r="W248" s="6" t="s">
        <v>1174</v>
      </c>
      <c r="X248" s="6" t="s">
        <v>1175</v>
      </c>
      <c r="Y248" s="6" t="s">
        <v>2452</v>
      </c>
      <c r="Z248" s="6" t="s">
        <v>2333</v>
      </c>
      <c r="AA248" s="9">
        <v>86312</v>
      </c>
    </row>
    <row r="249" spans="1:27">
      <c r="A249" s="6" t="s">
        <v>716</v>
      </c>
      <c r="B249" s="6" t="s">
        <v>1179</v>
      </c>
      <c r="C249" s="6" t="s">
        <v>1104</v>
      </c>
      <c r="D249" s="6" t="s">
        <v>28</v>
      </c>
      <c r="E249" s="7">
        <v>14021900228</v>
      </c>
      <c r="F249" s="7">
        <f t="shared" si="15"/>
        <v>1</v>
      </c>
      <c r="G249" s="6" t="s">
        <v>1107</v>
      </c>
      <c r="H249" s="8" t="s">
        <v>704</v>
      </c>
      <c r="I249" s="6" t="s">
        <v>703</v>
      </c>
      <c r="J249" s="6" t="s">
        <v>19</v>
      </c>
      <c r="K249" s="9">
        <v>74541</v>
      </c>
      <c r="L249" s="9">
        <v>300000</v>
      </c>
      <c r="M249" s="9">
        <v>299680</v>
      </c>
      <c r="N249" s="9">
        <f t="shared" si="14"/>
        <v>22338446880</v>
      </c>
      <c r="O249" s="9">
        <f t="shared" si="17"/>
        <v>2010460219.1999998</v>
      </c>
      <c r="P249" s="9">
        <f t="shared" si="16"/>
        <v>24348907099.200001</v>
      </c>
      <c r="Q249" s="6" t="s">
        <v>0</v>
      </c>
      <c r="R249" s="6" t="s">
        <v>1189</v>
      </c>
      <c r="S249" s="6" t="s">
        <v>2353</v>
      </c>
      <c r="T249" s="6" t="s">
        <v>1107</v>
      </c>
      <c r="U249" s="6" t="s">
        <v>6</v>
      </c>
      <c r="V249" s="6" t="s">
        <v>5</v>
      </c>
      <c r="W249" s="6" t="s">
        <v>281</v>
      </c>
      <c r="X249" s="6" t="s">
        <v>1178</v>
      </c>
      <c r="Y249" s="6" t="s">
        <v>2453</v>
      </c>
      <c r="Z249" s="6" t="s">
        <v>2333</v>
      </c>
      <c r="AA249" s="9">
        <v>85950</v>
      </c>
    </row>
    <row r="250" spans="1:27">
      <c r="A250" s="6" t="s">
        <v>51</v>
      </c>
      <c r="B250" s="6" t="s">
        <v>1183</v>
      </c>
      <c r="C250" s="6" t="s">
        <v>1104</v>
      </c>
      <c r="D250" s="6" t="s">
        <v>28</v>
      </c>
      <c r="E250" s="7">
        <v>14021900229</v>
      </c>
      <c r="F250" s="7">
        <f t="shared" si="15"/>
        <v>1</v>
      </c>
      <c r="G250" s="6" t="s">
        <v>1107</v>
      </c>
      <c r="H250" s="8" t="s">
        <v>1181</v>
      </c>
      <c r="I250" s="6" t="s">
        <v>1180</v>
      </c>
      <c r="J250" s="6" t="s">
        <v>4</v>
      </c>
      <c r="K250" s="9">
        <v>74541</v>
      </c>
      <c r="L250" s="9">
        <v>200000</v>
      </c>
      <c r="M250" s="9">
        <v>199030</v>
      </c>
      <c r="N250" s="9">
        <f t="shared" si="14"/>
        <v>14835895230</v>
      </c>
      <c r="O250" s="9">
        <f t="shared" si="17"/>
        <v>1335230570.7</v>
      </c>
      <c r="P250" s="9">
        <f t="shared" si="16"/>
        <v>16171125800.700001</v>
      </c>
      <c r="Q250" s="6" t="s">
        <v>0</v>
      </c>
      <c r="R250" s="6" t="s">
        <v>381</v>
      </c>
      <c r="S250" s="6" t="s">
        <v>2353</v>
      </c>
      <c r="T250" s="6" t="s">
        <v>1107</v>
      </c>
      <c r="U250" s="6" t="s">
        <v>6</v>
      </c>
      <c r="V250" s="6" t="s">
        <v>5</v>
      </c>
      <c r="W250" s="6" t="s">
        <v>422</v>
      </c>
      <c r="X250" s="6" t="s">
        <v>1182</v>
      </c>
      <c r="Y250" s="6" t="s">
        <v>2454</v>
      </c>
      <c r="Z250" s="6" t="s">
        <v>2333</v>
      </c>
      <c r="AA250" s="9">
        <v>86444</v>
      </c>
    </row>
    <row r="251" spans="1:27">
      <c r="A251" s="6" t="s">
        <v>702</v>
      </c>
      <c r="B251" s="6" t="s">
        <v>1188</v>
      </c>
      <c r="C251" s="6" t="s">
        <v>1104</v>
      </c>
      <c r="D251" s="6" t="s">
        <v>28</v>
      </c>
      <c r="E251" s="7">
        <v>14021900230</v>
      </c>
      <c r="F251" s="7">
        <f t="shared" si="15"/>
        <v>1</v>
      </c>
      <c r="G251" s="6" t="s">
        <v>1107</v>
      </c>
      <c r="H251" s="8" t="s">
        <v>1185</v>
      </c>
      <c r="I251" s="6" t="s">
        <v>1184</v>
      </c>
      <c r="J251" s="6" t="s">
        <v>19</v>
      </c>
      <c r="K251" s="9">
        <v>74541</v>
      </c>
      <c r="L251" s="9">
        <v>108000</v>
      </c>
      <c r="M251" s="9">
        <v>107830</v>
      </c>
      <c r="N251" s="9">
        <f t="shared" si="14"/>
        <v>8037756030</v>
      </c>
      <c r="O251" s="9">
        <f t="shared" si="17"/>
        <v>723398042.69999993</v>
      </c>
      <c r="P251" s="9">
        <f t="shared" si="16"/>
        <v>8761154072.7000008</v>
      </c>
      <c r="Q251" s="6" t="s">
        <v>0</v>
      </c>
      <c r="R251" s="6" t="s">
        <v>381</v>
      </c>
      <c r="S251" s="6" t="s">
        <v>2353</v>
      </c>
      <c r="T251" s="6" t="s">
        <v>1107</v>
      </c>
      <c r="U251" s="6" t="s">
        <v>6</v>
      </c>
      <c r="V251" s="6" t="s">
        <v>5</v>
      </c>
      <c r="W251" s="6" t="s">
        <v>1186</v>
      </c>
      <c r="X251" s="6" t="s">
        <v>1187</v>
      </c>
      <c r="Y251" s="6" t="s">
        <v>2449</v>
      </c>
      <c r="Z251" s="6" t="s">
        <v>2333</v>
      </c>
      <c r="AA251" s="9">
        <v>85819</v>
      </c>
    </row>
    <row r="252" spans="1:27">
      <c r="A252" s="6" t="s">
        <v>183</v>
      </c>
      <c r="B252" s="6" t="s">
        <v>1193</v>
      </c>
      <c r="C252" s="6" t="s">
        <v>1104</v>
      </c>
      <c r="D252" s="6" t="s">
        <v>28</v>
      </c>
      <c r="E252" s="7">
        <v>14021900231</v>
      </c>
      <c r="F252" s="7">
        <f t="shared" si="15"/>
        <v>1</v>
      </c>
      <c r="G252" s="6" t="s">
        <v>1107</v>
      </c>
      <c r="H252" s="8" t="s">
        <v>1191</v>
      </c>
      <c r="I252" s="6" t="s">
        <v>1190</v>
      </c>
      <c r="J252" s="6" t="s">
        <v>4</v>
      </c>
      <c r="K252" s="9">
        <v>74541</v>
      </c>
      <c r="L252" s="9">
        <v>300000</v>
      </c>
      <c r="M252" s="9">
        <v>299120</v>
      </c>
      <c r="N252" s="9">
        <f t="shared" si="14"/>
        <v>22296703920</v>
      </c>
      <c r="O252" s="9">
        <f t="shared" si="17"/>
        <v>2006703352.8</v>
      </c>
      <c r="P252" s="9">
        <f t="shared" si="16"/>
        <v>24303407272.799999</v>
      </c>
      <c r="Q252" s="6" t="s">
        <v>0</v>
      </c>
      <c r="R252" s="6" t="s">
        <v>381</v>
      </c>
      <c r="S252" s="6" t="s">
        <v>2353</v>
      </c>
      <c r="T252" s="6" t="s">
        <v>1107</v>
      </c>
      <c r="U252" s="6" t="s">
        <v>6</v>
      </c>
      <c r="V252" s="6" t="s">
        <v>5</v>
      </c>
      <c r="W252" s="6" t="s">
        <v>567</v>
      </c>
      <c r="X252" s="6" t="s">
        <v>1192</v>
      </c>
      <c r="Y252" s="6" t="s">
        <v>2450</v>
      </c>
      <c r="Z252" s="6" t="s">
        <v>2333</v>
      </c>
      <c r="AA252" s="9">
        <v>86236</v>
      </c>
    </row>
    <row r="253" spans="1:27">
      <c r="A253" s="6" t="s">
        <v>1176</v>
      </c>
      <c r="B253" s="6" t="s">
        <v>1198</v>
      </c>
      <c r="C253" s="6" t="s">
        <v>1104</v>
      </c>
      <c r="D253" s="6" t="s">
        <v>28</v>
      </c>
      <c r="E253" s="7">
        <v>14021900232</v>
      </c>
      <c r="F253" s="7">
        <f t="shared" si="15"/>
        <v>1</v>
      </c>
      <c r="G253" s="6" t="s">
        <v>1107</v>
      </c>
      <c r="H253" s="8" t="s">
        <v>1195</v>
      </c>
      <c r="I253" s="6" t="s">
        <v>1194</v>
      </c>
      <c r="J253" s="6" t="s">
        <v>1173</v>
      </c>
      <c r="K253" s="9">
        <v>74541</v>
      </c>
      <c r="L253" s="9">
        <v>200000</v>
      </c>
      <c r="M253" s="9">
        <v>199110</v>
      </c>
      <c r="N253" s="9">
        <f t="shared" si="14"/>
        <v>14841858510</v>
      </c>
      <c r="O253" s="9">
        <f t="shared" si="17"/>
        <v>1335767265.8999999</v>
      </c>
      <c r="P253" s="9">
        <f t="shared" si="16"/>
        <v>16177625775.9</v>
      </c>
      <c r="Q253" s="6" t="s">
        <v>0</v>
      </c>
      <c r="R253" s="6" t="s">
        <v>381</v>
      </c>
      <c r="S253" s="6" t="s">
        <v>2353</v>
      </c>
      <c r="T253" s="6" t="s">
        <v>1107</v>
      </c>
      <c r="U253" s="6" t="s">
        <v>6</v>
      </c>
      <c r="V253" s="6" t="s">
        <v>5</v>
      </c>
      <c r="W253" s="6" t="s">
        <v>281</v>
      </c>
      <c r="X253" s="6" t="s">
        <v>1196</v>
      </c>
      <c r="Y253" s="6" t="s">
        <v>2451</v>
      </c>
      <c r="Z253" s="6" t="s">
        <v>2333</v>
      </c>
      <c r="AA253" s="9">
        <v>86655</v>
      </c>
    </row>
    <row r="254" spans="1:27">
      <c r="A254" s="6" t="s">
        <v>51</v>
      </c>
      <c r="B254" s="6" t="s">
        <v>1203</v>
      </c>
      <c r="C254" s="6" t="s">
        <v>1104</v>
      </c>
      <c r="D254" s="6" t="s">
        <v>28</v>
      </c>
      <c r="E254" s="7">
        <v>14021900233</v>
      </c>
      <c r="F254" s="7">
        <f t="shared" si="15"/>
        <v>1</v>
      </c>
      <c r="G254" s="6" t="s">
        <v>1130</v>
      </c>
      <c r="H254" s="8" t="s">
        <v>1200</v>
      </c>
      <c r="I254" s="6" t="s">
        <v>1199</v>
      </c>
      <c r="J254" s="6" t="s">
        <v>4</v>
      </c>
      <c r="K254" s="9">
        <v>74541</v>
      </c>
      <c r="L254" s="9">
        <v>200000</v>
      </c>
      <c r="M254" s="9">
        <v>199980</v>
      </c>
      <c r="N254" s="9">
        <f t="shared" si="14"/>
        <v>14906709180</v>
      </c>
      <c r="O254" s="9">
        <f t="shared" si="17"/>
        <v>1341603826.2</v>
      </c>
      <c r="P254" s="9">
        <f t="shared" si="16"/>
        <v>16248313006.200001</v>
      </c>
      <c r="Q254" s="6" t="s">
        <v>0</v>
      </c>
      <c r="R254" s="6" t="s">
        <v>1204</v>
      </c>
      <c r="S254" s="6" t="s">
        <v>2353</v>
      </c>
      <c r="T254" s="6" t="s">
        <v>1130</v>
      </c>
      <c r="U254" s="6" t="s">
        <v>6</v>
      </c>
      <c r="V254" s="6" t="s">
        <v>5</v>
      </c>
      <c r="W254" s="6" t="s">
        <v>1201</v>
      </c>
      <c r="X254" s="6" t="s">
        <v>1202</v>
      </c>
      <c r="Y254" s="6" t="s">
        <v>2459</v>
      </c>
      <c r="Z254" s="6" t="s">
        <v>2333</v>
      </c>
      <c r="AA254" s="9">
        <v>85826</v>
      </c>
    </row>
    <row r="255" spans="1:27">
      <c r="A255" s="6" t="s">
        <v>352</v>
      </c>
      <c r="B255" s="6" t="s">
        <v>1208</v>
      </c>
      <c r="C255" s="6" t="s">
        <v>1104</v>
      </c>
      <c r="D255" s="6" t="s">
        <v>28</v>
      </c>
      <c r="E255" s="7">
        <v>14021900234</v>
      </c>
      <c r="F255" s="7">
        <f t="shared" si="15"/>
        <v>1</v>
      </c>
      <c r="G255" s="6" t="s">
        <v>1130</v>
      </c>
      <c r="H255" s="8" t="s">
        <v>1206</v>
      </c>
      <c r="I255" s="6" t="s">
        <v>1205</v>
      </c>
      <c r="J255" s="6" t="s">
        <v>16</v>
      </c>
      <c r="K255" s="9">
        <v>74541</v>
      </c>
      <c r="L255" s="9">
        <v>130000</v>
      </c>
      <c r="M255" s="9">
        <v>129920</v>
      </c>
      <c r="N255" s="9">
        <f t="shared" si="14"/>
        <v>9684366720</v>
      </c>
      <c r="O255" s="9">
        <f t="shared" si="17"/>
        <v>871593004.79999995</v>
      </c>
      <c r="P255" s="9">
        <f t="shared" si="16"/>
        <v>10555959724.799999</v>
      </c>
      <c r="Q255" s="6" t="s">
        <v>0</v>
      </c>
      <c r="R255" s="6" t="s">
        <v>2455</v>
      </c>
      <c r="S255" s="6" t="s">
        <v>2353</v>
      </c>
      <c r="T255" s="6" t="s">
        <v>1130</v>
      </c>
      <c r="U255" s="6" t="s">
        <v>6</v>
      </c>
      <c r="V255" s="6" t="s">
        <v>5</v>
      </c>
      <c r="W255" s="6" t="s">
        <v>350</v>
      </c>
      <c r="X255" s="6" t="s">
        <v>1207</v>
      </c>
      <c r="Y255" s="6" t="s">
        <v>2458</v>
      </c>
      <c r="Z255" s="6" t="s">
        <v>2333</v>
      </c>
      <c r="AA255" s="9">
        <v>85774</v>
      </c>
    </row>
    <row r="256" spans="1:27">
      <c r="A256" s="6" t="s">
        <v>701</v>
      </c>
      <c r="B256" s="6" t="s">
        <v>1212</v>
      </c>
      <c r="C256" s="6" t="s">
        <v>1104</v>
      </c>
      <c r="D256" s="6" t="s">
        <v>28</v>
      </c>
      <c r="E256" s="7">
        <v>14021900235</v>
      </c>
      <c r="F256" s="7">
        <f t="shared" si="15"/>
        <v>1</v>
      </c>
      <c r="G256" s="6" t="s">
        <v>1130</v>
      </c>
      <c r="H256" s="8" t="s">
        <v>1210</v>
      </c>
      <c r="I256" s="6" t="s">
        <v>1209</v>
      </c>
      <c r="J256" s="6" t="s">
        <v>700</v>
      </c>
      <c r="K256" s="9">
        <v>74541</v>
      </c>
      <c r="L256" s="9">
        <v>200000</v>
      </c>
      <c r="M256" s="9">
        <v>198440</v>
      </c>
      <c r="N256" s="9">
        <f t="shared" si="14"/>
        <v>14791916040</v>
      </c>
      <c r="O256" s="9">
        <f t="shared" si="17"/>
        <v>1331272443.5999999</v>
      </c>
      <c r="P256" s="9">
        <f t="shared" si="16"/>
        <v>16123188483.6</v>
      </c>
      <c r="Q256" s="6" t="s">
        <v>0</v>
      </c>
      <c r="R256" s="6" t="s">
        <v>2455</v>
      </c>
      <c r="S256" s="6" t="s">
        <v>2353</v>
      </c>
      <c r="T256" s="6" t="s">
        <v>1130</v>
      </c>
      <c r="U256" s="6" t="s">
        <v>6</v>
      </c>
      <c r="V256" s="6" t="s">
        <v>5</v>
      </c>
      <c r="W256" s="6" t="s">
        <v>755</v>
      </c>
      <c r="X256" s="6" t="s">
        <v>1211</v>
      </c>
      <c r="Y256" s="6" t="s">
        <v>2460</v>
      </c>
      <c r="Z256" s="6" t="s">
        <v>2333</v>
      </c>
      <c r="AA256" s="9">
        <v>86823</v>
      </c>
    </row>
    <row r="257" spans="1:27">
      <c r="A257" s="6" t="s">
        <v>216</v>
      </c>
      <c r="B257" s="6" t="s">
        <v>1216</v>
      </c>
      <c r="C257" s="6" t="s">
        <v>1106</v>
      </c>
      <c r="D257" s="6" t="s">
        <v>28</v>
      </c>
      <c r="E257" s="7">
        <v>14021900236</v>
      </c>
      <c r="F257" s="7">
        <f t="shared" si="15"/>
        <v>1</v>
      </c>
      <c r="G257" s="6" t="s">
        <v>1130</v>
      </c>
      <c r="H257" s="8" t="s">
        <v>1214</v>
      </c>
      <c r="I257" s="6" t="s">
        <v>1213</v>
      </c>
      <c r="J257" s="6" t="s">
        <v>16</v>
      </c>
      <c r="K257" s="9">
        <v>74541</v>
      </c>
      <c r="L257" s="9">
        <v>200000</v>
      </c>
      <c r="M257" s="9">
        <v>199370</v>
      </c>
      <c r="N257" s="9">
        <f t="shared" si="14"/>
        <v>14861239170</v>
      </c>
      <c r="O257" s="9">
        <f t="shared" si="17"/>
        <v>1337511525.3</v>
      </c>
      <c r="P257" s="9">
        <f t="shared" si="16"/>
        <v>16198750695.299999</v>
      </c>
      <c r="Q257" s="6" t="s">
        <v>0</v>
      </c>
      <c r="R257" s="6" t="s">
        <v>2455</v>
      </c>
      <c r="S257" s="6" t="s">
        <v>2353</v>
      </c>
      <c r="T257" s="6" t="s">
        <v>1130</v>
      </c>
      <c r="U257" s="6" t="s">
        <v>6</v>
      </c>
      <c r="V257" s="6" t="s">
        <v>5</v>
      </c>
      <c r="W257" s="6" t="s">
        <v>755</v>
      </c>
      <c r="X257" s="6" t="s">
        <v>1215</v>
      </c>
      <c r="Y257" s="6" t="s">
        <v>2457</v>
      </c>
      <c r="Z257" s="6" t="s">
        <v>2333</v>
      </c>
      <c r="AA257" s="9">
        <v>86831</v>
      </c>
    </row>
    <row r="258" spans="1:27">
      <c r="A258" s="6" t="s">
        <v>183</v>
      </c>
      <c r="B258" s="6" t="s">
        <v>1221</v>
      </c>
      <c r="C258" s="6" t="s">
        <v>1106</v>
      </c>
      <c r="D258" s="6" t="s">
        <v>28</v>
      </c>
      <c r="E258" s="7">
        <v>14021900237</v>
      </c>
      <c r="F258" s="7">
        <f t="shared" si="15"/>
        <v>1</v>
      </c>
      <c r="G258" s="6" t="s">
        <v>1130</v>
      </c>
      <c r="H258" s="8" t="s">
        <v>1218</v>
      </c>
      <c r="I258" s="6" t="s">
        <v>1217</v>
      </c>
      <c r="J258" s="6" t="s">
        <v>4</v>
      </c>
      <c r="K258" s="9">
        <v>74541</v>
      </c>
      <c r="L258" s="9">
        <v>150000</v>
      </c>
      <c r="M258" s="9">
        <v>148780</v>
      </c>
      <c r="N258" s="9">
        <f t="shared" ref="N258:N321" si="18">M258*K258</f>
        <v>11090209980</v>
      </c>
      <c r="O258" s="9">
        <f t="shared" si="17"/>
        <v>998118898.19999993</v>
      </c>
      <c r="P258" s="9">
        <f t="shared" si="16"/>
        <v>12088328878.200001</v>
      </c>
      <c r="Q258" s="6" t="s">
        <v>0</v>
      </c>
      <c r="R258" s="6" t="s">
        <v>2455</v>
      </c>
      <c r="S258" s="6" t="s">
        <v>2353</v>
      </c>
      <c r="T258" s="6" t="s">
        <v>1130</v>
      </c>
      <c r="U258" s="6" t="s">
        <v>6</v>
      </c>
      <c r="V258" s="6" t="s">
        <v>5</v>
      </c>
      <c r="W258" s="6" t="s">
        <v>1219</v>
      </c>
      <c r="X258" s="6" t="s">
        <v>1220</v>
      </c>
      <c r="Y258" s="6" t="s">
        <v>2456</v>
      </c>
      <c r="Z258" s="6" t="s">
        <v>2333</v>
      </c>
      <c r="AA258" s="9">
        <v>86787</v>
      </c>
    </row>
    <row r="259" spans="1:27">
      <c r="A259" s="6" t="s">
        <v>319</v>
      </c>
      <c r="B259" s="6" t="s">
        <v>1222</v>
      </c>
      <c r="C259" s="6" t="s">
        <v>1106</v>
      </c>
      <c r="D259" s="6" t="s">
        <v>28</v>
      </c>
      <c r="E259" s="7">
        <v>14021900238</v>
      </c>
      <c r="F259" s="7">
        <f t="shared" ref="F259:F322" si="19">COUNTIF(E:E,E259)</f>
        <v>1</v>
      </c>
      <c r="G259" s="6" t="s">
        <v>1112</v>
      </c>
      <c r="H259" s="8" t="s">
        <v>1001</v>
      </c>
      <c r="I259" s="6" t="s">
        <v>1000</v>
      </c>
      <c r="J259" s="6" t="s">
        <v>4</v>
      </c>
      <c r="K259" s="9">
        <v>74541</v>
      </c>
      <c r="L259" s="9">
        <v>100000</v>
      </c>
      <c r="M259" s="9">
        <v>94690</v>
      </c>
      <c r="N259" s="9">
        <f t="shared" si="18"/>
        <v>7058287290</v>
      </c>
      <c r="O259" s="9">
        <f t="shared" si="17"/>
        <v>635245856.10000002</v>
      </c>
      <c r="P259" s="9">
        <f t="shared" ref="P259:P322" si="20">O259+N259</f>
        <v>7693533146.1000004</v>
      </c>
      <c r="Q259" s="6" t="s">
        <v>0</v>
      </c>
      <c r="R259" s="6" t="s">
        <v>371</v>
      </c>
      <c r="S259" s="6" t="s">
        <v>2353</v>
      </c>
      <c r="T259" s="6" t="s">
        <v>1112</v>
      </c>
      <c r="U259" s="6" t="s">
        <v>6</v>
      </c>
      <c r="V259" s="6" t="s">
        <v>5</v>
      </c>
      <c r="W259" s="6" t="s">
        <v>340</v>
      </c>
      <c r="X259" s="6" t="s">
        <v>1002</v>
      </c>
      <c r="Y259" s="6" t="s">
        <v>2462</v>
      </c>
      <c r="Z259" s="6" t="s">
        <v>2333</v>
      </c>
      <c r="AA259" s="9">
        <v>86611</v>
      </c>
    </row>
    <row r="260" spans="1:27">
      <c r="A260" s="6" t="s">
        <v>702</v>
      </c>
      <c r="B260" s="6" t="s">
        <v>1226</v>
      </c>
      <c r="C260" s="6" t="s">
        <v>1104</v>
      </c>
      <c r="D260" s="6" t="s">
        <v>28</v>
      </c>
      <c r="E260" s="7">
        <v>14021900239</v>
      </c>
      <c r="F260" s="7">
        <f t="shared" si="19"/>
        <v>1</v>
      </c>
      <c r="G260" s="6" t="s">
        <v>1112</v>
      </c>
      <c r="H260" s="8" t="s">
        <v>1224</v>
      </c>
      <c r="I260" s="6" t="s">
        <v>1223</v>
      </c>
      <c r="J260" s="6" t="s">
        <v>19</v>
      </c>
      <c r="K260" s="9">
        <v>74541</v>
      </c>
      <c r="L260" s="9">
        <v>139000</v>
      </c>
      <c r="M260" s="9">
        <v>138060</v>
      </c>
      <c r="N260" s="9">
        <f t="shared" si="18"/>
        <v>10291130460</v>
      </c>
      <c r="O260" s="9">
        <f t="shared" si="17"/>
        <v>926201741.39999998</v>
      </c>
      <c r="P260" s="9">
        <f t="shared" si="20"/>
        <v>11217332201.4</v>
      </c>
      <c r="Q260" s="6" t="s">
        <v>0</v>
      </c>
      <c r="R260" s="6" t="s">
        <v>381</v>
      </c>
      <c r="S260" s="6" t="s">
        <v>2353</v>
      </c>
      <c r="T260" s="6" t="s">
        <v>1112</v>
      </c>
      <c r="U260" s="6" t="s">
        <v>6</v>
      </c>
      <c r="V260" s="6" t="s">
        <v>5</v>
      </c>
      <c r="W260" s="6" t="s">
        <v>1186</v>
      </c>
      <c r="X260" s="6" t="s">
        <v>1225</v>
      </c>
      <c r="Y260" s="6" t="s">
        <v>2461</v>
      </c>
      <c r="Z260" s="6" t="s">
        <v>2333</v>
      </c>
      <c r="AA260" s="9">
        <v>85666</v>
      </c>
    </row>
    <row r="261" spans="1:27">
      <c r="A261" s="6" t="s">
        <v>352</v>
      </c>
      <c r="B261" s="6" t="s">
        <v>1230</v>
      </c>
      <c r="C261" s="6" t="s">
        <v>1104</v>
      </c>
      <c r="D261" s="6" t="s">
        <v>28</v>
      </c>
      <c r="E261" s="7">
        <v>14021900240</v>
      </c>
      <c r="F261" s="7">
        <f t="shared" si="19"/>
        <v>1</v>
      </c>
      <c r="G261" s="6" t="s">
        <v>277</v>
      </c>
      <c r="H261" s="8" t="s">
        <v>1228</v>
      </c>
      <c r="I261" s="6" t="s">
        <v>1227</v>
      </c>
      <c r="J261" s="6" t="s">
        <v>16</v>
      </c>
      <c r="K261" s="9">
        <v>74541</v>
      </c>
      <c r="L261" s="9">
        <v>40000</v>
      </c>
      <c r="M261" s="9">
        <v>39240</v>
      </c>
      <c r="N261" s="9">
        <f t="shared" si="18"/>
        <v>2924988840</v>
      </c>
      <c r="O261" s="9">
        <f t="shared" si="17"/>
        <v>263248995.59999999</v>
      </c>
      <c r="P261" s="9">
        <f t="shared" si="20"/>
        <v>3188237835.5999999</v>
      </c>
      <c r="Q261" s="6" t="s">
        <v>0</v>
      </c>
      <c r="R261" s="6" t="s">
        <v>364</v>
      </c>
      <c r="S261" s="6" t="s">
        <v>2353</v>
      </c>
      <c r="T261" s="6" t="s">
        <v>277</v>
      </c>
      <c r="U261" s="6" t="s">
        <v>6</v>
      </c>
      <c r="V261" s="6" t="s">
        <v>5</v>
      </c>
      <c r="W261" s="6" t="s">
        <v>715</v>
      </c>
      <c r="X261" s="6" t="s">
        <v>1229</v>
      </c>
      <c r="Y261" s="6" t="s">
        <v>2463</v>
      </c>
      <c r="Z261" s="6" t="s">
        <v>2333</v>
      </c>
      <c r="AA261" s="9">
        <v>85613</v>
      </c>
    </row>
    <row r="262" spans="1:27">
      <c r="A262" s="6" t="s">
        <v>183</v>
      </c>
      <c r="B262" s="6" t="s">
        <v>1234</v>
      </c>
      <c r="C262" s="6" t="s">
        <v>1104</v>
      </c>
      <c r="D262" s="6" t="s">
        <v>28</v>
      </c>
      <c r="E262" s="7">
        <v>14021900241</v>
      </c>
      <c r="F262" s="7">
        <f t="shared" si="19"/>
        <v>1</v>
      </c>
      <c r="G262" s="6" t="s">
        <v>275</v>
      </c>
      <c r="H262" s="8" t="s">
        <v>1232</v>
      </c>
      <c r="I262" s="6" t="s">
        <v>1231</v>
      </c>
      <c r="J262" s="6" t="s">
        <v>4</v>
      </c>
      <c r="K262" s="9">
        <v>74541</v>
      </c>
      <c r="L262" s="9">
        <v>150000</v>
      </c>
      <c r="M262" s="9">
        <v>149020</v>
      </c>
      <c r="N262" s="9">
        <f t="shared" si="18"/>
        <v>11108099820</v>
      </c>
      <c r="O262" s="9">
        <f t="shared" si="17"/>
        <v>999728983.79999995</v>
      </c>
      <c r="P262" s="9">
        <f t="shared" si="20"/>
        <v>12107828803.799999</v>
      </c>
      <c r="Q262" s="6" t="s">
        <v>0</v>
      </c>
      <c r="R262" s="6" t="s">
        <v>379</v>
      </c>
      <c r="S262" s="6" t="s">
        <v>2353</v>
      </c>
      <c r="T262" s="6" t="s">
        <v>275</v>
      </c>
      <c r="U262" s="6" t="s">
        <v>6</v>
      </c>
      <c r="V262" s="6" t="s">
        <v>5</v>
      </c>
      <c r="W262" s="6" t="s">
        <v>13</v>
      </c>
      <c r="X262" s="6" t="s">
        <v>1233</v>
      </c>
      <c r="Y262" s="6" t="s">
        <v>2464</v>
      </c>
      <c r="Z262" s="6" t="s">
        <v>2333</v>
      </c>
      <c r="AA262" s="9">
        <v>86741</v>
      </c>
    </row>
    <row r="263" spans="1:27">
      <c r="A263" s="6" t="s">
        <v>352</v>
      </c>
      <c r="B263" s="6" t="s">
        <v>1239</v>
      </c>
      <c r="C263" s="6" t="s">
        <v>275</v>
      </c>
      <c r="D263" s="6" t="s">
        <v>28</v>
      </c>
      <c r="E263" s="7">
        <v>14021900242</v>
      </c>
      <c r="F263" s="7">
        <f t="shared" si="19"/>
        <v>1</v>
      </c>
      <c r="G263" s="6" t="s">
        <v>345</v>
      </c>
      <c r="H263" s="8" t="s">
        <v>1236</v>
      </c>
      <c r="I263" s="6" t="s">
        <v>1235</v>
      </c>
      <c r="J263" s="6" t="s">
        <v>16</v>
      </c>
      <c r="K263" s="9">
        <v>74541</v>
      </c>
      <c r="L263" s="9">
        <v>180000</v>
      </c>
      <c r="M263" s="9">
        <v>177330</v>
      </c>
      <c r="N263" s="9">
        <f t="shared" si="18"/>
        <v>13218355530</v>
      </c>
      <c r="O263" s="9">
        <f t="shared" si="17"/>
        <v>1189651997.7</v>
      </c>
      <c r="P263" s="9">
        <f t="shared" si="20"/>
        <v>14408007527.700001</v>
      </c>
      <c r="Q263" s="6" t="s">
        <v>0</v>
      </c>
      <c r="R263" s="6" t="s">
        <v>375</v>
      </c>
      <c r="S263" s="6" t="s">
        <v>2353</v>
      </c>
      <c r="T263" s="6" t="s">
        <v>345</v>
      </c>
      <c r="U263" s="6" t="s">
        <v>6</v>
      </c>
      <c r="V263" s="6" t="s">
        <v>5</v>
      </c>
      <c r="W263" s="6" t="s">
        <v>1237</v>
      </c>
      <c r="X263" s="6" t="s">
        <v>1238</v>
      </c>
      <c r="Y263" s="6" t="s">
        <v>2465</v>
      </c>
      <c r="Z263" s="6" t="s">
        <v>2333</v>
      </c>
      <c r="AA263" s="9">
        <v>86833</v>
      </c>
    </row>
    <row r="264" spans="1:27">
      <c r="A264" s="6" t="s">
        <v>174</v>
      </c>
      <c r="B264" s="6" t="s">
        <v>1240</v>
      </c>
      <c r="C264" s="6" t="s">
        <v>345</v>
      </c>
      <c r="D264" s="6" t="s">
        <v>28</v>
      </c>
      <c r="E264" s="7">
        <v>14021900243</v>
      </c>
      <c r="F264" s="7">
        <f t="shared" si="19"/>
        <v>1</v>
      </c>
      <c r="G264" s="6" t="s">
        <v>366</v>
      </c>
      <c r="H264" s="8" t="s">
        <v>761</v>
      </c>
      <c r="I264" s="6" t="s">
        <v>760</v>
      </c>
      <c r="J264" s="6" t="s">
        <v>4</v>
      </c>
      <c r="K264" s="9">
        <v>74541</v>
      </c>
      <c r="L264" s="9">
        <v>250000</v>
      </c>
      <c r="M264" s="9">
        <v>249780</v>
      </c>
      <c r="N264" s="9">
        <f t="shared" si="18"/>
        <v>18618850980</v>
      </c>
      <c r="O264" s="9">
        <f t="shared" si="17"/>
        <v>1675696588.2</v>
      </c>
      <c r="P264" s="9">
        <f t="shared" si="20"/>
        <v>20294547568.200001</v>
      </c>
      <c r="Q264" s="6" t="s">
        <v>0</v>
      </c>
      <c r="R264" s="6" t="s">
        <v>377</v>
      </c>
      <c r="S264" s="6" t="s">
        <v>2353</v>
      </c>
      <c r="T264" s="6" t="s">
        <v>366</v>
      </c>
      <c r="U264" s="6" t="s">
        <v>6</v>
      </c>
      <c r="V264" s="6" t="s">
        <v>5</v>
      </c>
      <c r="W264" s="6" t="s">
        <v>755</v>
      </c>
      <c r="X264" s="6" t="s">
        <v>762</v>
      </c>
      <c r="Y264" s="6" t="s">
        <v>2466</v>
      </c>
      <c r="Z264" s="6" t="s">
        <v>2333</v>
      </c>
      <c r="AA264" s="9">
        <v>85399</v>
      </c>
    </row>
    <row r="265" spans="1:27">
      <c r="A265" s="6" t="s">
        <v>319</v>
      </c>
      <c r="B265" s="6" t="s">
        <v>1244</v>
      </c>
      <c r="C265" s="6" t="s">
        <v>366</v>
      </c>
      <c r="D265" s="6" t="s">
        <v>28</v>
      </c>
      <c r="E265" s="7">
        <v>14021900244</v>
      </c>
      <c r="F265" s="7">
        <f t="shared" si="19"/>
        <v>1</v>
      </c>
      <c r="G265" s="6" t="s">
        <v>371</v>
      </c>
      <c r="H265" s="8" t="s">
        <v>1242</v>
      </c>
      <c r="I265" s="6" t="s">
        <v>1241</v>
      </c>
      <c r="J265" s="6" t="s">
        <v>4</v>
      </c>
      <c r="K265" s="9">
        <v>74541</v>
      </c>
      <c r="L265" s="9">
        <v>470000</v>
      </c>
      <c r="M265" s="9">
        <v>466780</v>
      </c>
      <c r="N265" s="9">
        <f t="shared" si="18"/>
        <v>34794247980</v>
      </c>
      <c r="O265" s="9">
        <f t="shared" si="17"/>
        <v>3131482318.1999998</v>
      </c>
      <c r="P265" s="9">
        <f t="shared" si="20"/>
        <v>37925730298.199997</v>
      </c>
      <c r="Q265" s="6" t="s">
        <v>0</v>
      </c>
      <c r="R265" s="6" t="s">
        <v>2467</v>
      </c>
      <c r="S265" s="6" t="s">
        <v>2382</v>
      </c>
      <c r="T265" s="6" t="s">
        <v>371</v>
      </c>
      <c r="U265" s="6" t="s">
        <v>6</v>
      </c>
      <c r="V265" s="6" t="s">
        <v>5</v>
      </c>
      <c r="W265" s="6" t="s">
        <v>727</v>
      </c>
      <c r="X265" s="6" t="s">
        <v>1243</v>
      </c>
      <c r="Y265" s="6" t="s">
        <v>2468</v>
      </c>
      <c r="Z265" s="6" t="s">
        <v>2384</v>
      </c>
      <c r="AA265" s="9">
        <v>86662</v>
      </c>
    </row>
    <row r="266" spans="1:27">
      <c r="A266" s="6" t="s">
        <v>174</v>
      </c>
      <c r="B266" s="6" t="s">
        <v>1248</v>
      </c>
      <c r="C266" s="6" t="s">
        <v>335</v>
      </c>
      <c r="D266" s="6" t="s">
        <v>28</v>
      </c>
      <c r="E266" s="7">
        <v>14021900245</v>
      </c>
      <c r="F266" s="7">
        <f t="shared" si="19"/>
        <v>1</v>
      </c>
      <c r="G266" s="6" t="s">
        <v>371</v>
      </c>
      <c r="H266" s="8" t="s">
        <v>1246</v>
      </c>
      <c r="I266" s="6" t="s">
        <v>1245</v>
      </c>
      <c r="J266" s="6" t="s">
        <v>4</v>
      </c>
      <c r="K266" s="9">
        <v>74541</v>
      </c>
      <c r="L266" s="9">
        <v>250000</v>
      </c>
      <c r="M266" s="9">
        <v>249640</v>
      </c>
      <c r="N266" s="9">
        <f t="shared" si="18"/>
        <v>18608415240</v>
      </c>
      <c r="O266" s="9">
        <f t="shared" si="17"/>
        <v>1674757371.5999999</v>
      </c>
      <c r="P266" s="9">
        <f t="shared" si="20"/>
        <v>20283172611.599998</v>
      </c>
      <c r="Q266" s="6" t="s">
        <v>0</v>
      </c>
      <c r="R266" s="6" t="s">
        <v>2467</v>
      </c>
      <c r="S266" s="6" t="s">
        <v>2382</v>
      </c>
      <c r="T266" s="6" t="s">
        <v>371</v>
      </c>
      <c r="U266" s="6" t="s">
        <v>6</v>
      </c>
      <c r="V266" s="6" t="s">
        <v>5</v>
      </c>
      <c r="W266" s="6" t="s">
        <v>442</v>
      </c>
      <c r="X266" s="6" t="s">
        <v>1247</v>
      </c>
      <c r="Y266" s="6" t="s">
        <v>2469</v>
      </c>
      <c r="Z266" s="6" t="s">
        <v>2384</v>
      </c>
      <c r="AA266" s="9">
        <v>85955</v>
      </c>
    </row>
    <row r="267" spans="1:27">
      <c r="A267" s="6" t="s">
        <v>64</v>
      </c>
      <c r="B267" s="6" t="s">
        <v>1251</v>
      </c>
      <c r="C267" s="6" t="s">
        <v>285</v>
      </c>
      <c r="D267" s="6" t="s">
        <v>28</v>
      </c>
      <c r="E267" s="7">
        <v>14021900246</v>
      </c>
      <c r="F267" s="7">
        <f t="shared" si="19"/>
        <v>1</v>
      </c>
      <c r="G267" s="6" t="s">
        <v>364</v>
      </c>
      <c r="H267" s="8" t="s">
        <v>751</v>
      </c>
      <c r="I267" s="6" t="s">
        <v>750</v>
      </c>
      <c r="J267" s="6" t="s">
        <v>19</v>
      </c>
      <c r="K267" s="9">
        <v>74541</v>
      </c>
      <c r="L267" s="9">
        <v>400000</v>
      </c>
      <c r="M267" s="9">
        <v>398850</v>
      </c>
      <c r="N267" s="9">
        <f t="shared" si="18"/>
        <v>29730677850</v>
      </c>
      <c r="O267" s="9">
        <f t="shared" si="17"/>
        <v>2675761006.5</v>
      </c>
      <c r="P267" s="9">
        <f t="shared" si="20"/>
        <v>32406438856.5</v>
      </c>
      <c r="Q267" s="6" t="s">
        <v>0</v>
      </c>
      <c r="R267" s="6" t="s">
        <v>1249</v>
      </c>
      <c r="S267" s="6" t="s">
        <v>2382</v>
      </c>
      <c r="T267" s="6" t="s">
        <v>364</v>
      </c>
      <c r="U267" s="6" t="s">
        <v>6</v>
      </c>
      <c r="V267" s="6" t="s">
        <v>5</v>
      </c>
      <c r="W267" s="6" t="s">
        <v>752</v>
      </c>
      <c r="X267" s="6" t="s">
        <v>1250</v>
      </c>
      <c r="Y267" s="6" t="s">
        <v>2470</v>
      </c>
      <c r="Z267" s="6" t="s">
        <v>2384</v>
      </c>
      <c r="AA267" s="9">
        <v>85912</v>
      </c>
    </row>
    <row r="268" spans="1:27">
      <c r="A268" s="6" t="s">
        <v>32</v>
      </c>
      <c r="B268" s="6" t="s">
        <v>1255</v>
      </c>
      <c r="C268" s="6" t="s">
        <v>335</v>
      </c>
      <c r="D268" s="6" t="s">
        <v>28</v>
      </c>
      <c r="E268" s="7">
        <v>14021900247</v>
      </c>
      <c r="F268" s="7">
        <f t="shared" si="19"/>
        <v>1</v>
      </c>
      <c r="G268" s="6" t="s">
        <v>374</v>
      </c>
      <c r="H268" s="8" t="s">
        <v>1253</v>
      </c>
      <c r="I268" s="6" t="s">
        <v>1252</v>
      </c>
      <c r="J268" s="6" t="s">
        <v>4</v>
      </c>
      <c r="K268" s="9">
        <v>74541</v>
      </c>
      <c r="L268" s="9">
        <v>200000</v>
      </c>
      <c r="M268" s="9">
        <v>194700</v>
      </c>
      <c r="N268" s="9">
        <f t="shared" si="18"/>
        <v>14513132700</v>
      </c>
      <c r="O268" s="9">
        <f t="shared" si="17"/>
        <v>1306181943</v>
      </c>
      <c r="P268" s="9">
        <f t="shared" si="20"/>
        <v>15819314643</v>
      </c>
      <c r="Q268" s="6" t="s">
        <v>0</v>
      </c>
      <c r="R268" s="6" t="s">
        <v>1249</v>
      </c>
      <c r="S268" s="6" t="s">
        <v>2382</v>
      </c>
      <c r="T268" s="6" t="s">
        <v>374</v>
      </c>
      <c r="U268" s="6" t="s">
        <v>6</v>
      </c>
      <c r="V268" s="6" t="s">
        <v>5</v>
      </c>
      <c r="W268" s="6" t="s">
        <v>21</v>
      </c>
      <c r="X268" s="6" t="s">
        <v>1254</v>
      </c>
      <c r="Y268" s="6" t="s">
        <v>2471</v>
      </c>
      <c r="Z268" s="6" t="s">
        <v>2384</v>
      </c>
      <c r="AA268" s="9">
        <v>85362</v>
      </c>
    </row>
    <row r="269" spans="1:27">
      <c r="A269" s="6" t="s">
        <v>40</v>
      </c>
      <c r="B269" s="6" t="s">
        <v>1256</v>
      </c>
      <c r="C269" s="6" t="s">
        <v>364</v>
      </c>
      <c r="D269" s="6" t="s">
        <v>28</v>
      </c>
      <c r="E269" s="7">
        <v>14021900248</v>
      </c>
      <c r="F269" s="7">
        <f t="shared" si="19"/>
        <v>1</v>
      </c>
      <c r="G269" s="6" t="s">
        <v>380</v>
      </c>
      <c r="H269" s="8" t="s">
        <v>792</v>
      </c>
      <c r="I269" s="6" t="s">
        <v>791</v>
      </c>
      <c r="J269" s="6" t="s">
        <v>16</v>
      </c>
      <c r="K269" s="9">
        <v>74541</v>
      </c>
      <c r="L269" s="9">
        <v>145000</v>
      </c>
      <c r="M269" s="9">
        <v>143960</v>
      </c>
      <c r="N269" s="9">
        <f t="shared" si="18"/>
        <v>10730922360</v>
      </c>
      <c r="O269" s="9">
        <f t="shared" ref="O269:O332" si="21">N269*9%</f>
        <v>965783012.39999998</v>
      </c>
      <c r="P269" s="9">
        <f t="shared" si="20"/>
        <v>11696705372.4</v>
      </c>
      <c r="Q269" s="6" t="s">
        <v>0</v>
      </c>
      <c r="R269" s="6" t="s">
        <v>373</v>
      </c>
      <c r="S269" s="6" t="s">
        <v>2382</v>
      </c>
      <c r="T269" s="6" t="s">
        <v>380</v>
      </c>
      <c r="U269" s="6" t="s">
        <v>6</v>
      </c>
      <c r="V269" s="6" t="s">
        <v>5</v>
      </c>
      <c r="W269" s="6" t="s">
        <v>22</v>
      </c>
      <c r="X269" s="6" t="s">
        <v>793</v>
      </c>
      <c r="Y269" s="6" t="s">
        <v>2474</v>
      </c>
      <c r="Z269" s="6" t="s">
        <v>2384</v>
      </c>
      <c r="AA269" s="9">
        <v>86859</v>
      </c>
    </row>
    <row r="270" spans="1:27">
      <c r="A270" s="6" t="s">
        <v>40</v>
      </c>
      <c r="B270" s="6" t="s">
        <v>1257</v>
      </c>
      <c r="C270" s="6" t="s">
        <v>364</v>
      </c>
      <c r="D270" s="6" t="s">
        <v>28</v>
      </c>
      <c r="E270" s="7">
        <v>14021900249</v>
      </c>
      <c r="F270" s="7">
        <f t="shared" si="19"/>
        <v>1</v>
      </c>
      <c r="G270" s="6" t="s">
        <v>380</v>
      </c>
      <c r="H270" s="8" t="s">
        <v>1029</v>
      </c>
      <c r="I270" s="6" t="s">
        <v>1028</v>
      </c>
      <c r="J270" s="6" t="s">
        <v>16</v>
      </c>
      <c r="K270" s="9">
        <v>74541</v>
      </c>
      <c r="L270" s="9">
        <v>90000</v>
      </c>
      <c r="M270" s="9">
        <v>89980</v>
      </c>
      <c r="N270" s="9">
        <f t="shared" si="18"/>
        <v>6707199180</v>
      </c>
      <c r="O270" s="9">
        <f t="shared" si="21"/>
        <v>603647926.19999993</v>
      </c>
      <c r="P270" s="9">
        <f t="shared" si="20"/>
        <v>7310847106.1999998</v>
      </c>
      <c r="Q270" s="6" t="s">
        <v>0</v>
      </c>
      <c r="R270" s="6" t="s">
        <v>373</v>
      </c>
      <c r="S270" s="6" t="s">
        <v>2382</v>
      </c>
      <c r="T270" s="6" t="s">
        <v>380</v>
      </c>
      <c r="U270" s="6" t="s">
        <v>6</v>
      </c>
      <c r="V270" s="6" t="s">
        <v>5</v>
      </c>
      <c r="W270" s="6" t="s">
        <v>25</v>
      </c>
      <c r="X270" s="6" t="s">
        <v>1030</v>
      </c>
      <c r="Y270" s="6" t="s">
        <v>2472</v>
      </c>
      <c r="Z270" s="6" t="s">
        <v>2384</v>
      </c>
      <c r="AA270" s="9">
        <v>85303</v>
      </c>
    </row>
    <row r="271" spans="1:27">
      <c r="A271" s="6" t="s">
        <v>40</v>
      </c>
      <c r="B271" s="6" t="s">
        <v>1258</v>
      </c>
      <c r="C271" s="6" t="s">
        <v>364</v>
      </c>
      <c r="D271" s="6" t="s">
        <v>28</v>
      </c>
      <c r="E271" s="7">
        <v>14021900250</v>
      </c>
      <c r="F271" s="7">
        <f t="shared" si="19"/>
        <v>1</v>
      </c>
      <c r="G271" s="6" t="s">
        <v>380</v>
      </c>
      <c r="H271" s="8" t="s">
        <v>741</v>
      </c>
      <c r="I271" s="6" t="s">
        <v>740</v>
      </c>
      <c r="J271" s="6" t="s">
        <v>16</v>
      </c>
      <c r="K271" s="9">
        <v>74541</v>
      </c>
      <c r="L271" s="9">
        <v>150000</v>
      </c>
      <c r="M271" s="9">
        <v>148850</v>
      </c>
      <c r="N271" s="9">
        <f t="shared" si="18"/>
        <v>11095427850</v>
      </c>
      <c r="O271" s="9">
        <f t="shared" si="21"/>
        <v>998588506.5</v>
      </c>
      <c r="P271" s="9">
        <f t="shared" si="20"/>
        <v>12094016356.5</v>
      </c>
      <c r="Q271" s="6" t="s">
        <v>0</v>
      </c>
      <c r="R271" s="6" t="s">
        <v>373</v>
      </c>
      <c r="S271" s="6" t="s">
        <v>2382</v>
      </c>
      <c r="T271" s="6" t="s">
        <v>380</v>
      </c>
      <c r="U271" s="6" t="s">
        <v>6</v>
      </c>
      <c r="V271" s="6" t="s">
        <v>5</v>
      </c>
      <c r="W271" s="6" t="s">
        <v>25</v>
      </c>
      <c r="X271" s="6" t="s">
        <v>742</v>
      </c>
      <c r="Y271" s="6" t="s">
        <v>2475</v>
      </c>
      <c r="Z271" s="6" t="s">
        <v>2384</v>
      </c>
      <c r="AA271" s="9">
        <v>86853</v>
      </c>
    </row>
    <row r="272" spans="1:27">
      <c r="A272" s="6" t="s">
        <v>174</v>
      </c>
      <c r="B272" s="6" t="s">
        <v>1262</v>
      </c>
      <c r="C272" s="6" t="s">
        <v>364</v>
      </c>
      <c r="D272" s="6" t="s">
        <v>28</v>
      </c>
      <c r="E272" s="7">
        <v>14021900251</v>
      </c>
      <c r="F272" s="7">
        <f t="shared" si="19"/>
        <v>1</v>
      </c>
      <c r="G272" s="6" t="s">
        <v>380</v>
      </c>
      <c r="H272" s="8" t="s">
        <v>1260</v>
      </c>
      <c r="I272" s="6" t="s">
        <v>1259</v>
      </c>
      <c r="J272" s="6" t="s">
        <v>19</v>
      </c>
      <c r="K272" s="9">
        <v>74541</v>
      </c>
      <c r="L272" s="9">
        <v>425000</v>
      </c>
      <c r="M272" s="9">
        <v>424990</v>
      </c>
      <c r="N272" s="9">
        <f t="shared" si="18"/>
        <v>31679179590</v>
      </c>
      <c r="O272" s="9">
        <f t="shared" si="21"/>
        <v>2851126163.0999999</v>
      </c>
      <c r="P272" s="9">
        <f t="shared" si="20"/>
        <v>34530305753.099998</v>
      </c>
      <c r="Q272" s="6" t="s">
        <v>0</v>
      </c>
      <c r="R272" s="6" t="s">
        <v>373</v>
      </c>
      <c r="S272" s="6" t="s">
        <v>2382</v>
      </c>
      <c r="T272" s="6" t="s">
        <v>380</v>
      </c>
      <c r="U272" s="6" t="s">
        <v>6</v>
      </c>
      <c r="V272" s="6" t="s">
        <v>5</v>
      </c>
      <c r="W272" s="6" t="s">
        <v>172</v>
      </c>
      <c r="X272" s="6" t="s">
        <v>1261</v>
      </c>
      <c r="Y272" s="6" t="s">
        <v>2476</v>
      </c>
      <c r="Z272" s="6" t="s">
        <v>2384</v>
      </c>
      <c r="AA272" s="9">
        <v>86188</v>
      </c>
    </row>
    <row r="273" spans="1:27">
      <c r="A273" s="6" t="s">
        <v>40</v>
      </c>
      <c r="B273" s="6" t="s">
        <v>1266</v>
      </c>
      <c r="C273" s="6" t="s">
        <v>364</v>
      </c>
      <c r="D273" s="6" t="s">
        <v>28</v>
      </c>
      <c r="E273" s="7">
        <v>14021900252</v>
      </c>
      <c r="F273" s="7">
        <f t="shared" si="19"/>
        <v>1</v>
      </c>
      <c r="G273" s="6" t="s">
        <v>380</v>
      </c>
      <c r="H273" s="8" t="s">
        <v>1264</v>
      </c>
      <c r="I273" s="6" t="s">
        <v>1263</v>
      </c>
      <c r="J273" s="6" t="s">
        <v>16</v>
      </c>
      <c r="K273" s="9">
        <v>74541</v>
      </c>
      <c r="L273" s="9">
        <v>100000</v>
      </c>
      <c r="M273" s="9">
        <v>99180</v>
      </c>
      <c r="N273" s="9">
        <f t="shared" si="18"/>
        <v>7392976380</v>
      </c>
      <c r="O273" s="9">
        <f t="shared" si="21"/>
        <v>665367874.19999993</v>
      </c>
      <c r="P273" s="9">
        <f t="shared" si="20"/>
        <v>8058344254.1999998</v>
      </c>
      <c r="Q273" s="6" t="s">
        <v>0</v>
      </c>
      <c r="R273" s="6" t="s">
        <v>373</v>
      </c>
      <c r="S273" s="6" t="s">
        <v>2382</v>
      </c>
      <c r="T273" s="6" t="s">
        <v>380</v>
      </c>
      <c r="U273" s="6" t="s">
        <v>6</v>
      </c>
      <c r="V273" s="6" t="s">
        <v>5</v>
      </c>
      <c r="W273" s="6" t="s">
        <v>45</v>
      </c>
      <c r="X273" s="6" t="s">
        <v>1265</v>
      </c>
      <c r="Y273" s="6" t="s">
        <v>2473</v>
      </c>
      <c r="Z273" s="6" t="s">
        <v>2384</v>
      </c>
      <c r="AA273" s="9">
        <v>86818</v>
      </c>
    </row>
    <row r="274" spans="1:27">
      <c r="A274" s="6" t="s">
        <v>40</v>
      </c>
      <c r="B274" s="6" t="s">
        <v>1271</v>
      </c>
      <c r="C274" s="6" t="s">
        <v>364</v>
      </c>
      <c r="D274" s="6" t="s">
        <v>28</v>
      </c>
      <c r="E274" s="11">
        <v>14021900253</v>
      </c>
      <c r="F274" s="7">
        <f t="shared" si="19"/>
        <v>1</v>
      </c>
      <c r="G274" s="6" t="s">
        <v>1267</v>
      </c>
      <c r="H274" s="8" t="s">
        <v>1269</v>
      </c>
      <c r="I274" s="6" t="s">
        <v>1268</v>
      </c>
      <c r="J274" s="6" t="s">
        <v>12</v>
      </c>
      <c r="K274" s="9">
        <v>74541</v>
      </c>
      <c r="L274" s="9">
        <v>85860</v>
      </c>
      <c r="M274" s="9">
        <v>85860</v>
      </c>
      <c r="N274" s="9">
        <f t="shared" si="18"/>
        <v>6400090260</v>
      </c>
      <c r="O274" s="9">
        <f t="shared" si="21"/>
        <v>576008123.39999998</v>
      </c>
      <c r="P274" s="9">
        <f t="shared" si="20"/>
        <v>6976098383.3999996</v>
      </c>
      <c r="Q274" s="6" t="s">
        <v>0</v>
      </c>
      <c r="R274" s="6" t="s">
        <v>365</v>
      </c>
      <c r="S274" s="6" t="s">
        <v>2382</v>
      </c>
      <c r="T274" s="6" t="s">
        <v>1267</v>
      </c>
      <c r="U274" s="6" t="s">
        <v>6</v>
      </c>
      <c r="V274" s="6" t="s">
        <v>5</v>
      </c>
      <c r="W274" s="6" t="s">
        <v>26</v>
      </c>
      <c r="X274" s="6" t="s">
        <v>1270</v>
      </c>
      <c r="Y274" s="6" t="s">
        <v>2477</v>
      </c>
      <c r="Z274" s="6" t="s">
        <v>2384</v>
      </c>
      <c r="AA274" s="9">
        <v>87000</v>
      </c>
    </row>
    <row r="275" spans="1:27">
      <c r="A275" s="6" t="s">
        <v>40</v>
      </c>
      <c r="B275" s="6" t="s">
        <v>1274</v>
      </c>
      <c r="C275" s="6" t="s">
        <v>1249</v>
      </c>
      <c r="D275" s="6" t="s">
        <v>28</v>
      </c>
      <c r="E275" s="7">
        <v>14021900254</v>
      </c>
      <c r="F275" s="7">
        <f t="shared" si="19"/>
        <v>1</v>
      </c>
      <c r="G275" s="6" t="s">
        <v>1273</v>
      </c>
      <c r="H275" s="8" t="s">
        <v>799</v>
      </c>
      <c r="I275" s="6" t="s">
        <v>798</v>
      </c>
      <c r="J275" s="6" t="s">
        <v>4</v>
      </c>
      <c r="K275" s="9">
        <v>74541</v>
      </c>
      <c r="L275" s="9">
        <v>200000</v>
      </c>
      <c r="M275" s="9">
        <v>199220</v>
      </c>
      <c r="N275" s="9">
        <f t="shared" si="18"/>
        <v>14850058020</v>
      </c>
      <c r="O275" s="9">
        <f t="shared" si="21"/>
        <v>1336505221.8</v>
      </c>
      <c r="P275" s="9">
        <f t="shared" si="20"/>
        <v>16186563241.799999</v>
      </c>
      <c r="Q275" s="6" t="s">
        <v>0</v>
      </c>
      <c r="R275" s="6" t="s">
        <v>390</v>
      </c>
      <c r="S275" s="6" t="s">
        <v>2382</v>
      </c>
      <c r="T275" s="6" t="s">
        <v>1273</v>
      </c>
      <c r="U275" s="6" t="s">
        <v>6</v>
      </c>
      <c r="V275" s="6" t="s">
        <v>5</v>
      </c>
      <c r="W275" s="6" t="s">
        <v>42</v>
      </c>
      <c r="X275" s="6" t="s">
        <v>884</v>
      </c>
      <c r="Y275" s="6" t="s">
        <v>2478</v>
      </c>
      <c r="Z275" s="6" t="s">
        <v>2384</v>
      </c>
      <c r="AA275" s="9">
        <v>86820</v>
      </c>
    </row>
    <row r="276" spans="1:27">
      <c r="A276" s="6" t="s">
        <v>197</v>
      </c>
      <c r="B276" s="6" t="s">
        <v>1278</v>
      </c>
      <c r="C276" s="6" t="s">
        <v>1249</v>
      </c>
      <c r="D276" s="6" t="s">
        <v>28</v>
      </c>
      <c r="E276" s="7">
        <v>14021900255</v>
      </c>
      <c r="F276" s="7">
        <f t="shared" si="19"/>
        <v>1</v>
      </c>
      <c r="G276" s="6" t="s">
        <v>1273</v>
      </c>
      <c r="H276" s="8" t="s">
        <v>1276</v>
      </c>
      <c r="I276" s="6" t="s">
        <v>1275</v>
      </c>
      <c r="J276" s="6" t="s">
        <v>4</v>
      </c>
      <c r="K276" s="9">
        <v>74541</v>
      </c>
      <c r="L276" s="9">
        <v>200000</v>
      </c>
      <c r="M276" s="9">
        <v>199250</v>
      </c>
      <c r="N276" s="9">
        <f t="shared" si="18"/>
        <v>14852294250</v>
      </c>
      <c r="O276" s="9">
        <f t="shared" si="21"/>
        <v>1336706482.5</v>
      </c>
      <c r="P276" s="9">
        <f t="shared" si="20"/>
        <v>16189000732.5</v>
      </c>
      <c r="Q276" s="6" t="s">
        <v>0</v>
      </c>
      <c r="R276" s="6" t="s">
        <v>389</v>
      </c>
      <c r="S276" s="6" t="s">
        <v>2382</v>
      </c>
      <c r="T276" s="6" t="s">
        <v>1273</v>
      </c>
      <c r="U276" s="6" t="s">
        <v>6</v>
      </c>
      <c r="V276" s="6" t="s">
        <v>5</v>
      </c>
      <c r="W276" s="6" t="s">
        <v>442</v>
      </c>
      <c r="X276" s="6" t="s">
        <v>1277</v>
      </c>
      <c r="Y276" s="6" t="s">
        <v>2480</v>
      </c>
      <c r="Z276" s="6" t="s">
        <v>2384</v>
      </c>
      <c r="AA276" s="9">
        <v>85965</v>
      </c>
    </row>
    <row r="277" spans="1:27">
      <c r="A277" s="6" t="s">
        <v>40</v>
      </c>
      <c r="B277" s="6" t="s">
        <v>1280</v>
      </c>
      <c r="C277" s="6" t="s">
        <v>1249</v>
      </c>
      <c r="D277" s="6" t="s">
        <v>28</v>
      </c>
      <c r="E277" s="7">
        <v>14021900256</v>
      </c>
      <c r="F277" s="7">
        <f t="shared" si="19"/>
        <v>1</v>
      </c>
      <c r="G277" s="6" t="s">
        <v>1273</v>
      </c>
      <c r="H277" s="8" t="s">
        <v>815</v>
      </c>
      <c r="I277" s="6" t="s">
        <v>814</v>
      </c>
      <c r="J277" s="6" t="s">
        <v>700</v>
      </c>
      <c r="K277" s="9">
        <v>74541</v>
      </c>
      <c r="L277" s="9">
        <v>154000</v>
      </c>
      <c r="M277" s="9">
        <v>153500</v>
      </c>
      <c r="N277" s="9">
        <f t="shared" si="18"/>
        <v>11442043500</v>
      </c>
      <c r="O277" s="9">
        <f t="shared" si="21"/>
        <v>1029783915</v>
      </c>
      <c r="P277" s="9">
        <f t="shared" si="20"/>
        <v>12471827415</v>
      </c>
      <c r="Q277" s="6" t="s">
        <v>0</v>
      </c>
      <c r="R277" s="6" t="s">
        <v>389</v>
      </c>
      <c r="S277" s="6" t="s">
        <v>2382</v>
      </c>
      <c r="T277" s="6" t="s">
        <v>1273</v>
      </c>
      <c r="U277" s="6" t="s">
        <v>6</v>
      </c>
      <c r="V277" s="6" t="s">
        <v>5</v>
      </c>
      <c r="W277" s="6" t="s">
        <v>25</v>
      </c>
      <c r="X277" s="6" t="s">
        <v>1279</v>
      </c>
      <c r="Y277" s="6" t="s">
        <v>2479</v>
      </c>
      <c r="Z277" s="6" t="s">
        <v>2384</v>
      </c>
      <c r="AA277" s="9">
        <v>87030</v>
      </c>
    </row>
    <row r="278" spans="1:27">
      <c r="A278" s="6" t="s">
        <v>733</v>
      </c>
      <c r="B278" s="6" t="s">
        <v>1282</v>
      </c>
      <c r="C278" s="6" t="s">
        <v>1249</v>
      </c>
      <c r="D278" s="6" t="s">
        <v>28</v>
      </c>
      <c r="E278" s="7">
        <v>14021900257</v>
      </c>
      <c r="F278" s="7">
        <f t="shared" si="19"/>
        <v>1</v>
      </c>
      <c r="G278" s="6" t="s">
        <v>363</v>
      </c>
      <c r="H278" s="8" t="s">
        <v>858</v>
      </c>
      <c r="I278" s="6" t="s">
        <v>857</v>
      </c>
      <c r="J278" s="6" t="s">
        <v>19</v>
      </c>
      <c r="K278" s="9">
        <v>74541</v>
      </c>
      <c r="L278" s="9">
        <v>100000</v>
      </c>
      <c r="M278" s="9">
        <v>97480</v>
      </c>
      <c r="N278" s="9">
        <f t="shared" si="18"/>
        <v>7266256680</v>
      </c>
      <c r="O278" s="9">
        <f t="shared" si="21"/>
        <v>653963101.19999993</v>
      </c>
      <c r="P278" s="9">
        <f t="shared" si="20"/>
        <v>7920219781.1999998</v>
      </c>
      <c r="Q278" s="6" t="s">
        <v>0</v>
      </c>
      <c r="R278" s="6" t="s">
        <v>390</v>
      </c>
      <c r="S278" s="6" t="s">
        <v>2382</v>
      </c>
      <c r="T278" s="6" t="s">
        <v>363</v>
      </c>
      <c r="U278" s="6" t="s">
        <v>6</v>
      </c>
      <c r="V278" s="6" t="s">
        <v>5</v>
      </c>
      <c r="W278" s="6" t="s">
        <v>752</v>
      </c>
      <c r="X278" s="6" t="s">
        <v>1281</v>
      </c>
      <c r="Y278" s="6" t="s">
        <v>2481</v>
      </c>
      <c r="Z278" s="6" t="s">
        <v>2384</v>
      </c>
      <c r="AA278" s="9">
        <v>86099</v>
      </c>
    </row>
    <row r="279" spans="1:27">
      <c r="A279" s="6" t="s">
        <v>197</v>
      </c>
      <c r="B279" s="6" t="s">
        <v>1284</v>
      </c>
      <c r="C279" s="6" t="s">
        <v>1249</v>
      </c>
      <c r="D279" s="6" t="s">
        <v>28</v>
      </c>
      <c r="E279" s="7">
        <v>14021900258</v>
      </c>
      <c r="F279" s="7">
        <f t="shared" si="19"/>
        <v>1</v>
      </c>
      <c r="G279" s="6" t="s">
        <v>363</v>
      </c>
      <c r="H279" s="8" t="s">
        <v>1127</v>
      </c>
      <c r="I279" s="6" t="s">
        <v>1126</v>
      </c>
      <c r="J279" s="6" t="s">
        <v>4</v>
      </c>
      <c r="K279" s="9">
        <v>74541</v>
      </c>
      <c r="L279" s="9">
        <v>100000</v>
      </c>
      <c r="M279" s="9">
        <v>99240</v>
      </c>
      <c r="N279" s="9">
        <f t="shared" si="18"/>
        <v>7397448840</v>
      </c>
      <c r="O279" s="9">
        <f t="shared" si="21"/>
        <v>665770395.60000002</v>
      </c>
      <c r="P279" s="9">
        <f t="shared" si="20"/>
        <v>8063219235.6000004</v>
      </c>
      <c r="Q279" s="6" t="s">
        <v>0</v>
      </c>
      <c r="R279" s="6" t="s">
        <v>390</v>
      </c>
      <c r="S279" s="6" t="s">
        <v>2382</v>
      </c>
      <c r="T279" s="6" t="s">
        <v>363</v>
      </c>
      <c r="U279" s="6" t="s">
        <v>6</v>
      </c>
      <c r="V279" s="6" t="s">
        <v>5</v>
      </c>
      <c r="W279" s="6" t="s">
        <v>567</v>
      </c>
      <c r="X279" s="6" t="s">
        <v>1283</v>
      </c>
      <c r="Y279" s="6" t="s">
        <v>2482</v>
      </c>
      <c r="Z279" s="6" t="s">
        <v>2384</v>
      </c>
      <c r="AA279" s="9">
        <v>86253</v>
      </c>
    </row>
    <row r="280" spans="1:27">
      <c r="A280" s="6" t="s">
        <v>197</v>
      </c>
      <c r="B280" s="6" t="s">
        <v>1285</v>
      </c>
      <c r="C280" s="6" t="s">
        <v>1249</v>
      </c>
      <c r="D280" s="6" t="s">
        <v>28</v>
      </c>
      <c r="E280" s="7">
        <v>14021900259</v>
      </c>
      <c r="F280" s="7">
        <f t="shared" si="19"/>
        <v>1</v>
      </c>
      <c r="G280" s="6" t="s">
        <v>363</v>
      </c>
      <c r="H280" s="8" t="s">
        <v>441</v>
      </c>
      <c r="I280" s="6" t="s">
        <v>440</v>
      </c>
      <c r="J280" s="6" t="s">
        <v>4</v>
      </c>
      <c r="K280" s="9">
        <v>74541</v>
      </c>
      <c r="L280" s="9">
        <v>100000</v>
      </c>
      <c r="M280" s="9">
        <v>99710</v>
      </c>
      <c r="N280" s="9">
        <f t="shared" si="18"/>
        <v>7432483110</v>
      </c>
      <c r="O280" s="9">
        <f t="shared" si="21"/>
        <v>668923479.89999998</v>
      </c>
      <c r="P280" s="9">
        <f t="shared" si="20"/>
        <v>8101406589.8999996</v>
      </c>
      <c r="Q280" s="6" t="s">
        <v>0</v>
      </c>
      <c r="R280" s="6" t="s">
        <v>390</v>
      </c>
      <c r="S280" s="6" t="s">
        <v>2382</v>
      </c>
      <c r="T280" s="6" t="s">
        <v>363</v>
      </c>
      <c r="U280" s="6" t="s">
        <v>6</v>
      </c>
      <c r="V280" s="6" t="s">
        <v>5</v>
      </c>
      <c r="W280" s="6" t="s">
        <v>442</v>
      </c>
      <c r="X280" s="6" t="s">
        <v>443</v>
      </c>
      <c r="Y280" s="6" t="s">
        <v>2483</v>
      </c>
      <c r="Z280" s="6" t="s">
        <v>2384</v>
      </c>
      <c r="AA280" s="9">
        <v>87112</v>
      </c>
    </row>
    <row r="281" spans="1:27">
      <c r="A281" s="6" t="s">
        <v>733</v>
      </c>
      <c r="B281" s="6" t="s">
        <v>1289</v>
      </c>
      <c r="C281" s="6" t="s">
        <v>1249</v>
      </c>
      <c r="D281" s="6" t="s">
        <v>28</v>
      </c>
      <c r="E281" s="7">
        <v>14021900260</v>
      </c>
      <c r="F281" s="7">
        <f t="shared" si="19"/>
        <v>1</v>
      </c>
      <c r="G281" s="6" t="s">
        <v>1272</v>
      </c>
      <c r="H281" s="8" t="s">
        <v>1287</v>
      </c>
      <c r="I281" s="6" t="s">
        <v>1286</v>
      </c>
      <c r="J281" s="6" t="s">
        <v>19</v>
      </c>
      <c r="K281" s="9">
        <v>74541</v>
      </c>
      <c r="L281" s="9">
        <v>100000</v>
      </c>
      <c r="M281" s="9">
        <v>99680</v>
      </c>
      <c r="N281" s="9">
        <f t="shared" si="18"/>
        <v>7430246880</v>
      </c>
      <c r="O281" s="9">
        <f t="shared" si="21"/>
        <v>668722219.19999993</v>
      </c>
      <c r="P281" s="9">
        <f t="shared" si="20"/>
        <v>8098969099.1999998</v>
      </c>
      <c r="Q281" s="6" t="s">
        <v>0</v>
      </c>
      <c r="R281" s="6" t="s">
        <v>357</v>
      </c>
      <c r="S281" s="6" t="s">
        <v>2382</v>
      </c>
      <c r="T281" s="6" t="s">
        <v>1272</v>
      </c>
      <c r="U281" s="6" t="s">
        <v>6</v>
      </c>
      <c r="V281" s="6" t="s">
        <v>5</v>
      </c>
      <c r="W281" s="6" t="s">
        <v>20</v>
      </c>
      <c r="X281" s="6" t="s">
        <v>1288</v>
      </c>
      <c r="Y281" s="6" t="s">
        <v>2484</v>
      </c>
      <c r="Z281" s="6" t="s">
        <v>2384</v>
      </c>
      <c r="AA281" s="9">
        <v>86333</v>
      </c>
    </row>
    <row r="282" spans="1:27">
      <c r="A282" s="6" t="s">
        <v>37</v>
      </c>
      <c r="B282" s="6" t="s">
        <v>1293</v>
      </c>
      <c r="C282" s="6" t="s">
        <v>1249</v>
      </c>
      <c r="D282" s="6" t="s">
        <v>28</v>
      </c>
      <c r="E282" s="7">
        <v>14021900261</v>
      </c>
      <c r="F282" s="7">
        <f t="shared" si="19"/>
        <v>1</v>
      </c>
      <c r="G282" s="6" t="s">
        <v>361</v>
      </c>
      <c r="H282" s="8" t="s">
        <v>1291</v>
      </c>
      <c r="I282" s="6" t="s">
        <v>1290</v>
      </c>
      <c r="J282" s="6" t="s">
        <v>19</v>
      </c>
      <c r="K282" s="9">
        <v>74541</v>
      </c>
      <c r="L282" s="9">
        <v>340000</v>
      </c>
      <c r="M282" s="9">
        <v>336530</v>
      </c>
      <c r="N282" s="9">
        <f t="shared" si="18"/>
        <v>25085282730</v>
      </c>
      <c r="O282" s="9">
        <f t="shared" si="21"/>
        <v>2257675445.6999998</v>
      </c>
      <c r="P282" s="9">
        <f t="shared" si="20"/>
        <v>27342958175.700001</v>
      </c>
      <c r="Q282" s="6" t="s">
        <v>0</v>
      </c>
      <c r="R282" s="6" t="s">
        <v>413</v>
      </c>
      <c r="S282" s="6" t="s">
        <v>2382</v>
      </c>
      <c r="T282" s="6" t="s">
        <v>361</v>
      </c>
      <c r="U282" s="6" t="s">
        <v>6</v>
      </c>
      <c r="V282" s="6" t="s">
        <v>5</v>
      </c>
      <c r="W282" s="6" t="s">
        <v>25</v>
      </c>
      <c r="X282" s="6" t="s">
        <v>1292</v>
      </c>
      <c r="Y282" s="6" t="s">
        <v>2485</v>
      </c>
      <c r="Z282" s="6" t="s">
        <v>2384</v>
      </c>
      <c r="AA282" s="9">
        <v>87086</v>
      </c>
    </row>
    <row r="283" spans="1:27">
      <c r="A283" s="6" t="s">
        <v>197</v>
      </c>
      <c r="B283" s="6" t="s">
        <v>1294</v>
      </c>
      <c r="C283" s="6" t="s">
        <v>389</v>
      </c>
      <c r="D283" s="6" t="s">
        <v>28</v>
      </c>
      <c r="E283" s="7">
        <v>14021900262</v>
      </c>
      <c r="F283" s="7">
        <f t="shared" si="19"/>
        <v>1</v>
      </c>
      <c r="G283" s="6" t="s">
        <v>362</v>
      </c>
      <c r="H283" s="8" t="s">
        <v>887</v>
      </c>
      <c r="I283" s="6" t="s">
        <v>886</v>
      </c>
      <c r="J283" s="6" t="s">
        <v>4</v>
      </c>
      <c r="K283" s="9">
        <v>74541</v>
      </c>
      <c r="L283" s="9">
        <v>100000</v>
      </c>
      <c r="M283" s="9">
        <v>95680</v>
      </c>
      <c r="N283" s="9">
        <f t="shared" si="18"/>
        <v>7132082880</v>
      </c>
      <c r="O283" s="9">
        <f t="shared" si="21"/>
        <v>641887459.19999993</v>
      </c>
      <c r="P283" s="9">
        <f t="shared" si="20"/>
        <v>7773970339.1999998</v>
      </c>
      <c r="Q283" s="6" t="s">
        <v>0</v>
      </c>
      <c r="R283" s="6" t="s">
        <v>459</v>
      </c>
      <c r="S283" s="6" t="s">
        <v>2382</v>
      </c>
      <c r="T283" s="6" t="s">
        <v>362</v>
      </c>
      <c r="U283" s="6" t="s">
        <v>6</v>
      </c>
      <c r="V283" s="6" t="s">
        <v>5</v>
      </c>
      <c r="W283" s="6" t="s">
        <v>442</v>
      </c>
      <c r="X283" s="6" t="s">
        <v>888</v>
      </c>
      <c r="Y283" s="6" t="s">
        <v>2487</v>
      </c>
      <c r="Z283" s="6" t="s">
        <v>2384</v>
      </c>
      <c r="AA283" s="9">
        <v>85566</v>
      </c>
    </row>
    <row r="284" spans="1:27">
      <c r="A284" s="6" t="s">
        <v>299</v>
      </c>
      <c r="B284" s="6" t="s">
        <v>1298</v>
      </c>
      <c r="C284" s="6" t="s">
        <v>402</v>
      </c>
      <c r="D284" s="6" t="s">
        <v>28</v>
      </c>
      <c r="E284" s="7">
        <v>14021900263</v>
      </c>
      <c r="F284" s="7">
        <f t="shared" si="19"/>
        <v>1</v>
      </c>
      <c r="G284" s="6" t="s">
        <v>406</v>
      </c>
      <c r="H284" s="8" t="s">
        <v>1296</v>
      </c>
      <c r="I284" s="6" t="s">
        <v>1295</v>
      </c>
      <c r="J284" s="6" t="s">
        <v>4</v>
      </c>
      <c r="K284" s="9">
        <v>74541</v>
      </c>
      <c r="L284" s="9">
        <v>500000</v>
      </c>
      <c r="M284" s="9">
        <v>499620</v>
      </c>
      <c r="N284" s="9">
        <f t="shared" si="18"/>
        <v>37242174420</v>
      </c>
      <c r="O284" s="9">
        <f t="shared" si="21"/>
        <v>3351795697.7999997</v>
      </c>
      <c r="P284" s="9">
        <f t="shared" si="20"/>
        <v>40593970117.800003</v>
      </c>
      <c r="Q284" s="6" t="s">
        <v>0</v>
      </c>
      <c r="R284" s="6" t="s">
        <v>474</v>
      </c>
      <c r="S284" s="6" t="s">
        <v>2488</v>
      </c>
      <c r="T284" s="6" t="s">
        <v>406</v>
      </c>
      <c r="U284" s="6" t="s">
        <v>6</v>
      </c>
      <c r="V284" s="6" t="s">
        <v>5</v>
      </c>
      <c r="W284" s="6" t="s">
        <v>281</v>
      </c>
      <c r="X284" s="6" t="s">
        <v>1297</v>
      </c>
      <c r="Y284" s="6" t="s">
        <v>2489</v>
      </c>
      <c r="Z284" s="6" t="s">
        <v>2333</v>
      </c>
      <c r="AA284" s="9">
        <v>87366</v>
      </c>
    </row>
    <row r="285" spans="1:27">
      <c r="A285" s="6" t="s">
        <v>299</v>
      </c>
      <c r="B285" s="6" t="s">
        <v>1300</v>
      </c>
      <c r="C285" s="6" t="s">
        <v>413</v>
      </c>
      <c r="D285" s="6" t="s">
        <v>28</v>
      </c>
      <c r="E285" s="7">
        <v>14021900264</v>
      </c>
      <c r="F285" s="7">
        <f t="shared" si="19"/>
        <v>1</v>
      </c>
      <c r="G285" s="6" t="s">
        <v>452</v>
      </c>
      <c r="H285" s="8" t="s">
        <v>974</v>
      </c>
      <c r="I285" s="6" t="s">
        <v>973</v>
      </c>
      <c r="J285" s="6" t="s">
        <v>4</v>
      </c>
      <c r="K285" s="9">
        <v>74541</v>
      </c>
      <c r="L285" s="9">
        <v>115000</v>
      </c>
      <c r="M285" s="9">
        <v>114850</v>
      </c>
      <c r="N285" s="9">
        <f t="shared" si="18"/>
        <v>8561033850</v>
      </c>
      <c r="O285" s="9">
        <f t="shared" si="21"/>
        <v>770493046.5</v>
      </c>
      <c r="P285" s="9">
        <f t="shared" si="20"/>
        <v>9331526896.5</v>
      </c>
      <c r="Q285" s="6" t="s">
        <v>0</v>
      </c>
      <c r="R285" s="6" t="s">
        <v>475</v>
      </c>
      <c r="S285" s="6" t="s">
        <v>2488</v>
      </c>
      <c r="T285" s="6" t="s">
        <v>452</v>
      </c>
      <c r="U285" s="6" t="s">
        <v>6</v>
      </c>
      <c r="V285" s="6" t="s">
        <v>5</v>
      </c>
      <c r="W285" s="6" t="s">
        <v>715</v>
      </c>
      <c r="X285" s="6" t="s">
        <v>975</v>
      </c>
      <c r="Y285" s="6" t="s">
        <v>2496</v>
      </c>
      <c r="Z285" s="6" t="s">
        <v>2384</v>
      </c>
      <c r="AA285" s="9">
        <v>86687</v>
      </c>
    </row>
    <row r="286" spans="1:27">
      <c r="A286" s="6" t="s">
        <v>299</v>
      </c>
      <c r="B286" s="6" t="s">
        <v>1302</v>
      </c>
      <c r="C286" s="6" t="s">
        <v>413</v>
      </c>
      <c r="D286" s="6" t="s">
        <v>28</v>
      </c>
      <c r="E286" s="7">
        <v>14021900265</v>
      </c>
      <c r="F286" s="7">
        <f t="shared" si="19"/>
        <v>1</v>
      </c>
      <c r="G286" s="6" t="s">
        <v>452</v>
      </c>
      <c r="H286" s="8" t="s">
        <v>747</v>
      </c>
      <c r="I286" s="6" t="s">
        <v>746</v>
      </c>
      <c r="J286" s="6" t="s">
        <v>4</v>
      </c>
      <c r="K286" s="9">
        <v>74541</v>
      </c>
      <c r="L286" s="9">
        <v>180000</v>
      </c>
      <c r="M286" s="9">
        <v>179520</v>
      </c>
      <c r="N286" s="9">
        <f t="shared" si="18"/>
        <v>13381600320</v>
      </c>
      <c r="O286" s="9">
        <f t="shared" si="21"/>
        <v>1204344028.8</v>
      </c>
      <c r="P286" s="9">
        <f t="shared" si="20"/>
        <v>14585944348.799999</v>
      </c>
      <c r="Q286" s="6" t="s">
        <v>0</v>
      </c>
      <c r="R286" s="6" t="s">
        <v>475</v>
      </c>
      <c r="S286" s="6" t="s">
        <v>2488</v>
      </c>
      <c r="T286" s="6" t="s">
        <v>452</v>
      </c>
      <c r="U286" s="6" t="s">
        <v>6</v>
      </c>
      <c r="V286" s="6" t="s">
        <v>5</v>
      </c>
      <c r="W286" s="6" t="s">
        <v>715</v>
      </c>
      <c r="X286" s="6" t="s">
        <v>1301</v>
      </c>
      <c r="Y286" s="6" t="s">
        <v>2495</v>
      </c>
      <c r="Z286" s="6" t="s">
        <v>2384</v>
      </c>
      <c r="AA286" s="9">
        <v>84039</v>
      </c>
    </row>
    <row r="287" spans="1:27">
      <c r="A287" s="6" t="s">
        <v>9</v>
      </c>
      <c r="B287" s="6" t="s">
        <v>1306</v>
      </c>
      <c r="C287" s="6" t="s">
        <v>413</v>
      </c>
      <c r="D287" s="6" t="s">
        <v>28</v>
      </c>
      <c r="E287" s="7">
        <v>14021900266</v>
      </c>
      <c r="F287" s="7">
        <f t="shared" si="19"/>
        <v>1</v>
      </c>
      <c r="G287" s="6" t="s">
        <v>452</v>
      </c>
      <c r="H287" s="8" t="s">
        <v>1304</v>
      </c>
      <c r="I287" s="6" t="s">
        <v>1303</v>
      </c>
      <c r="J287" s="6" t="s">
        <v>16</v>
      </c>
      <c r="K287" s="9">
        <v>74541</v>
      </c>
      <c r="L287" s="9">
        <v>48000</v>
      </c>
      <c r="M287" s="9">
        <v>46310</v>
      </c>
      <c r="N287" s="9">
        <f t="shared" si="18"/>
        <v>3451993710</v>
      </c>
      <c r="O287" s="9">
        <f t="shared" si="21"/>
        <v>310679433.89999998</v>
      </c>
      <c r="P287" s="9">
        <f t="shared" si="20"/>
        <v>3762673143.9000001</v>
      </c>
      <c r="Q287" s="6" t="s">
        <v>0</v>
      </c>
      <c r="R287" s="6" t="s">
        <v>475</v>
      </c>
      <c r="S287" s="6" t="s">
        <v>2488</v>
      </c>
      <c r="T287" s="6" t="s">
        <v>452</v>
      </c>
      <c r="U287" s="6" t="s">
        <v>6</v>
      </c>
      <c r="V287" s="6" t="s">
        <v>5</v>
      </c>
      <c r="W287" s="6" t="s">
        <v>17</v>
      </c>
      <c r="X287" s="6" t="s">
        <v>1305</v>
      </c>
      <c r="Y287" s="6" t="s">
        <v>2494</v>
      </c>
      <c r="Z287" s="6" t="s">
        <v>2384</v>
      </c>
      <c r="AA287" s="9">
        <v>86679</v>
      </c>
    </row>
    <row r="288" spans="1:27">
      <c r="A288" s="6" t="s">
        <v>40</v>
      </c>
      <c r="B288" s="6" t="s">
        <v>1271</v>
      </c>
      <c r="C288" s="6" t="s">
        <v>364</v>
      </c>
      <c r="D288" s="6" t="s">
        <v>28</v>
      </c>
      <c r="E288" s="12">
        <v>14021900267</v>
      </c>
      <c r="F288" s="7">
        <f t="shared" si="19"/>
        <v>1</v>
      </c>
      <c r="G288" s="6" t="s">
        <v>452</v>
      </c>
      <c r="H288" s="8" t="s">
        <v>1269</v>
      </c>
      <c r="I288" s="6" t="s">
        <v>1268</v>
      </c>
      <c r="J288" s="6" t="s">
        <v>12</v>
      </c>
      <c r="K288" s="9">
        <v>74541</v>
      </c>
      <c r="L288" s="9">
        <v>64140</v>
      </c>
      <c r="M288" s="9">
        <v>63770</v>
      </c>
      <c r="N288" s="9">
        <f t="shared" si="18"/>
        <v>4753479570</v>
      </c>
      <c r="O288" s="9">
        <f t="shared" si="21"/>
        <v>427813161.30000001</v>
      </c>
      <c r="P288" s="9">
        <f t="shared" si="20"/>
        <v>5181292731.3000002</v>
      </c>
      <c r="Q288" s="6" t="s">
        <v>0</v>
      </c>
      <c r="R288" s="6" t="s">
        <v>458</v>
      </c>
      <c r="S288" s="6" t="s">
        <v>2382</v>
      </c>
      <c r="T288" s="6" t="s">
        <v>452</v>
      </c>
      <c r="U288" s="6" t="s">
        <v>6</v>
      </c>
      <c r="V288" s="6" t="s">
        <v>5</v>
      </c>
      <c r="W288" s="6" t="s">
        <v>26</v>
      </c>
      <c r="X288" s="6" t="s">
        <v>1270</v>
      </c>
      <c r="Y288" s="6" t="s">
        <v>2490</v>
      </c>
      <c r="Z288" s="6" t="s">
        <v>2384</v>
      </c>
      <c r="AA288" s="9">
        <v>87000</v>
      </c>
    </row>
    <row r="289" spans="1:27">
      <c r="A289" s="6" t="s">
        <v>319</v>
      </c>
      <c r="B289" s="6" t="s">
        <v>1307</v>
      </c>
      <c r="C289" s="6" t="s">
        <v>402</v>
      </c>
      <c r="D289" s="6" t="s">
        <v>28</v>
      </c>
      <c r="E289" s="7">
        <v>14021900268</v>
      </c>
      <c r="F289" s="7">
        <f t="shared" si="19"/>
        <v>1</v>
      </c>
      <c r="G289" s="6" t="s">
        <v>455</v>
      </c>
      <c r="H289" s="8" t="s">
        <v>1001</v>
      </c>
      <c r="I289" s="6" t="s">
        <v>1000</v>
      </c>
      <c r="J289" s="6" t="s">
        <v>4</v>
      </c>
      <c r="K289" s="9">
        <v>74541</v>
      </c>
      <c r="L289" s="9">
        <v>200000</v>
      </c>
      <c r="M289" s="9">
        <v>195790</v>
      </c>
      <c r="N289" s="9">
        <f t="shared" si="18"/>
        <v>14594382390</v>
      </c>
      <c r="O289" s="9">
        <f t="shared" si="21"/>
        <v>1313494415.0999999</v>
      </c>
      <c r="P289" s="9">
        <f t="shared" si="20"/>
        <v>15907876805.1</v>
      </c>
      <c r="Q289" s="6" t="s">
        <v>0</v>
      </c>
      <c r="R289" s="6" t="s">
        <v>479</v>
      </c>
      <c r="S289" s="6" t="s">
        <v>2488</v>
      </c>
      <c r="T289" s="6" t="s">
        <v>455</v>
      </c>
      <c r="U289" s="6" t="s">
        <v>6</v>
      </c>
      <c r="V289" s="6" t="s">
        <v>5</v>
      </c>
      <c r="W289" s="6" t="s">
        <v>340</v>
      </c>
      <c r="X289" s="6" t="s">
        <v>1002</v>
      </c>
      <c r="Y289" s="6" t="s">
        <v>2497</v>
      </c>
      <c r="Z289" s="6" t="s">
        <v>2333</v>
      </c>
      <c r="AA289" s="9">
        <v>86570</v>
      </c>
    </row>
    <row r="290" spans="1:27">
      <c r="A290" s="6" t="s">
        <v>710</v>
      </c>
      <c r="B290" s="6" t="s">
        <v>1309</v>
      </c>
      <c r="C290" s="6" t="s">
        <v>457</v>
      </c>
      <c r="D290" s="6" t="s">
        <v>28</v>
      </c>
      <c r="E290" s="7">
        <v>14021900269</v>
      </c>
      <c r="F290" s="7">
        <f t="shared" si="19"/>
        <v>1</v>
      </c>
      <c r="G290" s="6" t="s">
        <v>454</v>
      </c>
      <c r="H290" s="8" t="s">
        <v>709</v>
      </c>
      <c r="I290" s="6" t="s">
        <v>708</v>
      </c>
      <c r="J290" s="6" t="s">
        <v>19</v>
      </c>
      <c r="K290" s="9">
        <v>74541</v>
      </c>
      <c r="L290" s="9">
        <v>150000</v>
      </c>
      <c r="M290" s="9">
        <v>149510</v>
      </c>
      <c r="N290" s="9">
        <f t="shared" si="18"/>
        <v>11144624910</v>
      </c>
      <c r="O290" s="9">
        <f t="shared" si="21"/>
        <v>1003016241.9</v>
      </c>
      <c r="P290" s="9">
        <f t="shared" si="20"/>
        <v>12147641151.9</v>
      </c>
      <c r="Q290" s="6" t="s">
        <v>0</v>
      </c>
      <c r="R290" s="6" t="s">
        <v>469</v>
      </c>
      <c r="S290" s="6" t="s">
        <v>2488</v>
      </c>
      <c r="T290" s="6" t="s">
        <v>454</v>
      </c>
      <c r="U290" s="6" t="s">
        <v>6</v>
      </c>
      <c r="V290" s="6" t="s">
        <v>5</v>
      </c>
      <c r="W290" s="6" t="s">
        <v>25</v>
      </c>
      <c r="X290" s="6" t="s">
        <v>1308</v>
      </c>
      <c r="Y290" s="6" t="s">
        <v>2502</v>
      </c>
      <c r="Z290" s="6" t="s">
        <v>2333</v>
      </c>
      <c r="AA290" s="9">
        <v>86079</v>
      </c>
    </row>
    <row r="291" spans="1:27">
      <c r="A291" s="6" t="s">
        <v>9</v>
      </c>
      <c r="B291" s="6" t="s">
        <v>1313</v>
      </c>
      <c r="C291" s="6" t="s">
        <v>413</v>
      </c>
      <c r="D291" s="6" t="s">
        <v>28</v>
      </c>
      <c r="E291" s="7">
        <v>14021900270</v>
      </c>
      <c r="F291" s="7">
        <f t="shared" si="19"/>
        <v>1</v>
      </c>
      <c r="G291" s="6" t="s">
        <v>454</v>
      </c>
      <c r="H291" s="8" t="s">
        <v>1311</v>
      </c>
      <c r="I291" s="6" t="s">
        <v>1310</v>
      </c>
      <c r="J291" s="6" t="s">
        <v>16</v>
      </c>
      <c r="K291" s="9">
        <v>74541</v>
      </c>
      <c r="L291" s="9">
        <v>175000</v>
      </c>
      <c r="M291" s="9">
        <v>170210</v>
      </c>
      <c r="N291" s="9">
        <f t="shared" si="18"/>
        <v>12687623610</v>
      </c>
      <c r="O291" s="9">
        <f t="shared" si="21"/>
        <v>1141886124.8999999</v>
      </c>
      <c r="P291" s="9">
        <f t="shared" si="20"/>
        <v>13829509734.9</v>
      </c>
      <c r="Q291" s="6" t="s">
        <v>0</v>
      </c>
      <c r="R291" s="6" t="s">
        <v>504</v>
      </c>
      <c r="S291" s="6" t="s">
        <v>2488</v>
      </c>
      <c r="T291" s="6" t="s">
        <v>454</v>
      </c>
      <c r="U291" s="6" t="s">
        <v>6</v>
      </c>
      <c r="V291" s="6" t="s">
        <v>5</v>
      </c>
      <c r="W291" s="6" t="s">
        <v>17</v>
      </c>
      <c r="X291" s="6" t="s">
        <v>1312</v>
      </c>
      <c r="Y291" s="6" t="s">
        <v>2500</v>
      </c>
      <c r="Z291" s="6" t="s">
        <v>2384</v>
      </c>
      <c r="AA291" s="9">
        <v>86450</v>
      </c>
    </row>
    <row r="292" spans="1:27">
      <c r="A292" s="6" t="s">
        <v>37</v>
      </c>
      <c r="B292" s="6" t="s">
        <v>1315</v>
      </c>
      <c r="C292" s="6" t="s">
        <v>457</v>
      </c>
      <c r="D292" s="6" t="s">
        <v>28</v>
      </c>
      <c r="E292" s="7">
        <v>14021900271</v>
      </c>
      <c r="F292" s="7">
        <f t="shared" si="19"/>
        <v>1</v>
      </c>
      <c r="G292" s="6" t="s">
        <v>454</v>
      </c>
      <c r="H292" s="8" t="s">
        <v>1070</v>
      </c>
      <c r="I292" s="6" t="s">
        <v>1069</v>
      </c>
      <c r="J292" s="6" t="s">
        <v>19</v>
      </c>
      <c r="K292" s="9">
        <v>74541</v>
      </c>
      <c r="L292" s="9">
        <v>350000</v>
      </c>
      <c r="M292" s="9">
        <v>346730</v>
      </c>
      <c r="N292" s="9">
        <f t="shared" si="18"/>
        <v>25845600930</v>
      </c>
      <c r="O292" s="9">
        <f t="shared" si="21"/>
        <v>2326104083.6999998</v>
      </c>
      <c r="P292" s="9">
        <f t="shared" si="20"/>
        <v>28171705013.700001</v>
      </c>
      <c r="Q292" s="6" t="s">
        <v>0</v>
      </c>
      <c r="R292" s="6" t="s">
        <v>469</v>
      </c>
      <c r="S292" s="6" t="s">
        <v>2488</v>
      </c>
      <c r="T292" s="6" t="s">
        <v>454</v>
      </c>
      <c r="U292" s="6" t="s">
        <v>6</v>
      </c>
      <c r="V292" s="6" t="s">
        <v>5</v>
      </c>
      <c r="W292" s="6" t="s">
        <v>20</v>
      </c>
      <c r="X292" s="6" t="s">
        <v>1314</v>
      </c>
      <c r="Y292" s="6" t="s">
        <v>2503</v>
      </c>
      <c r="Z292" s="6" t="s">
        <v>2333</v>
      </c>
      <c r="AA292" s="9">
        <v>86359</v>
      </c>
    </row>
    <row r="293" spans="1:27">
      <c r="A293" s="6" t="s">
        <v>299</v>
      </c>
      <c r="B293" s="6" t="s">
        <v>1317</v>
      </c>
      <c r="C293" s="6" t="s">
        <v>457</v>
      </c>
      <c r="D293" s="6" t="s">
        <v>28</v>
      </c>
      <c r="E293" s="7">
        <v>14021900272</v>
      </c>
      <c r="F293" s="7">
        <f t="shared" si="19"/>
        <v>1</v>
      </c>
      <c r="G293" s="6" t="s">
        <v>454</v>
      </c>
      <c r="H293" s="8" t="s">
        <v>993</v>
      </c>
      <c r="I293" s="6" t="s">
        <v>992</v>
      </c>
      <c r="J293" s="6" t="s">
        <v>16</v>
      </c>
      <c r="K293" s="9">
        <v>74541</v>
      </c>
      <c r="L293" s="9">
        <v>150000</v>
      </c>
      <c r="M293" s="9">
        <v>149240</v>
      </c>
      <c r="N293" s="9">
        <f t="shared" si="18"/>
        <v>11124498840</v>
      </c>
      <c r="O293" s="9">
        <f t="shared" si="21"/>
        <v>1001204895.5999999</v>
      </c>
      <c r="P293" s="9">
        <f t="shared" si="20"/>
        <v>12125703735.6</v>
      </c>
      <c r="Q293" s="6" t="s">
        <v>0</v>
      </c>
      <c r="R293" s="6" t="s">
        <v>469</v>
      </c>
      <c r="S293" s="6" t="s">
        <v>2488</v>
      </c>
      <c r="T293" s="6" t="s">
        <v>454</v>
      </c>
      <c r="U293" s="6" t="s">
        <v>6</v>
      </c>
      <c r="V293" s="6" t="s">
        <v>5</v>
      </c>
      <c r="W293" s="6" t="s">
        <v>281</v>
      </c>
      <c r="X293" s="6" t="s">
        <v>1316</v>
      </c>
      <c r="Y293" s="6" t="s">
        <v>2501</v>
      </c>
      <c r="Z293" s="6" t="s">
        <v>2384</v>
      </c>
      <c r="AA293" s="9">
        <v>88229</v>
      </c>
    </row>
    <row r="294" spans="1:27">
      <c r="A294" s="6" t="s">
        <v>299</v>
      </c>
      <c r="B294" s="6" t="s">
        <v>1318</v>
      </c>
      <c r="C294" s="6" t="s">
        <v>461</v>
      </c>
      <c r="D294" s="6" t="s">
        <v>28</v>
      </c>
      <c r="E294" s="7">
        <v>14021900273</v>
      </c>
      <c r="F294" s="7">
        <f t="shared" si="19"/>
        <v>1</v>
      </c>
      <c r="G294" s="6" t="s">
        <v>464</v>
      </c>
      <c r="H294" s="8" t="s">
        <v>993</v>
      </c>
      <c r="I294" s="6" t="s">
        <v>992</v>
      </c>
      <c r="J294" s="6" t="s">
        <v>16</v>
      </c>
      <c r="K294" s="9">
        <v>74541</v>
      </c>
      <c r="L294" s="9">
        <v>130000</v>
      </c>
      <c r="M294" s="9">
        <v>128520</v>
      </c>
      <c r="N294" s="9">
        <f t="shared" si="18"/>
        <v>9580009320</v>
      </c>
      <c r="O294" s="9">
        <f t="shared" si="21"/>
        <v>862200838.79999995</v>
      </c>
      <c r="P294" s="9">
        <f t="shared" si="20"/>
        <v>10442210158.799999</v>
      </c>
      <c r="Q294" s="6" t="s">
        <v>0</v>
      </c>
      <c r="R294" s="6" t="s">
        <v>471</v>
      </c>
      <c r="S294" s="6" t="s">
        <v>2488</v>
      </c>
      <c r="T294" s="6" t="s">
        <v>464</v>
      </c>
      <c r="U294" s="6" t="s">
        <v>6</v>
      </c>
      <c r="V294" s="6" t="s">
        <v>5</v>
      </c>
      <c r="W294" s="6" t="s">
        <v>281</v>
      </c>
      <c r="X294" s="6" t="s">
        <v>1316</v>
      </c>
      <c r="Y294" s="6" t="s">
        <v>2511</v>
      </c>
      <c r="Z294" s="6" t="s">
        <v>2333</v>
      </c>
      <c r="AA294" s="9">
        <v>87559</v>
      </c>
    </row>
    <row r="295" spans="1:27">
      <c r="A295" s="6" t="s">
        <v>40</v>
      </c>
      <c r="B295" s="6" t="s">
        <v>1319</v>
      </c>
      <c r="C295" s="6" t="s">
        <v>461</v>
      </c>
      <c r="D295" s="6" t="s">
        <v>28</v>
      </c>
      <c r="E295" s="7">
        <v>14021900274</v>
      </c>
      <c r="F295" s="7">
        <f t="shared" si="19"/>
        <v>1</v>
      </c>
      <c r="G295" s="6" t="s">
        <v>464</v>
      </c>
      <c r="H295" s="8" t="s">
        <v>739</v>
      </c>
      <c r="I295" s="6" t="s">
        <v>738</v>
      </c>
      <c r="J295" s="6" t="s">
        <v>4</v>
      </c>
      <c r="K295" s="9">
        <v>74541</v>
      </c>
      <c r="L295" s="9">
        <v>200000</v>
      </c>
      <c r="M295" s="9">
        <v>199020</v>
      </c>
      <c r="N295" s="9">
        <f t="shared" si="18"/>
        <v>14835149820</v>
      </c>
      <c r="O295" s="9">
        <f t="shared" si="21"/>
        <v>1335163483.8</v>
      </c>
      <c r="P295" s="9">
        <f t="shared" si="20"/>
        <v>16170313303.799999</v>
      </c>
      <c r="Q295" s="6" t="s">
        <v>0</v>
      </c>
      <c r="R295" s="6" t="s">
        <v>471</v>
      </c>
      <c r="S295" s="6" t="s">
        <v>2488</v>
      </c>
      <c r="T295" s="6" t="s">
        <v>464</v>
      </c>
      <c r="U295" s="6" t="s">
        <v>6</v>
      </c>
      <c r="V295" s="6" t="s">
        <v>5</v>
      </c>
      <c r="W295" s="6" t="s">
        <v>42</v>
      </c>
      <c r="X295" s="6" t="s">
        <v>1050</v>
      </c>
      <c r="Y295" s="6" t="s">
        <v>2505</v>
      </c>
      <c r="Z295" s="6" t="s">
        <v>2333</v>
      </c>
      <c r="AA295" s="9">
        <v>86795</v>
      </c>
    </row>
    <row r="296" spans="1:27">
      <c r="A296" s="6" t="s">
        <v>40</v>
      </c>
      <c r="B296" s="6" t="s">
        <v>1320</v>
      </c>
      <c r="C296" s="6" t="s">
        <v>461</v>
      </c>
      <c r="D296" s="6" t="s">
        <v>28</v>
      </c>
      <c r="E296" s="7">
        <v>14021900275</v>
      </c>
      <c r="F296" s="7">
        <f t="shared" si="19"/>
        <v>1</v>
      </c>
      <c r="G296" s="6" t="s">
        <v>464</v>
      </c>
      <c r="H296" s="8" t="s">
        <v>712</v>
      </c>
      <c r="I296" s="6" t="s">
        <v>711</v>
      </c>
      <c r="J296" s="6" t="s">
        <v>19</v>
      </c>
      <c r="K296" s="9">
        <v>74541</v>
      </c>
      <c r="L296" s="9">
        <v>200000</v>
      </c>
      <c r="M296" s="9">
        <v>197640</v>
      </c>
      <c r="N296" s="9">
        <f t="shared" si="18"/>
        <v>14732283240</v>
      </c>
      <c r="O296" s="9">
        <f t="shared" si="21"/>
        <v>1325905491.5999999</v>
      </c>
      <c r="P296" s="9">
        <f t="shared" si="20"/>
        <v>16058188731.6</v>
      </c>
      <c r="Q296" s="6" t="s">
        <v>0</v>
      </c>
      <c r="R296" s="6" t="s">
        <v>476</v>
      </c>
      <c r="S296" s="6" t="s">
        <v>2488</v>
      </c>
      <c r="T296" s="6" t="s">
        <v>464</v>
      </c>
      <c r="U296" s="6" t="s">
        <v>6</v>
      </c>
      <c r="V296" s="6" t="s">
        <v>5</v>
      </c>
      <c r="W296" s="6" t="s">
        <v>42</v>
      </c>
      <c r="X296" s="6" t="s">
        <v>875</v>
      </c>
      <c r="Y296" s="6" t="s">
        <v>2504</v>
      </c>
      <c r="Z296" s="6" t="s">
        <v>2333</v>
      </c>
      <c r="AA296" s="9">
        <v>87182</v>
      </c>
    </row>
    <row r="297" spans="1:27">
      <c r="A297" s="6" t="s">
        <v>40</v>
      </c>
      <c r="B297" s="6" t="s">
        <v>1321</v>
      </c>
      <c r="C297" s="6" t="s">
        <v>454</v>
      </c>
      <c r="D297" s="6" t="s">
        <v>28</v>
      </c>
      <c r="E297" s="7">
        <v>14021900276</v>
      </c>
      <c r="F297" s="7">
        <f t="shared" si="19"/>
        <v>1</v>
      </c>
      <c r="G297" s="6" t="s">
        <v>464</v>
      </c>
      <c r="H297" s="8" t="s">
        <v>729</v>
      </c>
      <c r="I297" s="6" t="s">
        <v>728</v>
      </c>
      <c r="J297" s="6" t="s">
        <v>4</v>
      </c>
      <c r="K297" s="9">
        <v>74541</v>
      </c>
      <c r="L297" s="9">
        <v>200000</v>
      </c>
      <c r="M297" s="9">
        <v>197200</v>
      </c>
      <c r="N297" s="9">
        <f t="shared" si="18"/>
        <v>14699485200</v>
      </c>
      <c r="O297" s="9">
        <f t="shared" si="21"/>
        <v>1322953668</v>
      </c>
      <c r="P297" s="9">
        <f t="shared" si="20"/>
        <v>16022438868</v>
      </c>
      <c r="Q297" s="6" t="s">
        <v>0</v>
      </c>
      <c r="R297" s="6" t="s">
        <v>507</v>
      </c>
      <c r="S297" s="6" t="s">
        <v>2488</v>
      </c>
      <c r="T297" s="6" t="s">
        <v>464</v>
      </c>
      <c r="U297" s="6" t="s">
        <v>6</v>
      </c>
      <c r="V297" s="6" t="s">
        <v>5</v>
      </c>
      <c r="W297" s="6" t="s">
        <v>25</v>
      </c>
      <c r="X297" s="6" t="s">
        <v>730</v>
      </c>
      <c r="Y297" s="6" t="s">
        <v>2506</v>
      </c>
      <c r="Z297" s="6" t="s">
        <v>2333</v>
      </c>
      <c r="AA297" s="9">
        <v>86892</v>
      </c>
    </row>
    <row r="298" spans="1:27">
      <c r="A298" s="6" t="s">
        <v>40</v>
      </c>
      <c r="B298" s="6" t="s">
        <v>1322</v>
      </c>
      <c r="C298" s="6" t="s">
        <v>454</v>
      </c>
      <c r="D298" s="6" t="s">
        <v>28</v>
      </c>
      <c r="E298" s="7">
        <v>14021900277</v>
      </c>
      <c r="F298" s="7">
        <f t="shared" si="19"/>
        <v>1</v>
      </c>
      <c r="G298" s="6" t="s">
        <v>464</v>
      </c>
      <c r="H298" s="8" t="s">
        <v>729</v>
      </c>
      <c r="I298" s="6" t="s">
        <v>728</v>
      </c>
      <c r="J298" s="6" t="s">
        <v>4</v>
      </c>
      <c r="K298" s="9">
        <v>74541</v>
      </c>
      <c r="L298" s="9">
        <v>200000</v>
      </c>
      <c r="M298" s="9">
        <v>199140</v>
      </c>
      <c r="N298" s="9">
        <f t="shared" si="18"/>
        <v>14844094740</v>
      </c>
      <c r="O298" s="9">
        <f t="shared" si="21"/>
        <v>1335968526.5999999</v>
      </c>
      <c r="P298" s="9">
        <f t="shared" si="20"/>
        <v>16180063266.6</v>
      </c>
      <c r="Q298" s="6" t="s">
        <v>0</v>
      </c>
      <c r="R298" s="6" t="s">
        <v>476</v>
      </c>
      <c r="S298" s="6" t="s">
        <v>2488</v>
      </c>
      <c r="T298" s="6" t="s">
        <v>464</v>
      </c>
      <c r="U298" s="6" t="s">
        <v>6</v>
      </c>
      <c r="V298" s="6" t="s">
        <v>5</v>
      </c>
      <c r="W298" s="6" t="s">
        <v>25</v>
      </c>
      <c r="X298" s="6" t="s">
        <v>730</v>
      </c>
      <c r="Y298" s="6" t="s">
        <v>2507</v>
      </c>
      <c r="Z298" s="6" t="s">
        <v>2333</v>
      </c>
      <c r="AA298" s="9">
        <v>86913</v>
      </c>
    </row>
    <row r="299" spans="1:27">
      <c r="A299" s="6" t="s">
        <v>40</v>
      </c>
      <c r="B299" s="6" t="s">
        <v>1323</v>
      </c>
      <c r="C299" s="6" t="s">
        <v>454</v>
      </c>
      <c r="D299" s="6" t="s">
        <v>28</v>
      </c>
      <c r="E299" s="7">
        <v>14021900278</v>
      </c>
      <c r="F299" s="7">
        <f t="shared" si="19"/>
        <v>1</v>
      </c>
      <c r="G299" s="6" t="s">
        <v>464</v>
      </c>
      <c r="H299" s="8" t="s">
        <v>724</v>
      </c>
      <c r="I299" s="6" t="s">
        <v>723</v>
      </c>
      <c r="J299" s="6" t="s">
        <v>16</v>
      </c>
      <c r="K299" s="9">
        <v>74541</v>
      </c>
      <c r="L299" s="9">
        <v>200000</v>
      </c>
      <c r="M299" s="9">
        <v>198800</v>
      </c>
      <c r="N299" s="9">
        <f t="shared" si="18"/>
        <v>14818750800</v>
      </c>
      <c r="O299" s="9">
        <f t="shared" si="21"/>
        <v>1333687572</v>
      </c>
      <c r="P299" s="9">
        <f t="shared" si="20"/>
        <v>16152438372</v>
      </c>
      <c r="Q299" s="6" t="s">
        <v>0</v>
      </c>
      <c r="R299" s="6" t="s">
        <v>476</v>
      </c>
      <c r="S299" s="6" t="s">
        <v>2488</v>
      </c>
      <c r="T299" s="6" t="s">
        <v>464</v>
      </c>
      <c r="U299" s="6" t="s">
        <v>6</v>
      </c>
      <c r="V299" s="6" t="s">
        <v>5</v>
      </c>
      <c r="W299" s="6" t="s">
        <v>45</v>
      </c>
      <c r="X299" s="6" t="s">
        <v>1011</v>
      </c>
      <c r="Y299" s="6" t="s">
        <v>2508</v>
      </c>
      <c r="Z299" s="6" t="s">
        <v>2333</v>
      </c>
      <c r="AA299" s="9">
        <v>86861</v>
      </c>
    </row>
    <row r="300" spans="1:27">
      <c r="A300" s="6" t="s">
        <v>319</v>
      </c>
      <c r="B300" s="6" t="s">
        <v>1328</v>
      </c>
      <c r="C300" s="6" t="s">
        <v>454</v>
      </c>
      <c r="D300" s="6" t="s">
        <v>28</v>
      </c>
      <c r="E300" s="7">
        <v>14021900279</v>
      </c>
      <c r="F300" s="7">
        <f t="shared" si="19"/>
        <v>1</v>
      </c>
      <c r="G300" s="6" t="s">
        <v>464</v>
      </c>
      <c r="H300" s="8" t="s">
        <v>1325</v>
      </c>
      <c r="I300" s="6" t="s">
        <v>1324</v>
      </c>
      <c r="J300" s="6" t="s">
        <v>4</v>
      </c>
      <c r="K300" s="9">
        <v>74541</v>
      </c>
      <c r="L300" s="9">
        <v>200000</v>
      </c>
      <c r="M300" s="9">
        <v>196960</v>
      </c>
      <c r="N300" s="9">
        <f t="shared" si="18"/>
        <v>14681595360</v>
      </c>
      <c r="O300" s="9">
        <f t="shared" si="21"/>
        <v>1321343582.3999999</v>
      </c>
      <c r="P300" s="9">
        <f t="shared" si="20"/>
        <v>16002938942.4</v>
      </c>
      <c r="Q300" s="6" t="s">
        <v>0</v>
      </c>
      <c r="R300" s="6" t="s">
        <v>476</v>
      </c>
      <c r="S300" s="6" t="s">
        <v>2488</v>
      </c>
      <c r="T300" s="6" t="s">
        <v>464</v>
      </c>
      <c r="U300" s="6" t="s">
        <v>6</v>
      </c>
      <c r="V300" s="6" t="s">
        <v>5</v>
      </c>
      <c r="W300" s="6" t="s">
        <v>1326</v>
      </c>
      <c r="X300" s="6" t="s">
        <v>1327</v>
      </c>
      <c r="Y300" s="6" t="s">
        <v>2510</v>
      </c>
      <c r="Z300" s="6" t="s">
        <v>2333</v>
      </c>
      <c r="AA300" s="9">
        <v>86485</v>
      </c>
    </row>
    <row r="301" spans="1:27">
      <c r="A301" s="6" t="s">
        <v>64</v>
      </c>
      <c r="B301" s="6" t="s">
        <v>1332</v>
      </c>
      <c r="C301" s="6" t="s">
        <v>406</v>
      </c>
      <c r="D301" s="6" t="s">
        <v>28</v>
      </c>
      <c r="E301" s="7">
        <v>14021900280</v>
      </c>
      <c r="F301" s="7">
        <f t="shared" si="19"/>
        <v>1</v>
      </c>
      <c r="G301" s="6" t="s">
        <v>463</v>
      </c>
      <c r="H301" s="8" t="s">
        <v>1330</v>
      </c>
      <c r="I301" s="6" t="s">
        <v>1329</v>
      </c>
      <c r="J301" s="6" t="s">
        <v>19</v>
      </c>
      <c r="K301" s="9">
        <v>74541</v>
      </c>
      <c r="L301" s="9">
        <v>450000</v>
      </c>
      <c r="M301" s="9">
        <v>449810</v>
      </c>
      <c r="N301" s="9">
        <f t="shared" si="18"/>
        <v>33529287210</v>
      </c>
      <c r="O301" s="9">
        <f t="shared" si="21"/>
        <v>3017635848.9000001</v>
      </c>
      <c r="P301" s="9">
        <f t="shared" si="20"/>
        <v>36546923058.900002</v>
      </c>
      <c r="Q301" s="6" t="s">
        <v>0</v>
      </c>
      <c r="R301" s="6" t="s">
        <v>509</v>
      </c>
      <c r="S301" s="6" t="s">
        <v>2488</v>
      </c>
      <c r="T301" s="6" t="s">
        <v>463</v>
      </c>
      <c r="U301" s="6" t="s">
        <v>6</v>
      </c>
      <c r="V301" s="6" t="s">
        <v>5</v>
      </c>
      <c r="W301" s="6" t="s">
        <v>220</v>
      </c>
      <c r="X301" s="6" t="s">
        <v>1331</v>
      </c>
      <c r="Y301" s="6" t="s">
        <v>2512</v>
      </c>
      <c r="Z301" s="6" t="s">
        <v>2384</v>
      </c>
      <c r="AA301" s="9">
        <v>86994</v>
      </c>
    </row>
    <row r="302" spans="1:27">
      <c r="A302" s="6" t="s">
        <v>37</v>
      </c>
      <c r="B302" s="6" t="s">
        <v>1333</v>
      </c>
      <c r="C302" s="6" t="s">
        <v>454</v>
      </c>
      <c r="D302" s="6" t="s">
        <v>28</v>
      </c>
      <c r="E302" s="7">
        <v>14021900281</v>
      </c>
      <c r="F302" s="7">
        <f t="shared" si="19"/>
        <v>1</v>
      </c>
      <c r="G302" s="6" t="s">
        <v>463</v>
      </c>
      <c r="H302" s="8" t="s">
        <v>846</v>
      </c>
      <c r="I302" s="6" t="s">
        <v>845</v>
      </c>
      <c r="J302" s="6" t="s">
        <v>19</v>
      </c>
      <c r="K302" s="9">
        <v>74541</v>
      </c>
      <c r="L302" s="9">
        <v>450000</v>
      </c>
      <c r="M302" s="9">
        <v>449210</v>
      </c>
      <c r="N302" s="9">
        <f t="shared" si="18"/>
        <v>33484562610</v>
      </c>
      <c r="O302" s="9">
        <f t="shared" si="21"/>
        <v>3013610634.9000001</v>
      </c>
      <c r="P302" s="9">
        <f t="shared" si="20"/>
        <v>36498173244.900002</v>
      </c>
      <c r="Q302" s="6" t="s">
        <v>0</v>
      </c>
      <c r="R302" s="6" t="s">
        <v>508</v>
      </c>
      <c r="S302" s="6" t="s">
        <v>2488</v>
      </c>
      <c r="T302" s="6" t="s">
        <v>463</v>
      </c>
      <c r="U302" s="6" t="s">
        <v>6</v>
      </c>
      <c r="V302" s="6" t="s">
        <v>5</v>
      </c>
      <c r="W302" s="6" t="s">
        <v>20</v>
      </c>
      <c r="X302" s="6" t="s">
        <v>847</v>
      </c>
      <c r="Y302" s="6" t="s">
        <v>2513</v>
      </c>
      <c r="Z302" s="6" t="s">
        <v>2333</v>
      </c>
      <c r="AA302" s="9">
        <v>88249</v>
      </c>
    </row>
    <row r="303" spans="1:27">
      <c r="A303" s="6" t="s">
        <v>299</v>
      </c>
      <c r="B303" s="6" t="s">
        <v>1337</v>
      </c>
      <c r="C303" s="6" t="s">
        <v>461</v>
      </c>
      <c r="D303" s="6" t="s">
        <v>28</v>
      </c>
      <c r="E303" s="7">
        <v>14021900282</v>
      </c>
      <c r="F303" s="7">
        <f t="shared" si="19"/>
        <v>1</v>
      </c>
      <c r="G303" s="6" t="s">
        <v>478</v>
      </c>
      <c r="H303" s="8" t="s">
        <v>1335</v>
      </c>
      <c r="I303" s="6" t="s">
        <v>1334</v>
      </c>
      <c r="J303" s="6" t="s">
        <v>16</v>
      </c>
      <c r="K303" s="9">
        <v>74541</v>
      </c>
      <c r="L303" s="9">
        <v>150000</v>
      </c>
      <c r="M303" s="9">
        <v>149900</v>
      </c>
      <c r="N303" s="9">
        <f t="shared" si="18"/>
        <v>11173695900</v>
      </c>
      <c r="O303" s="9">
        <f t="shared" si="21"/>
        <v>1005632631</v>
      </c>
      <c r="P303" s="9">
        <f t="shared" si="20"/>
        <v>12179328531</v>
      </c>
      <c r="Q303" s="6" t="s">
        <v>0</v>
      </c>
      <c r="R303" s="6" t="s">
        <v>506</v>
      </c>
      <c r="S303" s="6" t="s">
        <v>2488</v>
      </c>
      <c r="T303" s="6" t="s">
        <v>478</v>
      </c>
      <c r="U303" s="6" t="s">
        <v>6</v>
      </c>
      <c r="V303" s="6" t="s">
        <v>5</v>
      </c>
      <c r="W303" s="6" t="s">
        <v>281</v>
      </c>
      <c r="X303" s="6" t="s">
        <v>1336</v>
      </c>
      <c r="Y303" s="6" t="s">
        <v>2520</v>
      </c>
      <c r="Z303" s="6" t="s">
        <v>2333</v>
      </c>
      <c r="AA303" s="9">
        <v>87546</v>
      </c>
    </row>
    <row r="304" spans="1:27">
      <c r="A304" s="6" t="s">
        <v>352</v>
      </c>
      <c r="B304" s="6" t="s">
        <v>1341</v>
      </c>
      <c r="C304" s="6" t="s">
        <v>464</v>
      </c>
      <c r="D304" s="6" t="s">
        <v>28</v>
      </c>
      <c r="E304" s="7">
        <v>14021900283</v>
      </c>
      <c r="F304" s="7">
        <f t="shared" si="19"/>
        <v>1</v>
      </c>
      <c r="G304" s="6" t="s">
        <v>478</v>
      </c>
      <c r="H304" s="8" t="s">
        <v>1339</v>
      </c>
      <c r="I304" s="6" t="s">
        <v>1338</v>
      </c>
      <c r="J304" s="6" t="s">
        <v>16</v>
      </c>
      <c r="K304" s="9">
        <v>74541</v>
      </c>
      <c r="L304" s="9">
        <v>165000</v>
      </c>
      <c r="M304" s="9">
        <v>163430</v>
      </c>
      <c r="N304" s="9">
        <f t="shared" si="18"/>
        <v>12182235630</v>
      </c>
      <c r="O304" s="9">
        <f t="shared" si="21"/>
        <v>1096401206.7</v>
      </c>
      <c r="P304" s="9">
        <f t="shared" si="20"/>
        <v>13278636836.700001</v>
      </c>
      <c r="Q304" s="6" t="s">
        <v>0</v>
      </c>
      <c r="R304" s="6" t="s">
        <v>506</v>
      </c>
      <c r="S304" s="6" t="s">
        <v>2488</v>
      </c>
      <c r="T304" s="6" t="s">
        <v>478</v>
      </c>
      <c r="U304" s="6" t="s">
        <v>6</v>
      </c>
      <c r="V304" s="6" t="s">
        <v>5</v>
      </c>
      <c r="W304" s="6" t="s">
        <v>13</v>
      </c>
      <c r="X304" s="6" t="s">
        <v>1340</v>
      </c>
      <c r="Y304" s="6" t="s">
        <v>2519</v>
      </c>
      <c r="Z304" s="6" t="s">
        <v>2333</v>
      </c>
      <c r="AA304" s="9">
        <v>87029</v>
      </c>
    </row>
    <row r="305" spans="1:27">
      <c r="A305" s="6" t="s">
        <v>40</v>
      </c>
      <c r="B305" s="6" t="s">
        <v>1343</v>
      </c>
      <c r="C305" s="6" t="s">
        <v>464</v>
      </c>
      <c r="D305" s="6" t="s">
        <v>28</v>
      </c>
      <c r="E305" s="7">
        <v>14021900284</v>
      </c>
      <c r="F305" s="7">
        <f t="shared" si="19"/>
        <v>1</v>
      </c>
      <c r="G305" s="6" t="s">
        <v>478</v>
      </c>
      <c r="H305" s="8" t="s">
        <v>712</v>
      </c>
      <c r="I305" s="6" t="s">
        <v>711</v>
      </c>
      <c r="J305" s="6" t="s">
        <v>12</v>
      </c>
      <c r="K305" s="9">
        <v>74541</v>
      </c>
      <c r="L305" s="9">
        <v>200000</v>
      </c>
      <c r="M305" s="9">
        <v>199240</v>
      </c>
      <c r="N305" s="9">
        <f t="shared" si="18"/>
        <v>14851548840</v>
      </c>
      <c r="O305" s="9">
        <f t="shared" si="21"/>
        <v>1336639395.5999999</v>
      </c>
      <c r="P305" s="9">
        <f t="shared" si="20"/>
        <v>16188188235.6</v>
      </c>
      <c r="Q305" s="6" t="s">
        <v>0</v>
      </c>
      <c r="R305" s="6" t="s">
        <v>506</v>
      </c>
      <c r="S305" s="6" t="s">
        <v>2488</v>
      </c>
      <c r="T305" s="6" t="s">
        <v>478</v>
      </c>
      <c r="U305" s="6" t="s">
        <v>6</v>
      </c>
      <c r="V305" s="6" t="s">
        <v>5</v>
      </c>
      <c r="W305" s="6" t="s">
        <v>42</v>
      </c>
      <c r="X305" s="6" t="s">
        <v>1342</v>
      </c>
      <c r="Y305" s="6" t="s">
        <v>2516</v>
      </c>
      <c r="Z305" s="6" t="s">
        <v>2333</v>
      </c>
      <c r="AA305" s="9">
        <v>86766</v>
      </c>
    </row>
    <row r="306" spans="1:27">
      <c r="A306" s="6" t="s">
        <v>40</v>
      </c>
      <c r="B306" s="6" t="s">
        <v>1344</v>
      </c>
      <c r="C306" s="6" t="s">
        <v>454</v>
      </c>
      <c r="D306" s="6" t="s">
        <v>28</v>
      </c>
      <c r="E306" s="7">
        <v>14021900285</v>
      </c>
      <c r="F306" s="7">
        <f t="shared" si="19"/>
        <v>1</v>
      </c>
      <c r="G306" s="6" t="s">
        <v>478</v>
      </c>
      <c r="H306" s="8" t="s">
        <v>718</v>
      </c>
      <c r="I306" s="6" t="s">
        <v>717</v>
      </c>
      <c r="J306" s="6" t="s">
        <v>4</v>
      </c>
      <c r="K306" s="9">
        <v>74541</v>
      </c>
      <c r="L306" s="9">
        <v>200000</v>
      </c>
      <c r="M306" s="9">
        <v>199560</v>
      </c>
      <c r="N306" s="9">
        <f t="shared" si="18"/>
        <v>14875401960</v>
      </c>
      <c r="O306" s="9">
        <f t="shared" si="21"/>
        <v>1338786176.3999999</v>
      </c>
      <c r="P306" s="9">
        <f t="shared" si="20"/>
        <v>16214188136.4</v>
      </c>
      <c r="Q306" s="6" t="s">
        <v>0</v>
      </c>
      <c r="R306" s="6" t="s">
        <v>504</v>
      </c>
      <c r="S306" s="6" t="s">
        <v>2488</v>
      </c>
      <c r="T306" s="6" t="s">
        <v>478</v>
      </c>
      <c r="U306" s="6" t="s">
        <v>6</v>
      </c>
      <c r="V306" s="6" t="s">
        <v>5</v>
      </c>
      <c r="W306" s="6" t="s">
        <v>25</v>
      </c>
      <c r="X306" s="6" t="s">
        <v>893</v>
      </c>
      <c r="Y306" s="6" t="s">
        <v>2514</v>
      </c>
      <c r="Z306" s="6" t="s">
        <v>2333</v>
      </c>
      <c r="AA306" s="9">
        <v>86764</v>
      </c>
    </row>
    <row r="307" spans="1:27">
      <c r="A307" s="6" t="s">
        <v>40</v>
      </c>
      <c r="B307" s="6" t="s">
        <v>1346</v>
      </c>
      <c r="C307" s="6" t="s">
        <v>464</v>
      </c>
      <c r="D307" s="6" t="s">
        <v>28</v>
      </c>
      <c r="E307" s="7">
        <v>14021900286</v>
      </c>
      <c r="F307" s="7">
        <f t="shared" si="19"/>
        <v>1</v>
      </c>
      <c r="G307" s="6" t="s">
        <v>478</v>
      </c>
      <c r="H307" s="8" t="s">
        <v>741</v>
      </c>
      <c r="I307" s="6" t="s">
        <v>740</v>
      </c>
      <c r="J307" s="6" t="s">
        <v>16</v>
      </c>
      <c r="K307" s="9">
        <v>74541</v>
      </c>
      <c r="L307" s="9">
        <v>225000</v>
      </c>
      <c r="M307" s="9">
        <v>223070</v>
      </c>
      <c r="N307" s="9">
        <f t="shared" si="18"/>
        <v>16627860870</v>
      </c>
      <c r="O307" s="9">
        <f t="shared" si="21"/>
        <v>1496507478.3</v>
      </c>
      <c r="P307" s="9">
        <f t="shared" si="20"/>
        <v>18124368348.299999</v>
      </c>
      <c r="Q307" s="6" t="s">
        <v>0</v>
      </c>
      <c r="R307" s="6" t="s">
        <v>506</v>
      </c>
      <c r="S307" s="6" t="s">
        <v>2488</v>
      </c>
      <c r="T307" s="6" t="s">
        <v>478</v>
      </c>
      <c r="U307" s="6" t="s">
        <v>6</v>
      </c>
      <c r="V307" s="6" t="s">
        <v>5</v>
      </c>
      <c r="W307" s="6" t="s">
        <v>25</v>
      </c>
      <c r="X307" s="6" t="s">
        <v>1345</v>
      </c>
      <c r="Y307" s="6" t="s">
        <v>2515</v>
      </c>
      <c r="Z307" s="6" t="s">
        <v>2384</v>
      </c>
      <c r="AA307" s="9">
        <v>87217</v>
      </c>
    </row>
    <row r="308" spans="1:27">
      <c r="A308" s="6" t="s">
        <v>40</v>
      </c>
      <c r="B308" s="6" t="s">
        <v>1348</v>
      </c>
      <c r="C308" s="6" t="s">
        <v>464</v>
      </c>
      <c r="D308" s="6" t="s">
        <v>28</v>
      </c>
      <c r="E308" s="7">
        <v>14021900287</v>
      </c>
      <c r="F308" s="7">
        <f t="shared" si="19"/>
        <v>1</v>
      </c>
      <c r="G308" s="6" t="s">
        <v>478</v>
      </c>
      <c r="H308" s="8" t="s">
        <v>770</v>
      </c>
      <c r="I308" s="6" t="s">
        <v>346</v>
      </c>
      <c r="J308" s="6" t="s">
        <v>4</v>
      </c>
      <c r="K308" s="9">
        <v>74541</v>
      </c>
      <c r="L308" s="9">
        <v>200000</v>
      </c>
      <c r="M308" s="9">
        <v>197900</v>
      </c>
      <c r="N308" s="9">
        <f t="shared" si="18"/>
        <v>14751663900</v>
      </c>
      <c r="O308" s="9">
        <f t="shared" si="21"/>
        <v>1327649751</v>
      </c>
      <c r="P308" s="9">
        <f t="shared" si="20"/>
        <v>16079313651</v>
      </c>
      <c r="Q308" s="6" t="s">
        <v>0</v>
      </c>
      <c r="R308" s="6" t="s">
        <v>515</v>
      </c>
      <c r="S308" s="6" t="s">
        <v>2488</v>
      </c>
      <c r="T308" s="6" t="s">
        <v>478</v>
      </c>
      <c r="U308" s="6" t="s">
        <v>6</v>
      </c>
      <c r="V308" s="6" t="s">
        <v>5</v>
      </c>
      <c r="W308" s="6" t="s">
        <v>25</v>
      </c>
      <c r="X308" s="6" t="s">
        <v>1347</v>
      </c>
      <c r="Y308" s="6" t="s">
        <v>2517</v>
      </c>
      <c r="Z308" s="6" t="s">
        <v>2333</v>
      </c>
      <c r="AA308" s="9">
        <v>86895</v>
      </c>
    </row>
    <row r="309" spans="1:27">
      <c r="A309" s="6" t="s">
        <v>182</v>
      </c>
      <c r="B309" s="6" t="s">
        <v>1350</v>
      </c>
      <c r="C309" s="6" t="s">
        <v>464</v>
      </c>
      <c r="D309" s="6" t="s">
        <v>28</v>
      </c>
      <c r="E309" s="7">
        <v>14021900288</v>
      </c>
      <c r="F309" s="7">
        <f t="shared" si="19"/>
        <v>1</v>
      </c>
      <c r="G309" s="6" t="s">
        <v>478</v>
      </c>
      <c r="H309" s="8" t="s">
        <v>954</v>
      </c>
      <c r="I309" s="6" t="s">
        <v>953</v>
      </c>
      <c r="J309" s="6" t="s">
        <v>4</v>
      </c>
      <c r="K309" s="9">
        <v>74541</v>
      </c>
      <c r="L309" s="9">
        <v>100000</v>
      </c>
      <c r="M309" s="9">
        <v>95590</v>
      </c>
      <c r="N309" s="9">
        <f t="shared" si="18"/>
        <v>7125374190</v>
      </c>
      <c r="O309" s="9">
        <f t="shared" si="21"/>
        <v>641283677.10000002</v>
      </c>
      <c r="P309" s="9">
        <f t="shared" si="20"/>
        <v>7766657867.1000004</v>
      </c>
      <c r="Q309" s="6" t="s">
        <v>0</v>
      </c>
      <c r="R309" s="6" t="s">
        <v>524</v>
      </c>
      <c r="S309" s="6" t="s">
        <v>2488</v>
      </c>
      <c r="T309" s="6" t="s">
        <v>478</v>
      </c>
      <c r="U309" s="6" t="s">
        <v>6</v>
      </c>
      <c r="V309" s="6" t="s">
        <v>5</v>
      </c>
      <c r="W309" s="6" t="s">
        <v>186</v>
      </c>
      <c r="X309" s="6" t="s">
        <v>1349</v>
      </c>
      <c r="Y309" s="6" t="s">
        <v>2518</v>
      </c>
      <c r="Z309" s="6" t="s">
        <v>2384</v>
      </c>
      <c r="AA309" s="9">
        <v>87979</v>
      </c>
    </row>
    <row r="310" spans="1:27">
      <c r="A310" s="6" t="s">
        <v>299</v>
      </c>
      <c r="B310" s="6" t="s">
        <v>1351</v>
      </c>
      <c r="C310" s="6" t="s">
        <v>464</v>
      </c>
      <c r="D310" s="6" t="s">
        <v>28</v>
      </c>
      <c r="E310" s="7">
        <v>14021900289</v>
      </c>
      <c r="F310" s="7">
        <f t="shared" si="19"/>
        <v>1</v>
      </c>
      <c r="G310" s="6" t="s">
        <v>462</v>
      </c>
      <c r="H310" s="8" t="s">
        <v>970</v>
      </c>
      <c r="I310" s="6" t="s">
        <v>969</v>
      </c>
      <c r="J310" s="6" t="s">
        <v>16</v>
      </c>
      <c r="K310" s="9">
        <v>74541</v>
      </c>
      <c r="L310" s="9">
        <v>100000</v>
      </c>
      <c r="M310" s="9">
        <v>99370</v>
      </c>
      <c r="N310" s="9">
        <f t="shared" si="18"/>
        <v>7407139170</v>
      </c>
      <c r="O310" s="9">
        <f t="shared" si="21"/>
        <v>666642525.29999995</v>
      </c>
      <c r="P310" s="9">
        <f t="shared" si="20"/>
        <v>8073781695.3000002</v>
      </c>
      <c r="Q310" s="6" t="s">
        <v>0</v>
      </c>
      <c r="R310" s="6" t="s">
        <v>500</v>
      </c>
      <c r="S310" s="6" t="s">
        <v>2488</v>
      </c>
      <c r="T310" s="6" t="s">
        <v>462</v>
      </c>
      <c r="U310" s="6" t="s">
        <v>6</v>
      </c>
      <c r="V310" s="6" t="s">
        <v>5</v>
      </c>
      <c r="W310" s="6" t="s">
        <v>186</v>
      </c>
      <c r="X310" s="6" t="s">
        <v>971</v>
      </c>
      <c r="Y310" s="6" t="s">
        <v>2524</v>
      </c>
      <c r="Z310" s="6" t="s">
        <v>2384</v>
      </c>
      <c r="AA310" s="9">
        <v>86825</v>
      </c>
    </row>
    <row r="311" spans="1:27">
      <c r="A311" s="6" t="s">
        <v>40</v>
      </c>
      <c r="B311" s="6" t="s">
        <v>1352</v>
      </c>
      <c r="C311" s="6" t="s">
        <v>464</v>
      </c>
      <c r="D311" s="6" t="s">
        <v>28</v>
      </c>
      <c r="E311" s="7">
        <v>14021900290</v>
      </c>
      <c r="F311" s="7">
        <f t="shared" si="19"/>
        <v>1</v>
      </c>
      <c r="G311" s="6" t="s">
        <v>462</v>
      </c>
      <c r="H311" s="8" t="s">
        <v>207</v>
      </c>
      <c r="I311" s="6" t="s">
        <v>206</v>
      </c>
      <c r="J311" s="6" t="s">
        <v>19</v>
      </c>
      <c r="K311" s="9">
        <v>74541</v>
      </c>
      <c r="L311" s="9">
        <v>200000</v>
      </c>
      <c r="M311" s="9">
        <v>199460</v>
      </c>
      <c r="N311" s="9">
        <f t="shared" si="18"/>
        <v>14867947860</v>
      </c>
      <c r="O311" s="9">
        <f t="shared" si="21"/>
        <v>1338115307.3999999</v>
      </c>
      <c r="P311" s="9">
        <f t="shared" si="20"/>
        <v>16206063167.4</v>
      </c>
      <c r="Q311" s="6" t="s">
        <v>0</v>
      </c>
      <c r="R311" s="6" t="s">
        <v>515</v>
      </c>
      <c r="S311" s="6" t="s">
        <v>2488</v>
      </c>
      <c r="T311" s="6" t="s">
        <v>462</v>
      </c>
      <c r="U311" s="6" t="s">
        <v>6</v>
      </c>
      <c r="V311" s="6" t="s">
        <v>5</v>
      </c>
      <c r="W311" s="6" t="s">
        <v>46</v>
      </c>
      <c r="X311" s="6" t="s">
        <v>848</v>
      </c>
      <c r="Y311" s="6" t="s">
        <v>2521</v>
      </c>
      <c r="Z311" s="6" t="s">
        <v>2333</v>
      </c>
      <c r="AA311" s="9">
        <v>86198</v>
      </c>
    </row>
    <row r="312" spans="1:27">
      <c r="A312" s="6" t="s">
        <v>182</v>
      </c>
      <c r="B312" s="6" t="s">
        <v>1356</v>
      </c>
      <c r="C312" s="6" t="s">
        <v>464</v>
      </c>
      <c r="D312" s="6" t="s">
        <v>28</v>
      </c>
      <c r="E312" s="7">
        <v>14021900291</v>
      </c>
      <c r="F312" s="7">
        <f t="shared" si="19"/>
        <v>1</v>
      </c>
      <c r="G312" s="6" t="s">
        <v>462</v>
      </c>
      <c r="H312" s="8" t="s">
        <v>1354</v>
      </c>
      <c r="I312" s="6" t="s">
        <v>1353</v>
      </c>
      <c r="J312" s="6" t="s">
        <v>4</v>
      </c>
      <c r="K312" s="9">
        <v>74541</v>
      </c>
      <c r="L312" s="9">
        <v>200000</v>
      </c>
      <c r="M312" s="9">
        <v>197530</v>
      </c>
      <c r="N312" s="9">
        <f t="shared" si="18"/>
        <v>14724083730</v>
      </c>
      <c r="O312" s="9">
        <f t="shared" si="21"/>
        <v>1325167535.7</v>
      </c>
      <c r="P312" s="9">
        <f t="shared" si="20"/>
        <v>16049251265.700001</v>
      </c>
      <c r="Q312" s="6" t="s">
        <v>0</v>
      </c>
      <c r="R312" s="6" t="s">
        <v>515</v>
      </c>
      <c r="S312" s="6" t="s">
        <v>2488</v>
      </c>
      <c r="T312" s="6" t="s">
        <v>462</v>
      </c>
      <c r="U312" s="6" t="s">
        <v>6</v>
      </c>
      <c r="V312" s="6" t="s">
        <v>5</v>
      </c>
      <c r="W312" s="6" t="s">
        <v>447</v>
      </c>
      <c r="X312" s="6" t="s">
        <v>1355</v>
      </c>
      <c r="Y312" s="6" t="s">
        <v>2522</v>
      </c>
      <c r="Z312" s="6" t="s">
        <v>2384</v>
      </c>
      <c r="AA312" s="9">
        <v>88505</v>
      </c>
    </row>
    <row r="313" spans="1:27">
      <c r="A313" s="6" t="s">
        <v>9</v>
      </c>
      <c r="B313" s="6" t="s">
        <v>1360</v>
      </c>
      <c r="C313" s="6" t="s">
        <v>464</v>
      </c>
      <c r="D313" s="6" t="s">
        <v>28</v>
      </c>
      <c r="E313" s="7">
        <v>14021900292</v>
      </c>
      <c r="F313" s="7">
        <f t="shared" si="19"/>
        <v>1</v>
      </c>
      <c r="G313" s="6" t="s">
        <v>462</v>
      </c>
      <c r="H313" s="8" t="s">
        <v>1358</v>
      </c>
      <c r="I313" s="6" t="s">
        <v>1357</v>
      </c>
      <c r="J313" s="6" t="s">
        <v>16</v>
      </c>
      <c r="K313" s="9">
        <v>74541</v>
      </c>
      <c r="L313" s="9">
        <v>100000</v>
      </c>
      <c r="M313" s="9">
        <v>99630</v>
      </c>
      <c r="N313" s="9">
        <f t="shared" si="18"/>
        <v>7426519830</v>
      </c>
      <c r="O313" s="9">
        <f t="shared" si="21"/>
        <v>668386784.69999993</v>
      </c>
      <c r="P313" s="9">
        <f t="shared" si="20"/>
        <v>8094906614.6999998</v>
      </c>
      <c r="Q313" s="6" t="s">
        <v>0</v>
      </c>
      <c r="R313" s="6" t="s">
        <v>515</v>
      </c>
      <c r="S313" s="6" t="s">
        <v>2488</v>
      </c>
      <c r="T313" s="6" t="s">
        <v>462</v>
      </c>
      <c r="U313" s="6" t="s">
        <v>6</v>
      </c>
      <c r="V313" s="6" t="s">
        <v>5</v>
      </c>
      <c r="W313" s="6" t="s">
        <v>66</v>
      </c>
      <c r="X313" s="6" t="s">
        <v>1359</v>
      </c>
      <c r="Y313" s="6" t="s">
        <v>2523</v>
      </c>
      <c r="Z313" s="6" t="s">
        <v>2333</v>
      </c>
      <c r="AA313" s="9">
        <v>88047</v>
      </c>
    </row>
    <row r="314" spans="1:27">
      <c r="A314" s="6" t="s">
        <v>40</v>
      </c>
      <c r="B314" s="6" t="s">
        <v>1364</v>
      </c>
      <c r="C314" s="6" t="s">
        <v>464</v>
      </c>
      <c r="D314" s="6" t="s">
        <v>28</v>
      </c>
      <c r="E314" s="7">
        <v>14021900293</v>
      </c>
      <c r="F314" s="7">
        <f t="shared" si="19"/>
        <v>1</v>
      </c>
      <c r="G314" s="6" t="s">
        <v>1299</v>
      </c>
      <c r="H314" s="8" t="s">
        <v>1362</v>
      </c>
      <c r="I314" s="6" t="s">
        <v>1361</v>
      </c>
      <c r="J314" s="6" t="s">
        <v>16</v>
      </c>
      <c r="K314" s="9">
        <v>74541</v>
      </c>
      <c r="L314" s="9">
        <v>125000</v>
      </c>
      <c r="M314" s="9">
        <v>123550</v>
      </c>
      <c r="N314" s="9">
        <f t="shared" si="18"/>
        <v>9209540550</v>
      </c>
      <c r="O314" s="9">
        <f t="shared" si="21"/>
        <v>828858649.5</v>
      </c>
      <c r="P314" s="9">
        <f t="shared" si="20"/>
        <v>10038399199.5</v>
      </c>
      <c r="Q314" s="6" t="s">
        <v>0</v>
      </c>
      <c r="R314" s="6" t="s">
        <v>495</v>
      </c>
      <c r="S314" s="6" t="s">
        <v>2488</v>
      </c>
      <c r="T314" s="6" t="s">
        <v>1299</v>
      </c>
      <c r="U314" s="6" t="s">
        <v>6</v>
      </c>
      <c r="V314" s="6" t="s">
        <v>5</v>
      </c>
      <c r="W314" s="6" t="s">
        <v>25</v>
      </c>
      <c r="X314" s="6" t="s">
        <v>1363</v>
      </c>
      <c r="Y314" s="6" t="s">
        <v>2525</v>
      </c>
      <c r="Z314" s="6" t="s">
        <v>2384</v>
      </c>
      <c r="AA314" s="9">
        <v>87669</v>
      </c>
    </row>
    <row r="315" spans="1:27">
      <c r="A315" s="6" t="s">
        <v>182</v>
      </c>
      <c r="B315" s="6" t="s">
        <v>1369</v>
      </c>
      <c r="C315" s="6" t="s">
        <v>464</v>
      </c>
      <c r="D315" s="6" t="s">
        <v>28</v>
      </c>
      <c r="E315" s="7">
        <v>14021900294</v>
      </c>
      <c r="F315" s="7">
        <f t="shared" si="19"/>
        <v>1</v>
      </c>
      <c r="G315" s="6" t="s">
        <v>1299</v>
      </c>
      <c r="H315" s="8" t="s">
        <v>1366</v>
      </c>
      <c r="I315" s="6" t="s">
        <v>1365</v>
      </c>
      <c r="J315" s="6" t="s">
        <v>4</v>
      </c>
      <c r="K315" s="9">
        <v>74541</v>
      </c>
      <c r="L315" s="9">
        <v>200000</v>
      </c>
      <c r="M315" s="9">
        <v>194390</v>
      </c>
      <c r="N315" s="9">
        <f t="shared" si="18"/>
        <v>14490024990</v>
      </c>
      <c r="O315" s="9">
        <f t="shared" si="21"/>
        <v>1304102249.0999999</v>
      </c>
      <c r="P315" s="9">
        <f t="shared" si="20"/>
        <v>15794127239.1</v>
      </c>
      <c r="Q315" s="6" t="s">
        <v>0</v>
      </c>
      <c r="R315" s="6" t="s">
        <v>550</v>
      </c>
      <c r="S315" s="6" t="s">
        <v>2488</v>
      </c>
      <c r="T315" s="6" t="s">
        <v>1299</v>
      </c>
      <c r="U315" s="6" t="s">
        <v>6</v>
      </c>
      <c r="V315" s="6" t="s">
        <v>5</v>
      </c>
      <c r="W315" s="6" t="s">
        <v>1367</v>
      </c>
      <c r="X315" s="6" t="s">
        <v>1368</v>
      </c>
      <c r="Y315" s="6" t="s">
        <v>2526</v>
      </c>
      <c r="Z315" s="6" t="s">
        <v>2384</v>
      </c>
      <c r="AA315" s="9">
        <v>87977</v>
      </c>
    </row>
    <row r="316" spans="1:27">
      <c r="A316" s="6" t="s">
        <v>40</v>
      </c>
      <c r="B316" s="6" t="s">
        <v>1371</v>
      </c>
      <c r="C316" s="6" t="s">
        <v>462</v>
      </c>
      <c r="D316" s="6" t="s">
        <v>28</v>
      </c>
      <c r="E316" s="7">
        <v>14021900295</v>
      </c>
      <c r="F316" s="7">
        <f t="shared" si="19"/>
        <v>1</v>
      </c>
      <c r="G316" s="6" t="s">
        <v>484</v>
      </c>
      <c r="H316" s="8" t="s">
        <v>799</v>
      </c>
      <c r="I316" s="6" t="s">
        <v>798</v>
      </c>
      <c r="J316" s="6" t="s">
        <v>4</v>
      </c>
      <c r="K316" s="9">
        <v>74541</v>
      </c>
      <c r="L316" s="9">
        <v>200000</v>
      </c>
      <c r="M316" s="9">
        <v>198670</v>
      </c>
      <c r="N316" s="9">
        <f t="shared" si="18"/>
        <v>14809060470</v>
      </c>
      <c r="O316" s="9">
        <f t="shared" si="21"/>
        <v>1332815442.3</v>
      </c>
      <c r="P316" s="9">
        <f t="shared" si="20"/>
        <v>16141875912.299999</v>
      </c>
      <c r="Q316" s="6" t="s">
        <v>0</v>
      </c>
      <c r="R316" s="6" t="s">
        <v>500</v>
      </c>
      <c r="S316" s="6" t="s">
        <v>2488</v>
      </c>
      <c r="T316" s="6" t="s">
        <v>484</v>
      </c>
      <c r="U316" s="6" t="s">
        <v>6</v>
      </c>
      <c r="V316" s="6" t="s">
        <v>5</v>
      </c>
      <c r="W316" s="6" t="s">
        <v>42</v>
      </c>
      <c r="X316" s="6" t="s">
        <v>1370</v>
      </c>
      <c r="Y316" s="6" t="s">
        <v>2527</v>
      </c>
      <c r="Z316" s="6" t="s">
        <v>2384</v>
      </c>
      <c r="AA316" s="9">
        <v>88298</v>
      </c>
    </row>
    <row r="317" spans="1:27">
      <c r="A317" s="6" t="s">
        <v>299</v>
      </c>
      <c r="B317" s="6" t="s">
        <v>1375</v>
      </c>
      <c r="C317" s="6" t="s">
        <v>406</v>
      </c>
      <c r="D317" s="6" t="s">
        <v>28</v>
      </c>
      <c r="E317" s="7">
        <v>14021900296</v>
      </c>
      <c r="F317" s="7">
        <f t="shared" si="19"/>
        <v>1</v>
      </c>
      <c r="G317" s="6" t="s">
        <v>484</v>
      </c>
      <c r="H317" s="8" t="s">
        <v>1373</v>
      </c>
      <c r="I317" s="6" t="s">
        <v>1372</v>
      </c>
      <c r="J317" s="6" t="s">
        <v>16</v>
      </c>
      <c r="K317" s="9">
        <v>74541</v>
      </c>
      <c r="L317" s="9">
        <v>50000</v>
      </c>
      <c r="M317" s="9">
        <v>48020</v>
      </c>
      <c r="N317" s="9">
        <f t="shared" si="18"/>
        <v>3579458820</v>
      </c>
      <c r="O317" s="9">
        <f t="shared" si="21"/>
        <v>322151293.80000001</v>
      </c>
      <c r="P317" s="9">
        <f t="shared" si="20"/>
        <v>3901610113.8000002</v>
      </c>
      <c r="Q317" s="6" t="s">
        <v>0</v>
      </c>
      <c r="R317" s="6" t="s">
        <v>500</v>
      </c>
      <c r="S317" s="6" t="s">
        <v>2488</v>
      </c>
      <c r="T317" s="6" t="s">
        <v>484</v>
      </c>
      <c r="U317" s="6" t="s">
        <v>6</v>
      </c>
      <c r="V317" s="6" t="s">
        <v>5</v>
      </c>
      <c r="W317" s="6" t="s">
        <v>281</v>
      </c>
      <c r="X317" s="6" t="s">
        <v>1374</v>
      </c>
      <c r="Y317" s="6" t="s">
        <v>2528</v>
      </c>
      <c r="Z317" s="6" t="s">
        <v>2384</v>
      </c>
      <c r="AA317" s="9">
        <v>84116</v>
      </c>
    </row>
    <row r="318" spans="1:27">
      <c r="A318" s="6" t="s">
        <v>299</v>
      </c>
      <c r="B318" s="6" t="s">
        <v>1379</v>
      </c>
      <c r="C318" s="6" t="s">
        <v>465</v>
      </c>
      <c r="D318" s="6" t="s">
        <v>28</v>
      </c>
      <c r="E318" s="7">
        <v>14021900297</v>
      </c>
      <c r="F318" s="7">
        <f t="shared" si="19"/>
        <v>1</v>
      </c>
      <c r="G318" s="6" t="s">
        <v>473</v>
      </c>
      <c r="H318" s="8" t="s">
        <v>1377</v>
      </c>
      <c r="I318" s="6" t="s">
        <v>1376</v>
      </c>
      <c r="J318" s="6" t="s">
        <v>4</v>
      </c>
      <c r="K318" s="9">
        <v>74541</v>
      </c>
      <c r="L318" s="9">
        <v>125000</v>
      </c>
      <c r="M318" s="9">
        <v>123970</v>
      </c>
      <c r="N318" s="9">
        <f t="shared" si="18"/>
        <v>9240847770</v>
      </c>
      <c r="O318" s="9">
        <f t="shared" si="21"/>
        <v>831676299.29999995</v>
      </c>
      <c r="P318" s="9">
        <f t="shared" si="20"/>
        <v>10072524069.299999</v>
      </c>
      <c r="Q318" s="6" t="s">
        <v>0</v>
      </c>
      <c r="R318" s="6" t="s">
        <v>504</v>
      </c>
      <c r="S318" s="6" t="s">
        <v>2488</v>
      </c>
      <c r="T318" s="6" t="s">
        <v>473</v>
      </c>
      <c r="U318" s="6" t="s">
        <v>6</v>
      </c>
      <c r="V318" s="6" t="s">
        <v>5</v>
      </c>
      <c r="W318" s="6" t="s">
        <v>281</v>
      </c>
      <c r="X318" s="6" t="s">
        <v>1378</v>
      </c>
      <c r="Y318" s="6" t="s">
        <v>2530</v>
      </c>
      <c r="Z318" s="6" t="s">
        <v>2384</v>
      </c>
      <c r="AA318" s="9">
        <v>86529</v>
      </c>
    </row>
    <row r="319" spans="1:27">
      <c r="A319" s="6" t="s">
        <v>299</v>
      </c>
      <c r="B319" s="6" t="s">
        <v>1380</v>
      </c>
      <c r="C319" s="6" t="s">
        <v>465</v>
      </c>
      <c r="D319" s="6" t="s">
        <v>28</v>
      </c>
      <c r="E319" s="7">
        <v>14021900298</v>
      </c>
      <c r="F319" s="7">
        <f t="shared" si="19"/>
        <v>1</v>
      </c>
      <c r="G319" s="6" t="s">
        <v>473</v>
      </c>
      <c r="H319" s="8" t="s">
        <v>1377</v>
      </c>
      <c r="I319" s="6" t="s">
        <v>1376</v>
      </c>
      <c r="J319" s="6" t="s">
        <v>4</v>
      </c>
      <c r="K319" s="9">
        <v>74541</v>
      </c>
      <c r="L319" s="9">
        <v>150000</v>
      </c>
      <c r="M319" s="9">
        <v>149960</v>
      </c>
      <c r="N319" s="9">
        <f t="shared" si="18"/>
        <v>11178168360</v>
      </c>
      <c r="O319" s="9">
        <f t="shared" si="21"/>
        <v>1006035152.4</v>
      </c>
      <c r="P319" s="9">
        <f t="shared" si="20"/>
        <v>12184203512.4</v>
      </c>
      <c r="Q319" s="6" t="s">
        <v>0</v>
      </c>
      <c r="R319" s="6" t="s">
        <v>535</v>
      </c>
      <c r="S319" s="6" t="s">
        <v>2488</v>
      </c>
      <c r="T319" s="6" t="s">
        <v>473</v>
      </c>
      <c r="U319" s="6" t="s">
        <v>6</v>
      </c>
      <c r="V319" s="6" t="s">
        <v>5</v>
      </c>
      <c r="W319" s="6" t="s">
        <v>281</v>
      </c>
      <c r="X319" s="6" t="s">
        <v>1378</v>
      </c>
      <c r="Y319" s="6" t="s">
        <v>2529</v>
      </c>
      <c r="Z319" s="6" t="s">
        <v>2384</v>
      </c>
      <c r="AA319" s="9">
        <v>86885</v>
      </c>
    </row>
    <row r="320" spans="1:27">
      <c r="A320" s="6" t="s">
        <v>299</v>
      </c>
      <c r="B320" s="6" t="s">
        <v>1384</v>
      </c>
      <c r="C320" s="6" t="s">
        <v>465</v>
      </c>
      <c r="D320" s="6" t="s">
        <v>28</v>
      </c>
      <c r="E320" s="7">
        <v>14021900299</v>
      </c>
      <c r="F320" s="7">
        <f t="shared" si="19"/>
        <v>1</v>
      </c>
      <c r="G320" s="6" t="s">
        <v>475</v>
      </c>
      <c r="H320" s="8" t="s">
        <v>1382</v>
      </c>
      <c r="I320" s="6" t="s">
        <v>1381</v>
      </c>
      <c r="J320" s="6" t="s">
        <v>4</v>
      </c>
      <c r="K320" s="9">
        <v>74541</v>
      </c>
      <c r="L320" s="9">
        <v>50000</v>
      </c>
      <c r="M320" s="9">
        <v>49730</v>
      </c>
      <c r="N320" s="9">
        <f t="shared" si="18"/>
        <v>3706923930</v>
      </c>
      <c r="O320" s="9">
        <f t="shared" si="21"/>
        <v>333623153.69999999</v>
      </c>
      <c r="P320" s="9">
        <f t="shared" si="20"/>
        <v>4040547083.6999998</v>
      </c>
      <c r="Q320" s="6" t="s">
        <v>0</v>
      </c>
      <c r="R320" s="6" t="s">
        <v>486</v>
      </c>
      <c r="S320" s="6" t="s">
        <v>2488</v>
      </c>
      <c r="T320" s="6" t="s">
        <v>475</v>
      </c>
      <c r="U320" s="6" t="s">
        <v>6</v>
      </c>
      <c r="V320" s="6" t="s">
        <v>5</v>
      </c>
      <c r="W320" s="6" t="s">
        <v>281</v>
      </c>
      <c r="X320" s="6" t="s">
        <v>1383</v>
      </c>
      <c r="Y320" s="6" t="s">
        <v>2532</v>
      </c>
      <c r="Z320" s="6" t="s">
        <v>2384</v>
      </c>
      <c r="AA320" s="9">
        <v>87007</v>
      </c>
    </row>
    <row r="321" spans="1:27">
      <c r="A321" s="6" t="s">
        <v>299</v>
      </c>
      <c r="B321" s="6" t="s">
        <v>1632</v>
      </c>
      <c r="C321" s="6" t="s">
        <v>465</v>
      </c>
      <c r="D321" s="6" t="s">
        <v>28</v>
      </c>
      <c r="E321" s="7">
        <v>14021900300</v>
      </c>
      <c r="F321" s="7">
        <f t="shared" si="19"/>
        <v>1</v>
      </c>
      <c r="G321" s="6" t="s">
        <v>475</v>
      </c>
      <c r="H321" s="8" t="s">
        <v>1386</v>
      </c>
      <c r="I321" s="6" t="s">
        <v>1385</v>
      </c>
      <c r="J321" s="6" t="s">
        <v>4</v>
      </c>
      <c r="K321" s="9">
        <v>74541</v>
      </c>
      <c r="L321" s="9">
        <v>0</v>
      </c>
      <c r="M321" s="9">
        <v>0</v>
      </c>
      <c r="N321" s="9">
        <f t="shared" si="18"/>
        <v>0</v>
      </c>
      <c r="O321" s="9">
        <f t="shared" si="21"/>
        <v>0</v>
      </c>
      <c r="P321" s="9">
        <f t="shared" si="20"/>
        <v>0</v>
      </c>
      <c r="Q321" s="6" t="s">
        <v>3034</v>
      </c>
      <c r="R321" s="6" t="s">
        <v>486</v>
      </c>
      <c r="S321" s="6" t="s">
        <v>2488</v>
      </c>
      <c r="T321" s="6" t="s">
        <v>475</v>
      </c>
      <c r="U321" s="6" t="s">
        <v>6</v>
      </c>
      <c r="V321" s="6" t="s">
        <v>5</v>
      </c>
      <c r="W321" s="6" t="s">
        <v>715</v>
      </c>
      <c r="X321" s="6" t="s">
        <v>1631</v>
      </c>
      <c r="Y321" s="6" t="s">
        <v>2533</v>
      </c>
      <c r="Z321" s="6" t="s">
        <v>2384</v>
      </c>
      <c r="AA321" s="9">
        <v>87102</v>
      </c>
    </row>
    <row r="322" spans="1:27">
      <c r="A322" s="6" t="s">
        <v>299</v>
      </c>
      <c r="B322" s="6" t="s">
        <v>1388</v>
      </c>
      <c r="C322" s="6" t="s">
        <v>465</v>
      </c>
      <c r="D322" s="6" t="s">
        <v>28</v>
      </c>
      <c r="E322" s="11">
        <v>14021900301</v>
      </c>
      <c r="F322" s="7">
        <f t="shared" si="19"/>
        <v>1</v>
      </c>
      <c r="G322" s="6" t="s">
        <v>475</v>
      </c>
      <c r="H322" s="8" t="s">
        <v>1386</v>
      </c>
      <c r="I322" s="6" t="s">
        <v>1385</v>
      </c>
      <c r="J322" s="6" t="s">
        <v>16</v>
      </c>
      <c r="K322" s="9">
        <v>74541</v>
      </c>
      <c r="L322" s="9">
        <v>23380</v>
      </c>
      <c r="M322" s="9">
        <v>23380</v>
      </c>
      <c r="N322" s="9">
        <f t="shared" ref="N322:N385" si="22">M322*K322</f>
        <v>1742768580</v>
      </c>
      <c r="O322" s="9">
        <f t="shared" si="21"/>
        <v>156849172.19999999</v>
      </c>
      <c r="P322" s="9">
        <f t="shared" si="20"/>
        <v>1899617752.2</v>
      </c>
      <c r="Q322" s="6" t="s">
        <v>0</v>
      </c>
      <c r="R322" s="6" t="s">
        <v>553</v>
      </c>
      <c r="S322" s="6" t="s">
        <v>2488</v>
      </c>
      <c r="T322" s="6" t="s">
        <v>475</v>
      </c>
      <c r="U322" s="6" t="s">
        <v>6</v>
      </c>
      <c r="V322" s="6" t="s">
        <v>5</v>
      </c>
      <c r="W322" s="6" t="s">
        <v>715</v>
      </c>
      <c r="X322" s="6" t="s">
        <v>1387</v>
      </c>
      <c r="Y322" s="6" t="s">
        <v>2534</v>
      </c>
      <c r="Z322" s="6" t="s">
        <v>2384</v>
      </c>
      <c r="AA322" s="9">
        <v>85890</v>
      </c>
    </row>
    <row r="323" spans="1:27">
      <c r="A323" s="6" t="s">
        <v>182</v>
      </c>
      <c r="B323" s="6" t="s">
        <v>1392</v>
      </c>
      <c r="C323" s="6" t="s">
        <v>1204</v>
      </c>
      <c r="D323" s="6" t="s">
        <v>28</v>
      </c>
      <c r="E323" s="7">
        <v>14021900302</v>
      </c>
      <c r="F323" s="7">
        <f t="shared" ref="F323:F386" si="23">COUNTIF(E:E,E323)</f>
        <v>1</v>
      </c>
      <c r="G323" s="6" t="s">
        <v>475</v>
      </c>
      <c r="H323" s="8" t="s">
        <v>1390</v>
      </c>
      <c r="I323" s="6" t="s">
        <v>1389</v>
      </c>
      <c r="J323" s="6" t="s">
        <v>4</v>
      </c>
      <c r="K323" s="9">
        <v>74541</v>
      </c>
      <c r="L323" s="9">
        <v>200000</v>
      </c>
      <c r="M323" s="9">
        <v>192040</v>
      </c>
      <c r="N323" s="9">
        <f t="shared" si="22"/>
        <v>14314853640</v>
      </c>
      <c r="O323" s="9">
        <f t="shared" si="21"/>
        <v>1288336827.5999999</v>
      </c>
      <c r="P323" s="9">
        <f t="shared" ref="P323:P386" si="24">O323+N323</f>
        <v>15603190467.6</v>
      </c>
      <c r="Q323" s="6" t="s">
        <v>0</v>
      </c>
      <c r="R323" s="6" t="s">
        <v>509</v>
      </c>
      <c r="S323" s="6" t="s">
        <v>2353</v>
      </c>
      <c r="T323" s="6" t="s">
        <v>475</v>
      </c>
      <c r="U323" s="6" t="s">
        <v>6</v>
      </c>
      <c r="V323" s="6" t="s">
        <v>5</v>
      </c>
      <c r="W323" s="6" t="s">
        <v>447</v>
      </c>
      <c r="X323" s="6" t="s">
        <v>1391</v>
      </c>
      <c r="Y323" s="6" t="s">
        <v>2531</v>
      </c>
      <c r="Z323" s="6" t="s">
        <v>2333</v>
      </c>
      <c r="AA323" s="9">
        <v>87106</v>
      </c>
    </row>
    <row r="324" spans="1:27">
      <c r="A324" s="6" t="s">
        <v>352</v>
      </c>
      <c r="B324" s="6" t="s">
        <v>1396</v>
      </c>
      <c r="C324" s="6" t="s">
        <v>484</v>
      </c>
      <c r="D324" s="6" t="s">
        <v>28</v>
      </c>
      <c r="E324" s="7">
        <v>14021900303</v>
      </c>
      <c r="F324" s="7">
        <f t="shared" si="23"/>
        <v>1</v>
      </c>
      <c r="G324" s="6" t="s">
        <v>453</v>
      </c>
      <c r="H324" s="8" t="s">
        <v>1394</v>
      </c>
      <c r="I324" s="6" t="s">
        <v>1393</v>
      </c>
      <c r="J324" s="6" t="s">
        <v>16</v>
      </c>
      <c r="K324" s="9">
        <v>74541</v>
      </c>
      <c r="L324" s="9">
        <v>300000</v>
      </c>
      <c r="M324" s="9">
        <v>299990</v>
      </c>
      <c r="N324" s="9">
        <f t="shared" si="22"/>
        <v>22361554590</v>
      </c>
      <c r="O324" s="9">
        <f t="shared" si="21"/>
        <v>2012539913.0999999</v>
      </c>
      <c r="P324" s="9">
        <f t="shared" si="24"/>
        <v>24374094503.099998</v>
      </c>
      <c r="Q324" s="6" t="s">
        <v>0</v>
      </c>
      <c r="R324" s="6" t="s">
        <v>507</v>
      </c>
      <c r="S324" s="6" t="s">
        <v>2488</v>
      </c>
      <c r="T324" s="6" t="s">
        <v>453</v>
      </c>
      <c r="U324" s="6" t="s">
        <v>6</v>
      </c>
      <c r="V324" s="6" t="s">
        <v>5</v>
      </c>
      <c r="W324" s="6" t="s">
        <v>20</v>
      </c>
      <c r="X324" s="6" t="s">
        <v>1395</v>
      </c>
      <c r="Y324" s="6" t="s">
        <v>2536</v>
      </c>
      <c r="Z324" s="6" t="s">
        <v>2384</v>
      </c>
      <c r="AA324" s="9">
        <v>87228</v>
      </c>
    </row>
    <row r="325" spans="1:27">
      <c r="A325" s="6" t="s">
        <v>299</v>
      </c>
      <c r="B325" s="6" t="s">
        <v>1398</v>
      </c>
      <c r="C325" s="6" t="s">
        <v>465</v>
      </c>
      <c r="D325" s="6" t="s">
        <v>28</v>
      </c>
      <c r="E325" s="7">
        <v>14021900304</v>
      </c>
      <c r="F325" s="7">
        <f t="shared" si="23"/>
        <v>1</v>
      </c>
      <c r="G325" s="6" t="s">
        <v>453</v>
      </c>
      <c r="H325" s="8" t="s">
        <v>757</v>
      </c>
      <c r="I325" s="6" t="s">
        <v>756</v>
      </c>
      <c r="J325" s="6" t="s">
        <v>4</v>
      </c>
      <c r="K325" s="9">
        <v>74541</v>
      </c>
      <c r="L325" s="9">
        <v>150000</v>
      </c>
      <c r="M325" s="9">
        <v>149140</v>
      </c>
      <c r="N325" s="9">
        <f t="shared" si="22"/>
        <v>11117044740</v>
      </c>
      <c r="O325" s="9">
        <f t="shared" si="21"/>
        <v>1000534026.5999999</v>
      </c>
      <c r="P325" s="9">
        <f t="shared" si="24"/>
        <v>12117578766.6</v>
      </c>
      <c r="Q325" s="6" t="s">
        <v>0</v>
      </c>
      <c r="R325" s="6" t="s">
        <v>529</v>
      </c>
      <c r="S325" s="6" t="s">
        <v>2488</v>
      </c>
      <c r="T325" s="6" t="s">
        <v>453</v>
      </c>
      <c r="U325" s="6" t="s">
        <v>6</v>
      </c>
      <c r="V325" s="6" t="s">
        <v>5</v>
      </c>
      <c r="W325" s="6" t="s">
        <v>715</v>
      </c>
      <c r="X325" s="6" t="s">
        <v>1397</v>
      </c>
      <c r="Y325" s="6" t="s">
        <v>2538</v>
      </c>
      <c r="Z325" s="6" t="s">
        <v>2384</v>
      </c>
      <c r="AA325" s="9">
        <v>88450</v>
      </c>
    </row>
    <row r="326" spans="1:27">
      <c r="A326" s="6" t="s">
        <v>319</v>
      </c>
      <c r="B326" s="6" t="s">
        <v>1402</v>
      </c>
      <c r="C326" s="6" t="s">
        <v>484</v>
      </c>
      <c r="D326" s="6" t="s">
        <v>28</v>
      </c>
      <c r="E326" s="7">
        <v>14021900305</v>
      </c>
      <c r="F326" s="7">
        <f t="shared" si="23"/>
        <v>1</v>
      </c>
      <c r="G326" s="6" t="s">
        <v>453</v>
      </c>
      <c r="H326" s="8" t="s">
        <v>1400</v>
      </c>
      <c r="I326" s="6" t="s">
        <v>1399</v>
      </c>
      <c r="J326" s="6" t="s">
        <v>12</v>
      </c>
      <c r="K326" s="9">
        <v>74541</v>
      </c>
      <c r="L326" s="9">
        <v>200000</v>
      </c>
      <c r="M326" s="9">
        <v>191680</v>
      </c>
      <c r="N326" s="9">
        <f t="shared" si="22"/>
        <v>14288018880</v>
      </c>
      <c r="O326" s="9">
        <f t="shared" si="21"/>
        <v>1285921699.2</v>
      </c>
      <c r="P326" s="9">
        <f t="shared" si="24"/>
        <v>15573940579.200001</v>
      </c>
      <c r="Q326" s="6" t="s">
        <v>0</v>
      </c>
      <c r="R326" s="6" t="s">
        <v>507</v>
      </c>
      <c r="S326" s="6" t="s">
        <v>2488</v>
      </c>
      <c r="T326" s="6" t="s">
        <v>453</v>
      </c>
      <c r="U326" s="6" t="s">
        <v>6</v>
      </c>
      <c r="V326" s="6" t="s">
        <v>5</v>
      </c>
      <c r="W326" s="6" t="s">
        <v>727</v>
      </c>
      <c r="X326" s="6" t="s">
        <v>1401</v>
      </c>
      <c r="Y326" s="6" t="s">
        <v>2537</v>
      </c>
      <c r="Z326" s="6" t="s">
        <v>2384</v>
      </c>
      <c r="AA326" s="9">
        <v>86887</v>
      </c>
    </row>
    <row r="327" spans="1:27">
      <c r="A327" s="6" t="s">
        <v>40</v>
      </c>
      <c r="B327" s="6" t="s">
        <v>1403</v>
      </c>
      <c r="C327" s="6" t="s">
        <v>461</v>
      </c>
      <c r="D327" s="6" t="s">
        <v>28</v>
      </c>
      <c r="E327" s="7">
        <v>14021900306</v>
      </c>
      <c r="F327" s="7">
        <f t="shared" si="23"/>
        <v>1</v>
      </c>
      <c r="G327" s="6" t="s">
        <v>472</v>
      </c>
      <c r="H327" s="8" t="s">
        <v>772</v>
      </c>
      <c r="I327" s="6" t="s">
        <v>771</v>
      </c>
      <c r="J327" s="6" t="s">
        <v>16</v>
      </c>
      <c r="K327" s="9">
        <v>74541</v>
      </c>
      <c r="L327" s="9">
        <v>200000</v>
      </c>
      <c r="M327" s="9">
        <v>195300</v>
      </c>
      <c r="N327" s="9">
        <f t="shared" si="22"/>
        <v>14557857300</v>
      </c>
      <c r="O327" s="9">
        <f t="shared" si="21"/>
        <v>1310207157</v>
      </c>
      <c r="P327" s="9">
        <f t="shared" si="24"/>
        <v>15868064457</v>
      </c>
      <c r="Q327" s="6" t="s">
        <v>0</v>
      </c>
      <c r="R327" s="6" t="s">
        <v>488</v>
      </c>
      <c r="S327" s="6" t="s">
        <v>2488</v>
      </c>
      <c r="T327" s="6" t="s">
        <v>472</v>
      </c>
      <c r="U327" s="6" t="s">
        <v>6</v>
      </c>
      <c r="V327" s="6" t="s">
        <v>5</v>
      </c>
      <c r="W327" s="6" t="s">
        <v>20</v>
      </c>
      <c r="X327" s="6" t="s">
        <v>873</v>
      </c>
      <c r="Y327" s="6" t="s">
        <v>2539</v>
      </c>
      <c r="Z327" s="6" t="s">
        <v>2333</v>
      </c>
      <c r="AA327" s="9">
        <v>86819</v>
      </c>
    </row>
    <row r="328" spans="1:27">
      <c r="A328" s="6" t="s">
        <v>9</v>
      </c>
      <c r="B328" s="6" t="s">
        <v>1404</v>
      </c>
      <c r="C328" s="6" t="s">
        <v>475</v>
      </c>
      <c r="D328" s="6" t="s">
        <v>28</v>
      </c>
      <c r="E328" s="7">
        <v>14021900307</v>
      </c>
      <c r="F328" s="7">
        <f t="shared" si="23"/>
        <v>1</v>
      </c>
      <c r="G328" s="6" t="s">
        <v>479</v>
      </c>
      <c r="H328" s="8" t="s">
        <v>797</v>
      </c>
      <c r="I328" s="6" t="s">
        <v>796</v>
      </c>
      <c r="J328" s="6" t="s">
        <v>16</v>
      </c>
      <c r="K328" s="9">
        <v>74541</v>
      </c>
      <c r="L328" s="9">
        <v>125000</v>
      </c>
      <c r="M328" s="9">
        <v>123030</v>
      </c>
      <c r="N328" s="9">
        <f t="shared" si="22"/>
        <v>9170779230</v>
      </c>
      <c r="O328" s="9">
        <f t="shared" si="21"/>
        <v>825370130.69999993</v>
      </c>
      <c r="P328" s="9">
        <f t="shared" si="24"/>
        <v>9996149360.7000008</v>
      </c>
      <c r="Q328" s="6" t="s">
        <v>0</v>
      </c>
      <c r="R328" s="6" t="s">
        <v>524</v>
      </c>
      <c r="S328" s="6" t="s">
        <v>2540</v>
      </c>
      <c r="T328" s="6" t="s">
        <v>479</v>
      </c>
      <c r="U328" s="6" t="s">
        <v>6</v>
      </c>
      <c r="V328" s="6" t="s">
        <v>5</v>
      </c>
      <c r="W328" s="6" t="s">
        <v>20</v>
      </c>
      <c r="X328" s="6" t="s">
        <v>1145</v>
      </c>
      <c r="Y328" s="6" t="s">
        <v>2541</v>
      </c>
      <c r="Z328" s="6" t="s">
        <v>2333</v>
      </c>
      <c r="AA328" s="9">
        <v>87842</v>
      </c>
    </row>
    <row r="329" spans="1:27">
      <c r="A329" s="6" t="s">
        <v>9</v>
      </c>
      <c r="B329" s="6" t="s">
        <v>1405</v>
      </c>
      <c r="C329" s="6" t="s">
        <v>475</v>
      </c>
      <c r="D329" s="6" t="s">
        <v>28</v>
      </c>
      <c r="E329" s="7">
        <v>14021900308</v>
      </c>
      <c r="F329" s="7">
        <f t="shared" si="23"/>
        <v>1</v>
      </c>
      <c r="G329" s="6" t="s">
        <v>474</v>
      </c>
      <c r="H329" s="8" t="s">
        <v>797</v>
      </c>
      <c r="I329" s="6" t="s">
        <v>796</v>
      </c>
      <c r="J329" s="6" t="s">
        <v>16</v>
      </c>
      <c r="K329" s="9">
        <v>74541</v>
      </c>
      <c r="L329" s="9">
        <v>300000</v>
      </c>
      <c r="M329" s="9">
        <v>297670</v>
      </c>
      <c r="N329" s="9">
        <f t="shared" si="22"/>
        <v>22188619470</v>
      </c>
      <c r="O329" s="9">
        <f t="shared" si="21"/>
        <v>1996975752.3</v>
      </c>
      <c r="P329" s="9">
        <f t="shared" si="24"/>
        <v>24185595222.299999</v>
      </c>
      <c r="Q329" s="6" t="s">
        <v>0</v>
      </c>
      <c r="R329" s="6" t="s">
        <v>489</v>
      </c>
      <c r="S329" s="6" t="s">
        <v>2488</v>
      </c>
      <c r="T329" s="6" t="s">
        <v>474</v>
      </c>
      <c r="U329" s="6" t="s">
        <v>6</v>
      </c>
      <c r="V329" s="6" t="s">
        <v>5</v>
      </c>
      <c r="W329" s="6" t="s">
        <v>20</v>
      </c>
      <c r="X329" s="6" t="s">
        <v>1145</v>
      </c>
      <c r="Y329" s="6" t="s">
        <v>2543</v>
      </c>
      <c r="Z329" s="6" t="s">
        <v>2333</v>
      </c>
      <c r="AA329" s="9">
        <v>87924</v>
      </c>
    </row>
    <row r="330" spans="1:27">
      <c r="A330" s="6" t="s">
        <v>37</v>
      </c>
      <c r="B330" s="6" t="s">
        <v>1409</v>
      </c>
      <c r="C330" s="6" t="s">
        <v>475</v>
      </c>
      <c r="D330" s="6" t="s">
        <v>28</v>
      </c>
      <c r="E330" s="7">
        <v>14021900309</v>
      </c>
      <c r="F330" s="7">
        <f t="shared" si="23"/>
        <v>1</v>
      </c>
      <c r="G330" s="6" t="s">
        <v>474</v>
      </c>
      <c r="H330" s="8" t="s">
        <v>1407</v>
      </c>
      <c r="I330" s="6" t="s">
        <v>1406</v>
      </c>
      <c r="J330" s="6" t="s">
        <v>19</v>
      </c>
      <c r="K330" s="9">
        <v>74541</v>
      </c>
      <c r="L330" s="9">
        <v>100000</v>
      </c>
      <c r="M330" s="9">
        <v>98790</v>
      </c>
      <c r="N330" s="9">
        <f t="shared" si="22"/>
        <v>7363905390</v>
      </c>
      <c r="O330" s="9">
        <f t="shared" si="21"/>
        <v>662751485.10000002</v>
      </c>
      <c r="P330" s="9">
        <f t="shared" si="24"/>
        <v>8026656875.1000004</v>
      </c>
      <c r="Q330" s="6" t="s">
        <v>0</v>
      </c>
      <c r="R330" s="6" t="s">
        <v>498</v>
      </c>
      <c r="S330" s="6" t="s">
        <v>2488</v>
      </c>
      <c r="T330" s="6" t="s">
        <v>474</v>
      </c>
      <c r="U330" s="6" t="s">
        <v>6</v>
      </c>
      <c r="V330" s="6" t="s">
        <v>5</v>
      </c>
      <c r="W330" s="6" t="s">
        <v>43</v>
      </c>
      <c r="X330" s="6" t="s">
        <v>1408</v>
      </c>
      <c r="Y330" s="6" t="s">
        <v>2545</v>
      </c>
      <c r="Z330" s="6" t="s">
        <v>2384</v>
      </c>
      <c r="AA330" s="9">
        <v>88557</v>
      </c>
    </row>
    <row r="331" spans="1:27">
      <c r="A331" s="6" t="s">
        <v>352</v>
      </c>
      <c r="B331" s="6" t="s">
        <v>1410</v>
      </c>
      <c r="C331" s="6" t="s">
        <v>475</v>
      </c>
      <c r="D331" s="6" t="s">
        <v>28</v>
      </c>
      <c r="E331" s="7">
        <v>14021900310</v>
      </c>
      <c r="F331" s="7">
        <f t="shared" si="23"/>
        <v>1</v>
      </c>
      <c r="G331" s="6" t="s">
        <v>474</v>
      </c>
      <c r="H331" s="8" t="s">
        <v>1100</v>
      </c>
      <c r="I331" s="6" t="s">
        <v>1099</v>
      </c>
      <c r="J331" s="6" t="s">
        <v>16</v>
      </c>
      <c r="K331" s="9">
        <v>74541</v>
      </c>
      <c r="L331" s="9">
        <v>300000</v>
      </c>
      <c r="M331" s="9">
        <v>299140</v>
      </c>
      <c r="N331" s="9">
        <f t="shared" si="22"/>
        <v>22298194740</v>
      </c>
      <c r="O331" s="9">
        <f t="shared" si="21"/>
        <v>2006837526.5999999</v>
      </c>
      <c r="P331" s="9">
        <f t="shared" si="24"/>
        <v>24305032266.599998</v>
      </c>
      <c r="Q331" s="6" t="s">
        <v>0</v>
      </c>
      <c r="R331" s="6" t="s">
        <v>498</v>
      </c>
      <c r="S331" s="6" t="s">
        <v>2488</v>
      </c>
      <c r="T331" s="6" t="s">
        <v>474</v>
      </c>
      <c r="U331" s="6" t="s">
        <v>6</v>
      </c>
      <c r="V331" s="6" t="s">
        <v>5</v>
      </c>
      <c r="W331" s="6" t="s">
        <v>13</v>
      </c>
      <c r="X331" s="6" t="s">
        <v>1113</v>
      </c>
      <c r="Y331" s="6" t="s">
        <v>2542</v>
      </c>
      <c r="Z331" s="6" t="s">
        <v>2333</v>
      </c>
      <c r="AA331" s="9">
        <v>86574</v>
      </c>
    </row>
    <row r="332" spans="1:27">
      <c r="A332" s="6" t="s">
        <v>319</v>
      </c>
      <c r="B332" s="6" t="s">
        <v>1414</v>
      </c>
      <c r="C332" s="6" t="s">
        <v>453</v>
      </c>
      <c r="D332" s="6" t="s">
        <v>28</v>
      </c>
      <c r="E332" s="7">
        <v>14021900311</v>
      </c>
      <c r="F332" s="7">
        <f t="shared" si="23"/>
        <v>1</v>
      </c>
      <c r="G332" s="6" t="s">
        <v>469</v>
      </c>
      <c r="H332" s="8" t="s">
        <v>1412</v>
      </c>
      <c r="I332" s="6" t="s">
        <v>1411</v>
      </c>
      <c r="J332" s="6" t="s">
        <v>4</v>
      </c>
      <c r="K332" s="9">
        <v>74541</v>
      </c>
      <c r="L332" s="9">
        <v>100000</v>
      </c>
      <c r="M332" s="9">
        <v>98830</v>
      </c>
      <c r="N332" s="9">
        <f t="shared" si="22"/>
        <v>7366887030</v>
      </c>
      <c r="O332" s="9">
        <f t="shared" si="21"/>
        <v>663019832.69999993</v>
      </c>
      <c r="P332" s="9">
        <f t="shared" si="24"/>
        <v>8029906862.6999998</v>
      </c>
      <c r="Q332" s="6" t="s">
        <v>0</v>
      </c>
      <c r="R332" s="6" t="s">
        <v>505</v>
      </c>
      <c r="S332" s="6" t="s">
        <v>2488</v>
      </c>
      <c r="T332" s="6" t="s">
        <v>469</v>
      </c>
      <c r="U332" s="6" t="s">
        <v>6</v>
      </c>
      <c r="V332" s="6" t="s">
        <v>5</v>
      </c>
      <c r="W332" s="6" t="s">
        <v>422</v>
      </c>
      <c r="X332" s="6" t="s">
        <v>1413</v>
      </c>
      <c r="Y332" s="6" t="s">
        <v>2546</v>
      </c>
      <c r="Z332" s="6" t="s">
        <v>2333</v>
      </c>
      <c r="AA332" s="9">
        <v>87107</v>
      </c>
    </row>
    <row r="333" spans="1:27">
      <c r="A333" s="6" t="s">
        <v>14</v>
      </c>
      <c r="B333" s="6" t="s">
        <v>1415</v>
      </c>
      <c r="C333" s="6" t="s">
        <v>472</v>
      </c>
      <c r="D333" s="6" t="s">
        <v>28</v>
      </c>
      <c r="E333" s="7">
        <v>14021900312</v>
      </c>
      <c r="F333" s="7">
        <f t="shared" si="23"/>
        <v>1</v>
      </c>
      <c r="G333" s="6" t="s">
        <v>476</v>
      </c>
      <c r="H333" s="8" t="s">
        <v>803</v>
      </c>
      <c r="I333" s="6" t="s">
        <v>802</v>
      </c>
      <c r="J333" s="6" t="s">
        <v>4</v>
      </c>
      <c r="K333" s="9">
        <v>74541</v>
      </c>
      <c r="L333" s="9">
        <v>300000</v>
      </c>
      <c r="M333" s="9">
        <v>297180</v>
      </c>
      <c r="N333" s="9">
        <f t="shared" si="22"/>
        <v>22152094380</v>
      </c>
      <c r="O333" s="9">
        <f t="shared" ref="O333:O380" si="25">N333*9%</f>
        <v>1993688494.1999998</v>
      </c>
      <c r="P333" s="9">
        <f t="shared" si="24"/>
        <v>24145782874.200001</v>
      </c>
      <c r="Q333" s="6" t="s">
        <v>0</v>
      </c>
      <c r="R333" s="6" t="s">
        <v>519</v>
      </c>
      <c r="S333" s="6" t="s">
        <v>2488</v>
      </c>
      <c r="T333" s="6" t="s">
        <v>476</v>
      </c>
      <c r="U333" s="6" t="s">
        <v>6</v>
      </c>
      <c r="V333" s="6" t="s">
        <v>5</v>
      </c>
      <c r="W333" s="6" t="s">
        <v>13</v>
      </c>
      <c r="X333" s="6" t="s">
        <v>804</v>
      </c>
      <c r="Y333" s="6" t="s">
        <v>2547</v>
      </c>
      <c r="Z333" s="6" t="s">
        <v>2333</v>
      </c>
      <c r="AA333" s="9">
        <v>88815</v>
      </c>
    </row>
    <row r="334" spans="1:27">
      <c r="A334" s="6" t="s">
        <v>9</v>
      </c>
      <c r="B334" s="6" t="s">
        <v>1419</v>
      </c>
      <c r="C334" s="6" t="s">
        <v>413</v>
      </c>
      <c r="D334" s="6" t="s">
        <v>28</v>
      </c>
      <c r="E334" s="7">
        <v>14021900313</v>
      </c>
      <c r="F334" s="7">
        <f t="shared" si="23"/>
        <v>1</v>
      </c>
      <c r="G334" s="6" t="s">
        <v>476</v>
      </c>
      <c r="H334" s="8" t="s">
        <v>1417</v>
      </c>
      <c r="I334" s="6" t="s">
        <v>1416</v>
      </c>
      <c r="J334" s="6" t="s">
        <v>16</v>
      </c>
      <c r="K334" s="9">
        <v>74541</v>
      </c>
      <c r="L334" s="9">
        <v>162000</v>
      </c>
      <c r="M334" s="9">
        <v>160500</v>
      </c>
      <c r="N334" s="9">
        <f t="shared" si="22"/>
        <v>11963830500</v>
      </c>
      <c r="O334" s="9">
        <f t="shared" si="25"/>
        <v>1076744745</v>
      </c>
      <c r="P334" s="9">
        <f t="shared" si="24"/>
        <v>13040575245</v>
      </c>
      <c r="Q334" s="6" t="s">
        <v>0</v>
      </c>
      <c r="R334" s="6" t="s">
        <v>517</v>
      </c>
      <c r="S334" s="6" t="s">
        <v>2488</v>
      </c>
      <c r="T334" s="6" t="s">
        <v>476</v>
      </c>
      <c r="U334" s="6" t="s">
        <v>6</v>
      </c>
      <c r="V334" s="6" t="s">
        <v>5</v>
      </c>
      <c r="W334" s="6" t="s">
        <v>17</v>
      </c>
      <c r="X334" s="6" t="s">
        <v>1418</v>
      </c>
      <c r="Y334" s="6" t="s">
        <v>2548</v>
      </c>
      <c r="Z334" s="6" t="s">
        <v>2384</v>
      </c>
      <c r="AA334" s="9">
        <v>86658</v>
      </c>
    </row>
    <row r="335" spans="1:27">
      <c r="A335" s="6" t="s">
        <v>299</v>
      </c>
      <c r="B335" s="6" t="s">
        <v>1423</v>
      </c>
      <c r="C335" s="6" t="s">
        <v>465</v>
      </c>
      <c r="D335" s="6" t="s">
        <v>28</v>
      </c>
      <c r="E335" s="7">
        <v>14021900314</v>
      </c>
      <c r="F335" s="7">
        <f t="shared" si="23"/>
        <v>1</v>
      </c>
      <c r="G335" s="6" t="s">
        <v>471</v>
      </c>
      <c r="H335" s="8" t="s">
        <v>1421</v>
      </c>
      <c r="I335" s="6" t="s">
        <v>1420</v>
      </c>
      <c r="J335" s="6" t="s">
        <v>16</v>
      </c>
      <c r="K335" s="9">
        <v>74541</v>
      </c>
      <c r="L335" s="9">
        <v>100000</v>
      </c>
      <c r="M335" s="9">
        <v>98980</v>
      </c>
      <c r="N335" s="9">
        <f t="shared" si="22"/>
        <v>7378068180</v>
      </c>
      <c r="O335" s="9">
        <f t="shared" si="25"/>
        <v>664026136.19999993</v>
      </c>
      <c r="P335" s="9">
        <f t="shared" si="24"/>
        <v>8042094316.1999998</v>
      </c>
      <c r="Q335" s="6" t="s">
        <v>0</v>
      </c>
      <c r="R335" s="6" t="s">
        <v>495</v>
      </c>
      <c r="S335" s="6" t="s">
        <v>2488</v>
      </c>
      <c r="T335" s="6" t="s">
        <v>471</v>
      </c>
      <c r="U335" s="6" t="s">
        <v>6</v>
      </c>
      <c r="V335" s="6" t="s">
        <v>5</v>
      </c>
      <c r="W335" s="6" t="s">
        <v>715</v>
      </c>
      <c r="X335" s="6" t="s">
        <v>1422</v>
      </c>
      <c r="Y335" s="6" t="s">
        <v>2550</v>
      </c>
      <c r="Z335" s="6" t="s">
        <v>2384</v>
      </c>
      <c r="AA335" s="9">
        <v>86244</v>
      </c>
    </row>
    <row r="336" spans="1:27">
      <c r="A336" s="6" t="s">
        <v>299</v>
      </c>
      <c r="B336" s="6" t="s">
        <v>1427</v>
      </c>
      <c r="C336" s="6" t="s">
        <v>475</v>
      </c>
      <c r="D336" s="6" t="s">
        <v>28</v>
      </c>
      <c r="E336" s="7">
        <v>14021900315</v>
      </c>
      <c r="F336" s="7">
        <f t="shared" si="23"/>
        <v>1</v>
      </c>
      <c r="G336" s="6" t="s">
        <v>471</v>
      </c>
      <c r="H336" s="8" t="s">
        <v>1425</v>
      </c>
      <c r="I336" s="6" t="s">
        <v>1424</v>
      </c>
      <c r="J336" s="6" t="s">
        <v>16</v>
      </c>
      <c r="K336" s="9">
        <v>74541</v>
      </c>
      <c r="L336" s="9">
        <v>50000</v>
      </c>
      <c r="M336" s="9">
        <v>48450</v>
      </c>
      <c r="N336" s="9">
        <f t="shared" si="22"/>
        <v>3611511450</v>
      </c>
      <c r="O336" s="9">
        <f t="shared" si="25"/>
        <v>325036030.5</v>
      </c>
      <c r="P336" s="9">
        <f t="shared" si="24"/>
        <v>3936547480.5</v>
      </c>
      <c r="Q336" s="6" t="s">
        <v>0</v>
      </c>
      <c r="R336" s="6" t="s">
        <v>495</v>
      </c>
      <c r="S336" s="6" t="s">
        <v>2488</v>
      </c>
      <c r="T336" s="6" t="s">
        <v>471</v>
      </c>
      <c r="U336" s="6" t="s">
        <v>6</v>
      </c>
      <c r="V336" s="6" t="s">
        <v>5</v>
      </c>
      <c r="W336" s="6" t="s">
        <v>715</v>
      </c>
      <c r="X336" s="6" t="s">
        <v>1426</v>
      </c>
      <c r="Y336" s="6" t="s">
        <v>2552</v>
      </c>
      <c r="Z336" s="6" t="s">
        <v>2384</v>
      </c>
      <c r="AA336" s="9">
        <v>88672</v>
      </c>
    </row>
    <row r="337" spans="1:27">
      <c r="A337" s="6" t="s">
        <v>299</v>
      </c>
      <c r="B337" s="6" t="s">
        <v>1431</v>
      </c>
      <c r="C337" s="6" t="s">
        <v>465</v>
      </c>
      <c r="D337" s="6" t="s">
        <v>28</v>
      </c>
      <c r="E337" s="7">
        <v>14021900316</v>
      </c>
      <c r="F337" s="7">
        <f t="shared" si="23"/>
        <v>1</v>
      </c>
      <c r="G337" s="6" t="s">
        <v>471</v>
      </c>
      <c r="H337" s="8" t="s">
        <v>1429</v>
      </c>
      <c r="I337" s="6" t="s">
        <v>1428</v>
      </c>
      <c r="J337" s="6" t="s">
        <v>4</v>
      </c>
      <c r="K337" s="9">
        <v>74541</v>
      </c>
      <c r="L337" s="9">
        <v>90000</v>
      </c>
      <c r="M337" s="9">
        <v>88550</v>
      </c>
      <c r="N337" s="9">
        <f t="shared" si="22"/>
        <v>6600605550</v>
      </c>
      <c r="O337" s="9">
        <f t="shared" si="25"/>
        <v>594054499.5</v>
      </c>
      <c r="P337" s="9">
        <f t="shared" si="24"/>
        <v>7194660049.5</v>
      </c>
      <c r="Q337" s="6" t="s">
        <v>0</v>
      </c>
      <c r="R337" s="6" t="s">
        <v>528</v>
      </c>
      <c r="S337" s="6" t="s">
        <v>2488</v>
      </c>
      <c r="T337" s="6" t="s">
        <v>471</v>
      </c>
      <c r="U337" s="6" t="s">
        <v>6</v>
      </c>
      <c r="V337" s="6" t="s">
        <v>5</v>
      </c>
      <c r="W337" s="6" t="s">
        <v>715</v>
      </c>
      <c r="X337" s="6" t="s">
        <v>1430</v>
      </c>
      <c r="Y337" s="6" t="s">
        <v>2551</v>
      </c>
      <c r="Z337" s="6" t="s">
        <v>2384</v>
      </c>
      <c r="AA337" s="9">
        <v>87136</v>
      </c>
    </row>
    <row r="338" spans="1:27">
      <c r="A338" s="6" t="s">
        <v>299</v>
      </c>
      <c r="B338" s="6" t="s">
        <v>1435</v>
      </c>
      <c r="C338" s="6" t="s">
        <v>465</v>
      </c>
      <c r="D338" s="6" t="s">
        <v>28</v>
      </c>
      <c r="E338" s="7">
        <v>14021900317</v>
      </c>
      <c r="F338" s="7">
        <f t="shared" si="23"/>
        <v>1</v>
      </c>
      <c r="G338" s="6" t="s">
        <v>470</v>
      </c>
      <c r="H338" s="8" t="s">
        <v>1433</v>
      </c>
      <c r="I338" s="6" t="s">
        <v>1432</v>
      </c>
      <c r="J338" s="6" t="s">
        <v>16</v>
      </c>
      <c r="K338" s="9">
        <v>74541</v>
      </c>
      <c r="L338" s="9">
        <v>150000</v>
      </c>
      <c r="M338" s="9">
        <v>148970</v>
      </c>
      <c r="N338" s="9">
        <f t="shared" si="22"/>
        <v>11104372770</v>
      </c>
      <c r="O338" s="9">
        <f t="shared" si="25"/>
        <v>999393549.29999995</v>
      </c>
      <c r="P338" s="9">
        <f t="shared" si="24"/>
        <v>12103766319.299999</v>
      </c>
      <c r="Q338" s="6" t="s">
        <v>0</v>
      </c>
      <c r="R338" s="6" t="s">
        <v>530</v>
      </c>
      <c r="S338" s="6" t="s">
        <v>2488</v>
      </c>
      <c r="T338" s="6" t="s">
        <v>470</v>
      </c>
      <c r="U338" s="6" t="s">
        <v>6</v>
      </c>
      <c r="V338" s="6" t="s">
        <v>5</v>
      </c>
      <c r="W338" s="6" t="s">
        <v>715</v>
      </c>
      <c r="X338" s="6" t="s">
        <v>1434</v>
      </c>
      <c r="Y338" s="6" t="s">
        <v>2557</v>
      </c>
      <c r="Z338" s="6" t="s">
        <v>2384</v>
      </c>
      <c r="AA338" s="9">
        <v>86625</v>
      </c>
    </row>
    <row r="339" spans="1:27">
      <c r="A339" s="6" t="s">
        <v>40</v>
      </c>
      <c r="B339" s="6" t="s">
        <v>1436</v>
      </c>
      <c r="C339" s="6" t="s">
        <v>476</v>
      </c>
      <c r="D339" s="6" t="s">
        <v>28</v>
      </c>
      <c r="E339" s="7">
        <v>14021900318</v>
      </c>
      <c r="F339" s="7">
        <f t="shared" si="23"/>
        <v>1</v>
      </c>
      <c r="G339" s="6" t="s">
        <v>470</v>
      </c>
      <c r="H339" s="8" t="s">
        <v>835</v>
      </c>
      <c r="I339" s="6" t="s">
        <v>834</v>
      </c>
      <c r="J339" s="6" t="s">
        <v>4</v>
      </c>
      <c r="K339" s="9">
        <v>74541</v>
      </c>
      <c r="L339" s="9">
        <v>200000</v>
      </c>
      <c r="M339" s="9">
        <v>198620</v>
      </c>
      <c r="N339" s="9">
        <f t="shared" si="22"/>
        <v>14805333420</v>
      </c>
      <c r="O339" s="9">
        <f t="shared" si="25"/>
        <v>1332480007.8</v>
      </c>
      <c r="P339" s="9">
        <f t="shared" si="24"/>
        <v>16137813427.799999</v>
      </c>
      <c r="Q339" s="6" t="s">
        <v>0</v>
      </c>
      <c r="R339" s="6" t="s">
        <v>530</v>
      </c>
      <c r="S339" s="6" t="s">
        <v>2488</v>
      </c>
      <c r="T339" s="6" t="s">
        <v>470</v>
      </c>
      <c r="U339" s="6" t="s">
        <v>6</v>
      </c>
      <c r="V339" s="6" t="s">
        <v>5</v>
      </c>
      <c r="W339" s="6" t="s">
        <v>43</v>
      </c>
      <c r="X339" s="6" t="s">
        <v>836</v>
      </c>
      <c r="Y339" s="6" t="s">
        <v>2554</v>
      </c>
      <c r="Z339" s="6" t="s">
        <v>2333</v>
      </c>
      <c r="AA339" s="9">
        <v>86765</v>
      </c>
    </row>
    <row r="340" spans="1:27">
      <c r="A340" s="6" t="s">
        <v>9</v>
      </c>
      <c r="B340" s="6" t="s">
        <v>1437</v>
      </c>
      <c r="C340" s="6" t="s">
        <v>471</v>
      </c>
      <c r="D340" s="6" t="s">
        <v>28</v>
      </c>
      <c r="E340" s="7">
        <v>14021900319</v>
      </c>
      <c r="F340" s="7">
        <f t="shared" si="23"/>
        <v>1</v>
      </c>
      <c r="G340" s="6" t="s">
        <v>470</v>
      </c>
      <c r="H340" s="8" t="s">
        <v>709</v>
      </c>
      <c r="I340" s="6" t="s">
        <v>708</v>
      </c>
      <c r="J340" s="6" t="s">
        <v>4</v>
      </c>
      <c r="K340" s="9">
        <v>74541</v>
      </c>
      <c r="L340" s="9">
        <v>200000</v>
      </c>
      <c r="M340" s="9">
        <v>194700</v>
      </c>
      <c r="N340" s="9">
        <f t="shared" si="22"/>
        <v>14513132700</v>
      </c>
      <c r="O340" s="9">
        <f t="shared" si="25"/>
        <v>1306181943</v>
      </c>
      <c r="P340" s="9">
        <f t="shared" si="24"/>
        <v>15819314643</v>
      </c>
      <c r="Q340" s="6" t="s">
        <v>0</v>
      </c>
      <c r="R340" s="6" t="s">
        <v>530</v>
      </c>
      <c r="S340" s="6" t="s">
        <v>2488</v>
      </c>
      <c r="T340" s="6" t="s">
        <v>470</v>
      </c>
      <c r="U340" s="6" t="s">
        <v>6</v>
      </c>
      <c r="V340" s="6" t="s">
        <v>5</v>
      </c>
      <c r="W340" s="6" t="s">
        <v>25</v>
      </c>
      <c r="X340" s="6" t="s">
        <v>1308</v>
      </c>
      <c r="Y340" s="6" t="s">
        <v>2556</v>
      </c>
      <c r="Z340" s="6" t="s">
        <v>2384</v>
      </c>
      <c r="AA340" s="9">
        <v>88468</v>
      </c>
    </row>
    <row r="341" spans="1:27">
      <c r="A341" s="6" t="s">
        <v>40</v>
      </c>
      <c r="B341" s="6" t="s">
        <v>1441</v>
      </c>
      <c r="C341" s="6" t="s">
        <v>471</v>
      </c>
      <c r="D341" s="6" t="s">
        <v>28</v>
      </c>
      <c r="E341" s="7">
        <v>14021900320</v>
      </c>
      <c r="F341" s="7">
        <f t="shared" si="23"/>
        <v>1</v>
      </c>
      <c r="G341" s="6" t="s">
        <v>470</v>
      </c>
      <c r="H341" s="8" t="s">
        <v>1439</v>
      </c>
      <c r="I341" s="6" t="s">
        <v>1438</v>
      </c>
      <c r="J341" s="6" t="s">
        <v>16</v>
      </c>
      <c r="K341" s="9">
        <v>74541</v>
      </c>
      <c r="L341" s="9">
        <v>100000</v>
      </c>
      <c r="M341" s="9">
        <v>99990</v>
      </c>
      <c r="N341" s="9">
        <f t="shared" si="22"/>
        <v>7453354590</v>
      </c>
      <c r="O341" s="9">
        <f t="shared" si="25"/>
        <v>670801913.10000002</v>
      </c>
      <c r="P341" s="9">
        <f t="shared" si="24"/>
        <v>8124156503.1000004</v>
      </c>
      <c r="Q341" s="6" t="s">
        <v>0</v>
      </c>
      <c r="R341" s="6" t="s">
        <v>530</v>
      </c>
      <c r="S341" s="6" t="s">
        <v>2488</v>
      </c>
      <c r="T341" s="6" t="s">
        <v>470</v>
      </c>
      <c r="U341" s="6" t="s">
        <v>6</v>
      </c>
      <c r="V341" s="6" t="s">
        <v>5</v>
      </c>
      <c r="W341" s="6" t="s">
        <v>46</v>
      </c>
      <c r="X341" s="6" t="s">
        <v>1440</v>
      </c>
      <c r="Y341" s="6" t="s">
        <v>2555</v>
      </c>
      <c r="Z341" s="6" t="s">
        <v>2384</v>
      </c>
      <c r="AA341" s="9">
        <v>88501</v>
      </c>
    </row>
    <row r="342" spans="1:27">
      <c r="A342" s="6" t="s">
        <v>40</v>
      </c>
      <c r="B342" s="6" t="s">
        <v>1442</v>
      </c>
      <c r="C342" s="6" t="s">
        <v>471</v>
      </c>
      <c r="D342" s="6" t="s">
        <v>28</v>
      </c>
      <c r="E342" s="7">
        <v>14021900321</v>
      </c>
      <c r="F342" s="7">
        <f t="shared" si="23"/>
        <v>1</v>
      </c>
      <c r="G342" s="6" t="s">
        <v>515</v>
      </c>
      <c r="H342" s="8" t="s">
        <v>739</v>
      </c>
      <c r="I342" s="6" t="s">
        <v>738</v>
      </c>
      <c r="J342" s="6" t="s">
        <v>4</v>
      </c>
      <c r="K342" s="9">
        <v>74541</v>
      </c>
      <c r="L342" s="9">
        <v>200000</v>
      </c>
      <c r="M342" s="9">
        <v>199580</v>
      </c>
      <c r="N342" s="9">
        <f t="shared" si="22"/>
        <v>14876892780</v>
      </c>
      <c r="O342" s="9">
        <f t="shared" si="25"/>
        <v>1338920350.2</v>
      </c>
      <c r="P342" s="9">
        <f t="shared" si="24"/>
        <v>16215813130.200001</v>
      </c>
      <c r="Q342" s="6" t="s">
        <v>0</v>
      </c>
      <c r="R342" s="6" t="s">
        <v>529</v>
      </c>
      <c r="S342" s="6" t="s">
        <v>2488</v>
      </c>
      <c r="T342" s="6" t="s">
        <v>515</v>
      </c>
      <c r="U342" s="6" t="s">
        <v>6</v>
      </c>
      <c r="V342" s="6" t="s">
        <v>5</v>
      </c>
      <c r="W342" s="6" t="s">
        <v>42</v>
      </c>
      <c r="X342" s="6" t="s">
        <v>1050</v>
      </c>
      <c r="Y342" s="6" t="s">
        <v>2560</v>
      </c>
      <c r="Z342" s="6" t="s">
        <v>2333</v>
      </c>
      <c r="AA342" s="9">
        <v>88877</v>
      </c>
    </row>
    <row r="343" spans="1:27">
      <c r="A343" s="6" t="s">
        <v>40</v>
      </c>
      <c r="B343" s="6" t="s">
        <v>1443</v>
      </c>
      <c r="C343" s="6" t="s">
        <v>471</v>
      </c>
      <c r="D343" s="6" t="s">
        <v>28</v>
      </c>
      <c r="E343" s="7">
        <v>14021900322</v>
      </c>
      <c r="F343" s="7">
        <f t="shared" si="23"/>
        <v>1</v>
      </c>
      <c r="G343" s="6" t="s">
        <v>515</v>
      </c>
      <c r="H343" s="8" t="s">
        <v>739</v>
      </c>
      <c r="I343" s="6" t="s">
        <v>738</v>
      </c>
      <c r="J343" s="6" t="s">
        <v>16</v>
      </c>
      <c r="K343" s="9">
        <v>74541</v>
      </c>
      <c r="L343" s="9">
        <v>200000</v>
      </c>
      <c r="M343" s="9">
        <v>199550</v>
      </c>
      <c r="N343" s="9">
        <f t="shared" si="22"/>
        <v>14874656550</v>
      </c>
      <c r="O343" s="9">
        <f t="shared" si="25"/>
        <v>1338719089.5</v>
      </c>
      <c r="P343" s="9">
        <f t="shared" si="24"/>
        <v>16213375639.5</v>
      </c>
      <c r="Q343" s="6" t="s">
        <v>0</v>
      </c>
      <c r="R343" s="6" t="s">
        <v>492</v>
      </c>
      <c r="S343" s="6" t="s">
        <v>2488</v>
      </c>
      <c r="T343" s="6" t="s">
        <v>515</v>
      </c>
      <c r="U343" s="6" t="s">
        <v>6</v>
      </c>
      <c r="V343" s="6" t="s">
        <v>5</v>
      </c>
      <c r="W343" s="6" t="s">
        <v>42</v>
      </c>
      <c r="X343" s="6" t="s">
        <v>1050</v>
      </c>
      <c r="Y343" s="6" t="s">
        <v>2559</v>
      </c>
      <c r="Z343" s="6" t="s">
        <v>2333</v>
      </c>
      <c r="AA343" s="9">
        <v>88634</v>
      </c>
    </row>
    <row r="344" spans="1:27">
      <c r="A344" s="6" t="s">
        <v>722</v>
      </c>
      <c r="B344" s="6" t="s">
        <v>1445</v>
      </c>
      <c r="C344" s="6" t="s">
        <v>476</v>
      </c>
      <c r="D344" s="6" t="s">
        <v>28</v>
      </c>
      <c r="E344" s="7">
        <v>14021900323</v>
      </c>
      <c r="F344" s="7">
        <f t="shared" si="23"/>
        <v>1</v>
      </c>
      <c r="G344" s="6" t="s">
        <v>515</v>
      </c>
      <c r="H344" s="8" t="s">
        <v>1025</v>
      </c>
      <c r="I344" s="6" t="s">
        <v>1024</v>
      </c>
      <c r="J344" s="6" t="s">
        <v>19</v>
      </c>
      <c r="K344" s="9">
        <v>74541</v>
      </c>
      <c r="L344" s="9">
        <v>350000</v>
      </c>
      <c r="M344" s="9">
        <v>348970</v>
      </c>
      <c r="N344" s="9">
        <f t="shared" si="22"/>
        <v>26012572770</v>
      </c>
      <c r="O344" s="9">
        <f t="shared" si="25"/>
        <v>2341131549.2999997</v>
      </c>
      <c r="P344" s="9">
        <f t="shared" si="24"/>
        <v>28353704319.299999</v>
      </c>
      <c r="Q344" s="6" t="s">
        <v>0</v>
      </c>
      <c r="R344" s="6" t="s">
        <v>490</v>
      </c>
      <c r="S344" s="6" t="s">
        <v>2488</v>
      </c>
      <c r="T344" s="6" t="s">
        <v>515</v>
      </c>
      <c r="U344" s="6" t="s">
        <v>6</v>
      </c>
      <c r="V344" s="6" t="s">
        <v>5</v>
      </c>
      <c r="W344" s="6" t="s">
        <v>20</v>
      </c>
      <c r="X344" s="6" t="s">
        <v>1444</v>
      </c>
      <c r="Y344" s="6" t="s">
        <v>2561</v>
      </c>
      <c r="Z344" s="6" t="s">
        <v>2333</v>
      </c>
      <c r="AA344" s="9">
        <v>85849</v>
      </c>
    </row>
    <row r="345" spans="1:27">
      <c r="A345" s="6" t="s">
        <v>174</v>
      </c>
      <c r="B345" s="6" t="s">
        <v>1449</v>
      </c>
      <c r="C345" s="6" t="s">
        <v>470</v>
      </c>
      <c r="D345" s="6" t="s">
        <v>28</v>
      </c>
      <c r="E345" s="7">
        <v>14021900324</v>
      </c>
      <c r="F345" s="7">
        <f t="shared" si="23"/>
        <v>1</v>
      </c>
      <c r="G345" s="6" t="s">
        <v>515</v>
      </c>
      <c r="H345" s="8" t="s">
        <v>1447</v>
      </c>
      <c r="I345" s="6" t="s">
        <v>1446</v>
      </c>
      <c r="J345" s="6" t="s">
        <v>19</v>
      </c>
      <c r="K345" s="9">
        <v>74541</v>
      </c>
      <c r="L345" s="9">
        <v>100000</v>
      </c>
      <c r="M345" s="9">
        <v>99090</v>
      </c>
      <c r="N345" s="9">
        <f t="shared" si="22"/>
        <v>7386267690</v>
      </c>
      <c r="O345" s="9">
        <f t="shared" si="25"/>
        <v>664764092.10000002</v>
      </c>
      <c r="P345" s="9">
        <f t="shared" si="24"/>
        <v>8051031782.1000004</v>
      </c>
      <c r="Q345" s="6" t="s">
        <v>0</v>
      </c>
      <c r="R345" s="6" t="s">
        <v>496</v>
      </c>
      <c r="S345" s="6" t="s">
        <v>2488</v>
      </c>
      <c r="T345" s="6" t="s">
        <v>515</v>
      </c>
      <c r="U345" s="6" t="s">
        <v>6</v>
      </c>
      <c r="V345" s="6" t="s">
        <v>5</v>
      </c>
      <c r="W345" s="6" t="s">
        <v>172</v>
      </c>
      <c r="X345" s="6" t="s">
        <v>1448</v>
      </c>
      <c r="Y345" s="6" t="s">
        <v>2562</v>
      </c>
      <c r="Z345" s="6" t="s">
        <v>2384</v>
      </c>
      <c r="AA345" s="9">
        <v>86355</v>
      </c>
    </row>
    <row r="346" spans="1:27">
      <c r="A346" s="6" t="s">
        <v>40</v>
      </c>
      <c r="B346" s="6" t="s">
        <v>1451</v>
      </c>
      <c r="C346" s="6" t="s">
        <v>471</v>
      </c>
      <c r="D346" s="6" t="s">
        <v>28</v>
      </c>
      <c r="E346" s="7">
        <v>14021900325</v>
      </c>
      <c r="F346" s="7">
        <f t="shared" si="23"/>
        <v>1</v>
      </c>
      <c r="G346" s="6" t="s">
        <v>515</v>
      </c>
      <c r="H346" s="8" t="s">
        <v>909</v>
      </c>
      <c r="I346" s="6" t="s">
        <v>908</v>
      </c>
      <c r="J346" s="6" t="s">
        <v>16</v>
      </c>
      <c r="K346" s="9">
        <v>74541</v>
      </c>
      <c r="L346" s="9">
        <v>200000</v>
      </c>
      <c r="M346" s="9">
        <v>199300</v>
      </c>
      <c r="N346" s="9">
        <f t="shared" si="22"/>
        <v>14856021300</v>
      </c>
      <c r="O346" s="9">
        <f t="shared" si="25"/>
        <v>1337041917</v>
      </c>
      <c r="P346" s="9">
        <f t="shared" si="24"/>
        <v>16193063217</v>
      </c>
      <c r="Q346" s="6" t="s">
        <v>0</v>
      </c>
      <c r="R346" s="6" t="s">
        <v>492</v>
      </c>
      <c r="S346" s="6" t="s">
        <v>2488</v>
      </c>
      <c r="T346" s="6" t="s">
        <v>515</v>
      </c>
      <c r="U346" s="6" t="s">
        <v>6</v>
      </c>
      <c r="V346" s="6" t="s">
        <v>5</v>
      </c>
      <c r="W346" s="6" t="s">
        <v>25</v>
      </c>
      <c r="X346" s="6" t="s">
        <v>1450</v>
      </c>
      <c r="Y346" s="6" t="s">
        <v>2558</v>
      </c>
      <c r="Z346" s="6" t="s">
        <v>2384</v>
      </c>
      <c r="AA346" s="9">
        <v>88643</v>
      </c>
    </row>
    <row r="347" spans="1:27">
      <c r="A347" s="6" t="s">
        <v>40</v>
      </c>
      <c r="B347" s="6" t="s">
        <v>1452</v>
      </c>
      <c r="C347" s="6" t="s">
        <v>471</v>
      </c>
      <c r="D347" s="6" t="s">
        <v>28</v>
      </c>
      <c r="E347" s="7">
        <v>14021900326</v>
      </c>
      <c r="F347" s="7">
        <f t="shared" si="23"/>
        <v>1</v>
      </c>
      <c r="G347" s="6" t="s">
        <v>503</v>
      </c>
      <c r="H347" s="8" t="s">
        <v>1264</v>
      </c>
      <c r="I347" s="6" t="s">
        <v>1263</v>
      </c>
      <c r="J347" s="6" t="s">
        <v>16</v>
      </c>
      <c r="K347" s="9">
        <v>74541</v>
      </c>
      <c r="L347" s="9">
        <v>100000</v>
      </c>
      <c r="M347" s="9">
        <v>98970</v>
      </c>
      <c r="N347" s="9">
        <f t="shared" si="22"/>
        <v>7377322770</v>
      </c>
      <c r="O347" s="9">
        <f t="shared" si="25"/>
        <v>663959049.29999995</v>
      </c>
      <c r="P347" s="9">
        <f t="shared" si="24"/>
        <v>8041281819.3000002</v>
      </c>
      <c r="Q347" s="6" t="s">
        <v>0</v>
      </c>
      <c r="R347" s="6" t="s">
        <v>525</v>
      </c>
      <c r="S347" s="6" t="s">
        <v>2488</v>
      </c>
      <c r="T347" s="6" t="s">
        <v>503</v>
      </c>
      <c r="U347" s="6" t="s">
        <v>6</v>
      </c>
      <c r="V347" s="6" t="s">
        <v>5</v>
      </c>
      <c r="W347" s="6" t="s">
        <v>45</v>
      </c>
      <c r="X347" s="6" t="s">
        <v>1265</v>
      </c>
      <c r="Y347" s="6" t="s">
        <v>2563</v>
      </c>
      <c r="Z347" s="6" t="s">
        <v>2384</v>
      </c>
      <c r="AA347" s="9">
        <v>87688</v>
      </c>
    </row>
    <row r="348" spans="1:27">
      <c r="A348" s="6" t="s">
        <v>299</v>
      </c>
      <c r="B348" s="6" t="s">
        <v>1456</v>
      </c>
      <c r="C348" s="6" t="s">
        <v>471</v>
      </c>
      <c r="D348" s="6" t="s">
        <v>28</v>
      </c>
      <c r="E348" s="7">
        <v>14021900327</v>
      </c>
      <c r="F348" s="7">
        <f t="shared" si="23"/>
        <v>1</v>
      </c>
      <c r="G348" s="6" t="s">
        <v>503</v>
      </c>
      <c r="H348" s="8" t="s">
        <v>1454</v>
      </c>
      <c r="I348" s="6" t="s">
        <v>1453</v>
      </c>
      <c r="J348" s="6" t="s">
        <v>16</v>
      </c>
      <c r="K348" s="9">
        <v>74541</v>
      </c>
      <c r="L348" s="9">
        <v>50000</v>
      </c>
      <c r="M348" s="9">
        <v>49490</v>
      </c>
      <c r="N348" s="9">
        <f t="shared" si="22"/>
        <v>3689034090</v>
      </c>
      <c r="O348" s="9">
        <f t="shared" si="25"/>
        <v>332013068.09999996</v>
      </c>
      <c r="P348" s="9">
        <f t="shared" si="24"/>
        <v>4021047158.0999999</v>
      </c>
      <c r="Q348" s="6" t="s">
        <v>0</v>
      </c>
      <c r="R348" s="6" t="s">
        <v>525</v>
      </c>
      <c r="S348" s="6" t="s">
        <v>2488</v>
      </c>
      <c r="T348" s="6" t="s">
        <v>503</v>
      </c>
      <c r="U348" s="6" t="s">
        <v>6</v>
      </c>
      <c r="V348" s="6" t="s">
        <v>5</v>
      </c>
      <c r="W348" s="6" t="s">
        <v>665</v>
      </c>
      <c r="X348" s="6" t="s">
        <v>1455</v>
      </c>
      <c r="Y348" s="6" t="s">
        <v>2567</v>
      </c>
      <c r="Z348" s="6" t="s">
        <v>2333</v>
      </c>
      <c r="AA348" s="9">
        <v>87276</v>
      </c>
    </row>
    <row r="349" spans="1:27">
      <c r="A349" s="6" t="s">
        <v>352</v>
      </c>
      <c r="B349" s="6" t="s">
        <v>1458</v>
      </c>
      <c r="C349" s="6" t="s">
        <v>476</v>
      </c>
      <c r="D349" s="6" t="s">
        <v>28</v>
      </c>
      <c r="E349" s="7">
        <v>14021900328</v>
      </c>
      <c r="F349" s="7">
        <f t="shared" si="23"/>
        <v>1</v>
      </c>
      <c r="G349" s="6" t="s">
        <v>503</v>
      </c>
      <c r="H349" s="8" t="s">
        <v>982</v>
      </c>
      <c r="I349" s="6" t="s">
        <v>981</v>
      </c>
      <c r="J349" s="6" t="s">
        <v>16</v>
      </c>
      <c r="K349" s="9">
        <v>74541</v>
      </c>
      <c r="L349" s="9">
        <v>200000</v>
      </c>
      <c r="M349" s="9">
        <v>199340</v>
      </c>
      <c r="N349" s="9">
        <f t="shared" si="22"/>
        <v>14859002940</v>
      </c>
      <c r="O349" s="9">
        <f t="shared" si="25"/>
        <v>1337310264.5999999</v>
      </c>
      <c r="P349" s="9">
        <f t="shared" si="24"/>
        <v>16196313204.6</v>
      </c>
      <c r="Q349" s="6" t="s">
        <v>0</v>
      </c>
      <c r="R349" s="6" t="s">
        <v>531</v>
      </c>
      <c r="S349" s="6" t="s">
        <v>2488</v>
      </c>
      <c r="T349" s="6" t="s">
        <v>503</v>
      </c>
      <c r="U349" s="6" t="s">
        <v>6</v>
      </c>
      <c r="V349" s="6" t="s">
        <v>5</v>
      </c>
      <c r="W349" s="6" t="s">
        <v>13</v>
      </c>
      <c r="X349" s="6" t="s">
        <v>1457</v>
      </c>
      <c r="Y349" s="6" t="s">
        <v>2565</v>
      </c>
      <c r="Z349" s="6" t="s">
        <v>2333</v>
      </c>
      <c r="AA349" s="9">
        <v>85915</v>
      </c>
    </row>
    <row r="350" spans="1:27">
      <c r="A350" s="6" t="s">
        <v>299</v>
      </c>
      <c r="B350" s="6" t="s">
        <v>1461</v>
      </c>
      <c r="C350" s="6" t="s">
        <v>471</v>
      </c>
      <c r="D350" s="6" t="s">
        <v>28</v>
      </c>
      <c r="E350" s="7">
        <v>14021900329</v>
      </c>
      <c r="F350" s="7">
        <f t="shared" si="23"/>
        <v>1</v>
      </c>
      <c r="G350" s="6" t="s">
        <v>503</v>
      </c>
      <c r="H350" s="8" t="s">
        <v>1460</v>
      </c>
      <c r="I350" s="6" t="s">
        <v>1459</v>
      </c>
      <c r="J350" s="6" t="s">
        <v>4</v>
      </c>
      <c r="K350" s="9">
        <v>74541</v>
      </c>
      <c r="L350" s="9">
        <v>100000</v>
      </c>
      <c r="M350" s="9">
        <v>99400</v>
      </c>
      <c r="N350" s="9">
        <f t="shared" si="22"/>
        <v>7409375400</v>
      </c>
      <c r="O350" s="9">
        <f t="shared" si="25"/>
        <v>666843786</v>
      </c>
      <c r="P350" s="9">
        <f t="shared" si="24"/>
        <v>8076219186</v>
      </c>
      <c r="Q350" s="6" t="s">
        <v>0</v>
      </c>
      <c r="R350" s="6" t="s">
        <v>525</v>
      </c>
      <c r="S350" s="6" t="s">
        <v>2488</v>
      </c>
      <c r="T350" s="6" t="s">
        <v>503</v>
      </c>
      <c r="U350" s="6" t="s">
        <v>6</v>
      </c>
      <c r="V350" s="6" t="s">
        <v>5</v>
      </c>
      <c r="W350" s="6" t="s">
        <v>665</v>
      </c>
      <c r="X350" s="6" t="s">
        <v>1457</v>
      </c>
      <c r="Y350" s="6" t="s">
        <v>2568</v>
      </c>
      <c r="Z350" s="6" t="s">
        <v>2333</v>
      </c>
      <c r="AA350" s="9">
        <v>89147</v>
      </c>
    </row>
    <row r="351" spans="1:27">
      <c r="A351" s="6" t="s">
        <v>319</v>
      </c>
      <c r="B351" s="6" t="s">
        <v>1462</v>
      </c>
      <c r="C351" s="6" t="s">
        <v>476</v>
      </c>
      <c r="D351" s="6" t="s">
        <v>28</v>
      </c>
      <c r="E351" s="7">
        <v>14021900330</v>
      </c>
      <c r="F351" s="7">
        <f t="shared" si="23"/>
        <v>1</v>
      </c>
      <c r="G351" s="6" t="s">
        <v>503</v>
      </c>
      <c r="H351" s="8" t="s">
        <v>1001</v>
      </c>
      <c r="I351" s="6" t="s">
        <v>1000</v>
      </c>
      <c r="J351" s="6" t="s">
        <v>4</v>
      </c>
      <c r="K351" s="9">
        <v>74541</v>
      </c>
      <c r="L351" s="9">
        <v>200000</v>
      </c>
      <c r="M351" s="9">
        <v>199840</v>
      </c>
      <c r="N351" s="9">
        <f t="shared" si="22"/>
        <v>14896273440</v>
      </c>
      <c r="O351" s="9">
        <f t="shared" si="25"/>
        <v>1340664609.5999999</v>
      </c>
      <c r="P351" s="9">
        <f t="shared" si="24"/>
        <v>16236938049.6</v>
      </c>
      <c r="Q351" s="6" t="s">
        <v>0</v>
      </c>
      <c r="R351" s="6" t="s">
        <v>525</v>
      </c>
      <c r="S351" s="6" t="s">
        <v>2488</v>
      </c>
      <c r="T351" s="6" t="s">
        <v>503</v>
      </c>
      <c r="U351" s="6" t="s">
        <v>6</v>
      </c>
      <c r="V351" s="6" t="s">
        <v>5</v>
      </c>
      <c r="W351" s="6" t="s">
        <v>340</v>
      </c>
      <c r="X351" s="6" t="s">
        <v>1002</v>
      </c>
      <c r="Y351" s="6" t="s">
        <v>2566</v>
      </c>
      <c r="Z351" s="6" t="s">
        <v>2333</v>
      </c>
      <c r="AA351" s="9">
        <v>89072</v>
      </c>
    </row>
    <row r="352" spans="1:27">
      <c r="A352" s="6" t="s">
        <v>722</v>
      </c>
      <c r="B352" s="6" t="s">
        <v>1466</v>
      </c>
      <c r="C352" s="6" t="s">
        <v>469</v>
      </c>
      <c r="D352" s="6" t="s">
        <v>28</v>
      </c>
      <c r="E352" s="11">
        <v>14021900331</v>
      </c>
      <c r="F352" s="7">
        <f t="shared" si="23"/>
        <v>1</v>
      </c>
      <c r="G352" s="6" t="s">
        <v>503</v>
      </c>
      <c r="H352" s="8" t="s">
        <v>1464</v>
      </c>
      <c r="I352" s="6" t="s">
        <v>1463</v>
      </c>
      <c r="J352" s="6" t="s">
        <v>19</v>
      </c>
      <c r="K352" s="9">
        <v>74541</v>
      </c>
      <c r="L352" s="9">
        <v>73240</v>
      </c>
      <c r="M352" s="9">
        <v>73240</v>
      </c>
      <c r="N352" s="9">
        <f t="shared" si="22"/>
        <v>5459382840</v>
      </c>
      <c r="O352" s="9">
        <f t="shared" si="25"/>
        <v>491344455.59999996</v>
      </c>
      <c r="P352" s="9">
        <f t="shared" si="24"/>
        <v>5950727295.6000004</v>
      </c>
      <c r="Q352" s="6" t="s">
        <v>0</v>
      </c>
      <c r="R352" s="6" t="s">
        <v>493</v>
      </c>
      <c r="S352" s="6" t="s">
        <v>2488</v>
      </c>
      <c r="T352" s="6" t="s">
        <v>503</v>
      </c>
      <c r="U352" s="6" t="s">
        <v>6</v>
      </c>
      <c r="V352" s="6" t="s">
        <v>5</v>
      </c>
      <c r="W352" s="6" t="s">
        <v>7</v>
      </c>
      <c r="X352" s="6" t="s">
        <v>1465</v>
      </c>
      <c r="Y352" s="6" t="s">
        <v>2564</v>
      </c>
      <c r="Z352" s="6" t="s">
        <v>2384</v>
      </c>
      <c r="AA352" s="9">
        <v>88760</v>
      </c>
    </row>
    <row r="353" spans="1:27">
      <c r="A353" s="6" t="s">
        <v>9</v>
      </c>
      <c r="B353" s="6" t="s">
        <v>1470</v>
      </c>
      <c r="C353" s="6" t="s">
        <v>471</v>
      </c>
      <c r="D353" s="6" t="s">
        <v>28</v>
      </c>
      <c r="E353" s="7">
        <v>14021900332</v>
      </c>
      <c r="F353" s="7">
        <f t="shared" si="23"/>
        <v>1</v>
      </c>
      <c r="G353" s="6" t="s">
        <v>502</v>
      </c>
      <c r="H353" s="8" t="s">
        <v>1468</v>
      </c>
      <c r="I353" s="6" t="s">
        <v>1467</v>
      </c>
      <c r="J353" s="6" t="s">
        <v>16</v>
      </c>
      <c r="K353" s="9">
        <v>74541</v>
      </c>
      <c r="L353" s="9">
        <v>75000</v>
      </c>
      <c r="M353" s="9">
        <v>71380</v>
      </c>
      <c r="N353" s="9">
        <f t="shared" si="22"/>
        <v>5320736580</v>
      </c>
      <c r="O353" s="9">
        <f t="shared" si="25"/>
        <v>478866292.19999999</v>
      </c>
      <c r="P353" s="9">
        <f t="shared" si="24"/>
        <v>5799602872.1999998</v>
      </c>
      <c r="Q353" s="6" t="s">
        <v>0</v>
      </c>
      <c r="R353" s="6" t="s">
        <v>519</v>
      </c>
      <c r="S353" s="6" t="s">
        <v>2488</v>
      </c>
      <c r="T353" s="6" t="s">
        <v>502</v>
      </c>
      <c r="U353" s="6" t="s">
        <v>6</v>
      </c>
      <c r="V353" s="6" t="s">
        <v>5</v>
      </c>
      <c r="W353" s="6" t="s">
        <v>422</v>
      </c>
      <c r="X353" s="6" t="s">
        <v>1469</v>
      </c>
      <c r="Y353" s="6" t="s">
        <v>2570</v>
      </c>
      <c r="Z353" s="6" t="s">
        <v>2384</v>
      </c>
      <c r="AA353" s="9">
        <v>88076</v>
      </c>
    </row>
    <row r="354" spans="1:27">
      <c r="A354" s="6" t="s">
        <v>64</v>
      </c>
      <c r="B354" s="6" t="s">
        <v>1474</v>
      </c>
      <c r="C354" s="6" t="s">
        <v>476</v>
      </c>
      <c r="D354" s="6" t="s">
        <v>28</v>
      </c>
      <c r="E354" s="7">
        <v>14021900333</v>
      </c>
      <c r="F354" s="7">
        <f t="shared" si="23"/>
        <v>1</v>
      </c>
      <c r="G354" s="6" t="s">
        <v>502</v>
      </c>
      <c r="H354" s="8" t="s">
        <v>1472</v>
      </c>
      <c r="I354" s="6" t="s">
        <v>1471</v>
      </c>
      <c r="J354" s="6" t="s">
        <v>19</v>
      </c>
      <c r="K354" s="9">
        <v>74541</v>
      </c>
      <c r="L354" s="9">
        <v>200000</v>
      </c>
      <c r="M354" s="9">
        <v>199970</v>
      </c>
      <c r="N354" s="9">
        <f t="shared" si="22"/>
        <v>14905963770</v>
      </c>
      <c r="O354" s="9">
        <f t="shared" si="25"/>
        <v>1341536739.3</v>
      </c>
      <c r="P354" s="9">
        <f t="shared" si="24"/>
        <v>16247500509.299999</v>
      </c>
      <c r="Q354" s="6" t="s">
        <v>0</v>
      </c>
      <c r="R354" s="6" t="s">
        <v>494</v>
      </c>
      <c r="S354" s="6" t="s">
        <v>2488</v>
      </c>
      <c r="T354" s="6" t="s">
        <v>502</v>
      </c>
      <c r="U354" s="6" t="s">
        <v>6</v>
      </c>
      <c r="V354" s="6" t="s">
        <v>5</v>
      </c>
      <c r="W354" s="6" t="s">
        <v>220</v>
      </c>
      <c r="X354" s="6" t="s">
        <v>1473</v>
      </c>
      <c r="Y354" s="6" t="s">
        <v>2569</v>
      </c>
      <c r="Z354" s="6" t="s">
        <v>2333</v>
      </c>
      <c r="AA354" s="9">
        <v>88694</v>
      </c>
    </row>
    <row r="355" spans="1:27">
      <c r="A355" s="6" t="s">
        <v>702</v>
      </c>
      <c r="B355" s="6" t="s">
        <v>1478</v>
      </c>
      <c r="C355" s="6" t="s">
        <v>471</v>
      </c>
      <c r="D355" s="6" t="s">
        <v>28</v>
      </c>
      <c r="E355" s="7">
        <v>14021900334</v>
      </c>
      <c r="F355" s="7">
        <f t="shared" si="23"/>
        <v>1</v>
      </c>
      <c r="G355" s="6" t="s">
        <v>510</v>
      </c>
      <c r="H355" s="8" t="s">
        <v>1476</v>
      </c>
      <c r="I355" s="6" t="s">
        <v>1475</v>
      </c>
      <c r="J355" s="6" t="s">
        <v>19</v>
      </c>
      <c r="K355" s="9">
        <v>74541</v>
      </c>
      <c r="L355" s="9">
        <v>155000</v>
      </c>
      <c r="M355" s="9">
        <v>154320</v>
      </c>
      <c r="N355" s="9">
        <f t="shared" si="22"/>
        <v>11503167120</v>
      </c>
      <c r="O355" s="9">
        <f t="shared" si="25"/>
        <v>1035285040.8</v>
      </c>
      <c r="P355" s="9">
        <f t="shared" si="24"/>
        <v>12538452160.799999</v>
      </c>
      <c r="Q355" s="6" t="s">
        <v>0</v>
      </c>
      <c r="R355" s="6" t="s">
        <v>489</v>
      </c>
      <c r="S355" s="6" t="s">
        <v>2488</v>
      </c>
      <c r="T355" s="6" t="s">
        <v>510</v>
      </c>
      <c r="U355" s="6" t="s">
        <v>6</v>
      </c>
      <c r="V355" s="6" t="s">
        <v>5</v>
      </c>
      <c r="W355" s="6" t="s">
        <v>22</v>
      </c>
      <c r="X355" s="6" t="s">
        <v>1477</v>
      </c>
      <c r="Y355" s="6" t="s">
        <v>2571</v>
      </c>
      <c r="Z355" s="6" t="s">
        <v>2384</v>
      </c>
      <c r="AA355" s="9">
        <v>88494</v>
      </c>
    </row>
    <row r="356" spans="1:27">
      <c r="A356" s="6" t="s">
        <v>14</v>
      </c>
      <c r="B356" s="6" t="s">
        <v>1482</v>
      </c>
      <c r="C356" s="6" t="s">
        <v>469</v>
      </c>
      <c r="D356" s="6" t="s">
        <v>28</v>
      </c>
      <c r="E356" s="7">
        <v>14021900335</v>
      </c>
      <c r="F356" s="7">
        <f t="shared" si="23"/>
        <v>1</v>
      </c>
      <c r="G356" s="6" t="s">
        <v>510</v>
      </c>
      <c r="H356" s="8" t="s">
        <v>1480</v>
      </c>
      <c r="I356" s="6" t="s">
        <v>1479</v>
      </c>
      <c r="J356" s="6" t="s">
        <v>12</v>
      </c>
      <c r="K356" s="9">
        <v>74541</v>
      </c>
      <c r="L356" s="9">
        <v>170000</v>
      </c>
      <c r="M356" s="9">
        <v>169730</v>
      </c>
      <c r="N356" s="9">
        <f t="shared" si="22"/>
        <v>12651843930</v>
      </c>
      <c r="O356" s="9">
        <f t="shared" si="25"/>
        <v>1138665953.7</v>
      </c>
      <c r="P356" s="9">
        <f t="shared" si="24"/>
        <v>13790509883.700001</v>
      </c>
      <c r="Q356" s="6" t="s">
        <v>0</v>
      </c>
      <c r="R356" s="6" t="s">
        <v>489</v>
      </c>
      <c r="S356" s="6" t="s">
        <v>2488</v>
      </c>
      <c r="T356" s="6" t="s">
        <v>510</v>
      </c>
      <c r="U356" s="6" t="s">
        <v>6</v>
      </c>
      <c r="V356" s="6" t="s">
        <v>5</v>
      </c>
      <c r="W356" s="6" t="s">
        <v>938</v>
      </c>
      <c r="X356" s="6" t="s">
        <v>1481</v>
      </c>
      <c r="Y356" s="6" t="s">
        <v>2572</v>
      </c>
      <c r="Z356" s="6" t="s">
        <v>2384</v>
      </c>
      <c r="AA356" s="9">
        <v>88151</v>
      </c>
    </row>
    <row r="357" spans="1:27">
      <c r="A357" s="6" t="s">
        <v>9</v>
      </c>
      <c r="B357" s="6" t="s">
        <v>1483</v>
      </c>
      <c r="C357" s="6" t="s">
        <v>470</v>
      </c>
      <c r="D357" s="6" t="s">
        <v>28</v>
      </c>
      <c r="E357" s="7">
        <v>14021900336</v>
      </c>
      <c r="F357" s="7">
        <f t="shared" si="23"/>
        <v>1</v>
      </c>
      <c r="G357" s="6" t="s">
        <v>501</v>
      </c>
      <c r="H357" s="8" t="s">
        <v>1358</v>
      </c>
      <c r="I357" s="6" t="s">
        <v>1357</v>
      </c>
      <c r="J357" s="6" t="s">
        <v>16</v>
      </c>
      <c r="K357" s="9">
        <v>74541</v>
      </c>
      <c r="L357" s="9">
        <v>50000</v>
      </c>
      <c r="M357" s="9">
        <v>49200</v>
      </c>
      <c r="N357" s="9">
        <f t="shared" si="22"/>
        <v>3667417200</v>
      </c>
      <c r="O357" s="9">
        <f t="shared" si="25"/>
        <v>330067548</v>
      </c>
      <c r="P357" s="9">
        <f t="shared" si="24"/>
        <v>3997484748</v>
      </c>
      <c r="Q357" s="6" t="s">
        <v>0</v>
      </c>
      <c r="R357" s="6" t="s">
        <v>519</v>
      </c>
      <c r="S357" s="6" t="s">
        <v>2488</v>
      </c>
      <c r="T357" s="6" t="s">
        <v>501</v>
      </c>
      <c r="U357" s="6" t="s">
        <v>6</v>
      </c>
      <c r="V357" s="6" t="s">
        <v>5</v>
      </c>
      <c r="W357" s="6" t="s">
        <v>66</v>
      </c>
      <c r="X357" s="6" t="s">
        <v>1359</v>
      </c>
      <c r="Y357" s="6" t="s">
        <v>2577</v>
      </c>
      <c r="Z357" s="6" t="s">
        <v>2384</v>
      </c>
      <c r="AA357" s="9">
        <v>88797</v>
      </c>
    </row>
    <row r="358" spans="1:27">
      <c r="A358" s="6" t="s">
        <v>40</v>
      </c>
      <c r="B358" s="6" t="s">
        <v>1484</v>
      </c>
      <c r="C358" s="6" t="s">
        <v>503</v>
      </c>
      <c r="D358" s="6" t="s">
        <v>28</v>
      </c>
      <c r="E358" s="7">
        <v>14021900337</v>
      </c>
      <c r="F358" s="7">
        <f t="shared" si="23"/>
        <v>1</v>
      </c>
      <c r="G358" s="6" t="s">
        <v>501</v>
      </c>
      <c r="H358" s="8" t="s">
        <v>724</v>
      </c>
      <c r="I358" s="6" t="s">
        <v>723</v>
      </c>
      <c r="J358" s="6" t="s">
        <v>16</v>
      </c>
      <c r="K358" s="9">
        <v>74541</v>
      </c>
      <c r="L358" s="9">
        <v>200000</v>
      </c>
      <c r="M358" s="9">
        <v>196780</v>
      </c>
      <c r="N358" s="9">
        <f t="shared" si="22"/>
        <v>14668177980</v>
      </c>
      <c r="O358" s="9">
        <f t="shared" si="25"/>
        <v>1320136018.2</v>
      </c>
      <c r="P358" s="9">
        <f t="shared" si="24"/>
        <v>15988313998.200001</v>
      </c>
      <c r="Q358" s="6" t="s">
        <v>0</v>
      </c>
      <c r="R358" s="6" t="s">
        <v>519</v>
      </c>
      <c r="S358" s="6" t="s">
        <v>2488</v>
      </c>
      <c r="T358" s="6" t="s">
        <v>501</v>
      </c>
      <c r="U358" s="6" t="s">
        <v>6</v>
      </c>
      <c r="V358" s="6" t="s">
        <v>5</v>
      </c>
      <c r="W358" s="6" t="s">
        <v>45</v>
      </c>
      <c r="X358" s="6" t="s">
        <v>1011</v>
      </c>
      <c r="Y358" s="6" t="s">
        <v>2573</v>
      </c>
      <c r="Z358" s="6" t="s">
        <v>2333</v>
      </c>
      <c r="AA358" s="9">
        <v>86802</v>
      </c>
    </row>
    <row r="359" spans="1:27">
      <c r="A359" s="6" t="s">
        <v>40</v>
      </c>
      <c r="B359" s="6" t="s">
        <v>1485</v>
      </c>
      <c r="C359" s="6" t="s">
        <v>503</v>
      </c>
      <c r="D359" s="6" t="s">
        <v>28</v>
      </c>
      <c r="E359" s="7">
        <v>14021900338</v>
      </c>
      <c r="F359" s="7">
        <f t="shared" si="23"/>
        <v>1</v>
      </c>
      <c r="G359" s="6" t="s">
        <v>501</v>
      </c>
      <c r="H359" s="8" t="s">
        <v>792</v>
      </c>
      <c r="I359" s="6" t="s">
        <v>791</v>
      </c>
      <c r="J359" s="6" t="s">
        <v>16</v>
      </c>
      <c r="K359" s="9">
        <v>74541</v>
      </c>
      <c r="L359" s="9">
        <v>125000</v>
      </c>
      <c r="M359" s="9">
        <v>123000</v>
      </c>
      <c r="N359" s="9">
        <f t="shared" si="22"/>
        <v>9168543000</v>
      </c>
      <c r="O359" s="9">
        <f t="shared" si="25"/>
        <v>825168870</v>
      </c>
      <c r="P359" s="9">
        <f t="shared" si="24"/>
        <v>9993711870</v>
      </c>
      <c r="Q359" s="6" t="s">
        <v>0</v>
      </c>
      <c r="R359" s="6" t="s">
        <v>519</v>
      </c>
      <c r="S359" s="6" t="s">
        <v>2488</v>
      </c>
      <c r="T359" s="6" t="s">
        <v>501</v>
      </c>
      <c r="U359" s="6" t="s">
        <v>6</v>
      </c>
      <c r="V359" s="6" t="s">
        <v>5</v>
      </c>
      <c r="W359" s="6" t="s">
        <v>22</v>
      </c>
      <c r="X359" s="6" t="s">
        <v>793</v>
      </c>
      <c r="Y359" s="6" t="s">
        <v>2574</v>
      </c>
      <c r="Z359" s="6" t="s">
        <v>2384</v>
      </c>
      <c r="AA359" s="9">
        <v>88630</v>
      </c>
    </row>
    <row r="360" spans="1:27">
      <c r="A360" s="6" t="s">
        <v>318</v>
      </c>
      <c r="B360" s="6" t="s">
        <v>1489</v>
      </c>
      <c r="C360" s="6" t="s">
        <v>469</v>
      </c>
      <c r="D360" s="6" t="s">
        <v>28</v>
      </c>
      <c r="E360" s="7">
        <v>14021900339</v>
      </c>
      <c r="F360" s="7">
        <f t="shared" si="23"/>
        <v>1</v>
      </c>
      <c r="G360" s="6" t="s">
        <v>501</v>
      </c>
      <c r="H360" s="8" t="s">
        <v>1487</v>
      </c>
      <c r="I360" s="6" t="s">
        <v>1486</v>
      </c>
      <c r="J360" s="6" t="s">
        <v>4</v>
      </c>
      <c r="K360" s="9">
        <v>74541</v>
      </c>
      <c r="L360" s="9">
        <v>179000</v>
      </c>
      <c r="M360" s="9">
        <v>174230</v>
      </c>
      <c r="N360" s="9">
        <f t="shared" si="22"/>
        <v>12987278430</v>
      </c>
      <c r="O360" s="9">
        <f t="shared" si="25"/>
        <v>1168855058.7</v>
      </c>
      <c r="P360" s="9">
        <f t="shared" si="24"/>
        <v>14156133488.700001</v>
      </c>
      <c r="Q360" s="6" t="s">
        <v>0</v>
      </c>
      <c r="R360" s="6" t="s">
        <v>528</v>
      </c>
      <c r="S360" s="6" t="s">
        <v>2488</v>
      </c>
      <c r="T360" s="6" t="s">
        <v>501</v>
      </c>
      <c r="U360" s="6" t="s">
        <v>6</v>
      </c>
      <c r="V360" s="6" t="s">
        <v>5</v>
      </c>
      <c r="W360" s="6" t="s">
        <v>172</v>
      </c>
      <c r="X360" s="6" t="s">
        <v>1488</v>
      </c>
      <c r="Y360" s="6" t="s">
        <v>2578</v>
      </c>
      <c r="Z360" s="6" t="s">
        <v>2384</v>
      </c>
      <c r="AA360" s="9">
        <v>87954</v>
      </c>
    </row>
    <row r="361" spans="1:27">
      <c r="A361" s="6" t="s">
        <v>40</v>
      </c>
      <c r="B361" s="6" t="s">
        <v>1491</v>
      </c>
      <c r="C361" s="6" t="s">
        <v>503</v>
      </c>
      <c r="D361" s="6" t="s">
        <v>28</v>
      </c>
      <c r="E361" s="7">
        <v>14021900340</v>
      </c>
      <c r="F361" s="7">
        <f t="shared" si="23"/>
        <v>1</v>
      </c>
      <c r="G361" s="6" t="s">
        <v>509</v>
      </c>
      <c r="H361" s="8" t="s">
        <v>1047</v>
      </c>
      <c r="I361" s="6" t="s">
        <v>1046</v>
      </c>
      <c r="J361" s="6" t="s">
        <v>4</v>
      </c>
      <c r="K361" s="9">
        <v>74541</v>
      </c>
      <c r="L361" s="9">
        <v>200000</v>
      </c>
      <c r="M361" s="9">
        <v>197790</v>
      </c>
      <c r="N361" s="9">
        <f t="shared" si="22"/>
        <v>14743464390</v>
      </c>
      <c r="O361" s="9">
        <f t="shared" si="25"/>
        <v>1326911795.0999999</v>
      </c>
      <c r="P361" s="9">
        <f t="shared" si="24"/>
        <v>16070376185.1</v>
      </c>
      <c r="Q361" s="6" t="s">
        <v>0</v>
      </c>
      <c r="R361" s="6" t="s">
        <v>497</v>
      </c>
      <c r="S361" s="6" t="s">
        <v>2488</v>
      </c>
      <c r="T361" s="6" t="s">
        <v>509</v>
      </c>
      <c r="U361" s="6" t="s">
        <v>6</v>
      </c>
      <c r="V361" s="6" t="s">
        <v>5</v>
      </c>
      <c r="W361" s="6" t="s">
        <v>25</v>
      </c>
      <c r="X361" s="6" t="s">
        <v>1490</v>
      </c>
      <c r="Y361" s="6" t="s">
        <v>2579</v>
      </c>
      <c r="Z361" s="6" t="s">
        <v>2333</v>
      </c>
      <c r="AA361" s="9">
        <v>86919</v>
      </c>
    </row>
    <row r="362" spans="1:27">
      <c r="A362" s="6" t="s">
        <v>40</v>
      </c>
      <c r="B362" s="6" t="s">
        <v>1492</v>
      </c>
      <c r="C362" s="6" t="s">
        <v>503</v>
      </c>
      <c r="D362" s="6" t="s">
        <v>28</v>
      </c>
      <c r="E362" s="7">
        <v>14021900341</v>
      </c>
      <c r="F362" s="7">
        <f t="shared" si="23"/>
        <v>1</v>
      </c>
      <c r="G362" s="6" t="s">
        <v>509</v>
      </c>
      <c r="H362" s="8" t="s">
        <v>1029</v>
      </c>
      <c r="I362" s="6" t="s">
        <v>1028</v>
      </c>
      <c r="J362" s="6" t="s">
        <v>16</v>
      </c>
      <c r="K362" s="9">
        <v>74541</v>
      </c>
      <c r="L362" s="9">
        <v>100000</v>
      </c>
      <c r="M362" s="9">
        <v>98370</v>
      </c>
      <c r="N362" s="9">
        <f t="shared" si="22"/>
        <v>7332598170</v>
      </c>
      <c r="O362" s="9">
        <f t="shared" si="25"/>
        <v>659933835.29999995</v>
      </c>
      <c r="P362" s="9">
        <f t="shared" si="24"/>
        <v>7992532005.3000002</v>
      </c>
      <c r="Q362" s="6" t="s">
        <v>0</v>
      </c>
      <c r="R362" s="6" t="s">
        <v>497</v>
      </c>
      <c r="S362" s="6" t="s">
        <v>2488</v>
      </c>
      <c r="T362" s="6" t="s">
        <v>509</v>
      </c>
      <c r="U362" s="6" t="s">
        <v>6</v>
      </c>
      <c r="V362" s="6" t="s">
        <v>5</v>
      </c>
      <c r="W362" s="6" t="s">
        <v>25</v>
      </c>
      <c r="X362" s="6" t="s">
        <v>1030</v>
      </c>
      <c r="Y362" s="6" t="s">
        <v>2580</v>
      </c>
      <c r="Z362" s="6" t="s">
        <v>2384</v>
      </c>
      <c r="AA362" s="9">
        <v>88685</v>
      </c>
    </row>
    <row r="363" spans="1:27">
      <c r="A363" s="6" t="s">
        <v>9</v>
      </c>
      <c r="B363" s="6" t="s">
        <v>1493</v>
      </c>
      <c r="C363" s="6" t="s">
        <v>503</v>
      </c>
      <c r="D363" s="6" t="s">
        <v>28</v>
      </c>
      <c r="E363" s="7">
        <v>14021900342</v>
      </c>
      <c r="F363" s="7">
        <f t="shared" si="23"/>
        <v>1</v>
      </c>
      <c r="G363" s="6" t="s">
        <v>509</v>
      </c>
      <c r="H363" s="8" t="s">
        <v>944</v>
      </c>
      <c r="I363" s="6" t="s">
        <v>943</v>
      </c>
      <c r="J363" s="6" t="s">
        <v>16</v>
      </c>
      <c r="K363" s="9">
        <v>74541</v>
      </c>
      <c r="L363" s="9">
        <v>150000</v>
      </c>
      <c r="M363" s="9">
        <v>148340</v>
      </c>
      <c r="N363" s="9">
        <f t="shared" si="22"/>
        <v>11057411940</v>
      </c>
      <c r="O363" s="9">
        <f t="shared" si="25"/>
        <v>995167074.5999999</v>
      </c>
      <c r="P363" s="9">
        <f t="shared" si="24"/>
        <v>12052579014.6</v>
      </c>
      <c r="Q363" s="6" t="s">
        <v>0</v>
      </c>
      <c r="R363" s="6" t="s">
        <v>496</v>
      </c>
      <c r="S363" s="6" t="s">
        <v>2488</v>
      </c>
      <c r="T363" s="6" t="s">
        <v>509</v>
      </c>
      <c r="U363" s="6" t="s">
        <v>6</v>
      </c>
      <c r="V363" s="6" t="s">
        <v>5</v>
      </c>
      <c r="W363" s="6" t="s">
        <v>7</v>
      </c>
      <c r="X363" s="6" t="s">
        <v>945</v>
      </c>
      <c r="Y363" s="6" t="s">
        <v>2581</v>
      </c>
      <c r="Z363" s="6" t="s">
        <v>2384</v>
      </c>
      <c r="AA363" s="9">
        <v>87854</v>
      </c>
    </row>
    <row r="364" spans="1:27">
      <c r="A364" s="6" t="s">
        <v>352</v>
      </c>
      <c r="B364" s="6" t="s">
        <v>1498</v>
      </c>
      <c r="C364" s="6" t="s">
        <v>473</v>
      </c>
      <c r="D364" s="6" t="s">
        <v>28</v>
      </c>
      <c r="E364" s="7">
        <v>14021900343</v>
      </c>
      <c r="F364" s="7">
        <f t="shared" si="23"/>
        <v>1</v>
      </c>
      <c r="G364" s="6" t="s">
        <v>488</v>
      </c>
      <c r="H364" s="8" t="s">
        <v>1495</v>
      </c>
      <c r="I364" s="6" t="s">
        <v>1494</v>
      </c>
      <c r="J364" s="6" t="s">
        <v>16</v>
      </c>
      <c r="K364" s="9">
        <v>74541</v>
      </c>
      <c r="L364" s="9">
        <v>330000</v>
      </c>
      <c r="M364" s="9">
        <v>328070</v>
      </c>
      <c r="N364" s="9">
        <f t="shared" si="22"/>
        <v>24454665870</v>
      </c>
      <c r="O364" s="9">
        <f t="shared" si="25"/>
        <v>2200919928.2999997</v>
      </c>
      <c r="P364" s="9">
        <f t="shared" si="24"/>
        <v>26655585798.299999</v>
      </c>
      <c r="Q364" s="6" t="s">
        <v>0</v>
      </c>
      <c r="R364" s="6" t="s">
        <v>526</v>
      </c>
      <c r="S364" s="6" t="s">
        <v>2488</v>
      </c>
      <c r="T364" s="6" t="s">
        <v>488</v>
      </c>
      <c r="U364" s="6" t="s">
        <v>6</v>
      </c>
      <c r="V364" s="6" t="s">
        <v>5</v>
      </c>
      <c r="W364" s="6" t="s">
        <v>1496</v>
      </c>
      <c r="X364" s="6" t="s">
        <v>1497</v>
      </c>
      <c r="Y364" s="6" t="s">
        <v>2584</v>
      </c>
      <c r="Z364" s="6" t="s">
        <v>2384</v>
      </c>
      <c r="AA364" s="9">
        <v>85952</v>
      </c>
    </row>
    <row r="365" spans="1:27">
      <c r="A365" s="6" t="s">
        <v>37</v>
      </c>
      <c r="B365" s="6" t="s">
        <v>1499</v>
      </c>
      <c r="C365" s="6" t="s">
        <v>507</v>
      </c>
      <c r="D365" s="6" t="s">
        <v>28</v>
      </c>
      <c r="E365" s="7">
        <v>14021900344</v>
      </c>
      <c r="F365" s="7">
        <f t="shared" si="23"/>
        <v>1</v>
      </c>
      <c r="G365" s="6" t="s">
        <v>524</v>
      </c>
      <c r="H365" s="8" t="s">
        <v>1070</v>
      </c>
      <c r="I365" s="6" t="s">
        <v>1069</v>
      </c>
      <c r="J365" s="6" t="s">
        <v>19</v>
      </c>
      <c r="K365" s="9">
        <v>74541</v>
      </c>
      <c r="L365" s="9">
        <v>150000</v>
      </c>
      <c r="M365" s="9">
        <v>148680</v>
      </c>
      <c r="N365" s="9">
        <f t="shared" si="22"/>
        <v>11082755880</v>
      </c>
      <c r="O365" s="9">
        <f t="shared" si="25"/>
        <v>997448029.19999993</v>
      </c>
      <c r="P365" s="9">
        <f t="shared" si="24"/>
        <v>12080203909.200001</v>
      </c>
      <c r="Q365" s="6" t="s">
        <v>0</v>
      </c>
      <c r="R365" s="6" t="s">
        <v>535</v>
      </c>
      <c r="S365" s="6" t="s">
        <v>2488</v>
      </c>
      <c r="T365" s="6" t="s">
        <v>524</v>
      </c>
      <c r="U365" s="6" t="s">
        <v>6</v>
      </c>
      <c r="V365" s="6" t="s">
        <v>5</v>
      </c>
      <c r="W365" s="6" t="s">
        <v>20</v>
      </c>
      <c r="X365" s="6" t="s">
        <v>1314</v>
      </c>
      <c r="Y365" s="6" t="s">
        <v>2588</v>
      </c>
      <c r="Z365" s="6" t="s">
        <v>2333</v>
      </c>
      <c r="AA365" s="9">
        <v>89267</v>
      </c>
    </row>
    <row r="366" spans="1:27">
      <c r="A366" s="6" t="s">
        <v>40</v>
      </c>
      <c r="B366" s="6" t="s">
        <v>1500</v>
      </c>
      <c r="C366" s="6" t="s">
        <v>509</v>
      </c>
      <c r="D366" s="6" t="s">
        <v>28</v>
      </c>
      <c r="E366" s="7">
        <v>14021900345</v>
      </c>
      <c r="F366" s="7">
        <f t="shared" si="23"/>
        <v>1</v>
      </c>
      <c r="G366" s="6" t="s">
        <v>524</v>
      </c>
      <c r="H366" s="8" t="s">
        <v>1063</v>
      </c>
      <c r="I366" s="6" t="s">
        <v>1062</v>
      </c>
      <c r="J366" s="6" t="s">
        <v>4</v>
      </c>
      <c r="K366" s="9">
        <v>74541</v>
      </c>
      <c r="L366" s="9">
        <v>200000</v>
      </c>
      <c r="M366" s="9">
        <v>198790</v>
      </c>
      <c r="N366" s="9">
        <f t="shared" si="22"/>
        <v>14818005390</v>
      </c>
      <c r="O366" s="9">
        <f t="shared" si="25"/>
        <v>1333620485.0999999</v>
      </c>
      <c r="P366" s="9">
        <f t="shared" si="24"/>
        <v>16151625875.1</v>
      </c>
      <c r="Q366" s="6" t="s">
        <v>0</v>
      </c>
      <c r="R366" s="6" t="s">
        <v>526</v>
      </c>
      <c r="S366" s="6" t="s">
        <v>2488</v>
      </c>
      <c r="T366" s="6" t="s">
        <v>524</v>
      </c>
      <c r="U366" s="6" t="s">
        <v>6</v>
      </c>
      <c r="V366" s="6" t="s">
        <v>5</v>
      </c>
      <c r="W366" s="6" t="s">
        <v>25</v>
      </c>
      <c r="X366" s="6" t="s">
        <v>1064</v>
      </c>
      <c r="Y366" s="6" t="s">
        <v>2586</v>
      </c>
      <c r="Z366" s="6" t="s">
        <v>2333</v>
      </c>
      <c r="AA366" s="9">
        <v>86918</v>
      </c>
    </row>
    <row r="367" spans="1:27">
      <c r="A367" s="6" t="s">
        <v>702</v>
      </c>
      <c r="B367" s="6" t="s">
        <v>1502</v>
      </c>
      <c r="C367" s="6" t="s">
        <v>509</v>
      </c>
      <c r="D367" s="6" t="s">
        <v>28</v>
      </c>
      <c r="E367" s="7">
        <v>14021900346</v>
      </c>
      <c r="F367" s="7">
        <f t="shared" si="23"/>
        <v>1</v>
      </c>
      <c r="G367" s="6" t="s">
        <v>524</v>
      </c>
      <c r="H367" s="8" t="s">
        <v>709</v>
      </c>
      <c r="I367" s="6" t="s">
        <v>708</v>
      </c>
      <c r="J367" s="6" t="s">
        <v>19</v>
      </c>
      <c r="K367" s="9">
        <v>74541</v>
      </c>
      <c r="L367" s="9">
        <v>150000</v>
      </c>
      <c r="M367" s="9">
        <v>149640</v>
      </c>
      <c r="N367" s="9">
        <f t="shared" si="22"/>
        <v>11154315240</v>
      </c>
      <c r="O367" s="9">
        <f t="shared" si="25"/>
        <v>1003888371.5999999</v>
      </c>
      <c r="P367" s="9">
        <f t="shared" si="24"/>
        <v>12158203611.6</v>
      </c>
      <c r="Q367" s="6" t="s">
        <v>0</v>
      </c>
      <c r="R367" s="6" t="s">
        <v>532</v>
      </c>
      <c r="S367" s="6" t="s">
        <v>2488</v>
      </c>
      <c r="T367" s="6" t="s">
        <v>524</v>
      </c>
      <c r="U367" s="6" t="s">
        <v>6</v>
      </c>
      <c r="V367" s="6" t="s">
        <v>5</v>
      </c>
      <c r="W367" s="6" t="s">
        <v>25</v>
      </c>
      <c r="X367" s="6" t="s">
        <v>1501</v>
      </c>
      <c r="Y367" s="6" t="s">
        <v>2587</v>
      </c>
      <c r="Z367" s="6" t="s">
        <v>2333</v>
      </c>
      <c r="AA367" s="9">
        <v>89570</v>
      </c>
    </row>
    <row r="368" spans="1:27">
      <c r="A368" s="6" t="s">
        <v>40</v>
      </c>
      <c r="B368" s="6" t="s">
        <v>1506</v>
      </c>
      <c r="C368" s="6" t="s">
        <v>509</v>
      </c>
      <c r="D368" s="6" t="s">
        <v>28</v>
      </c>
      <c r="E368" s="7">
        <v>14021900347</v>
      </c>
      <c r="F368" s="7">
        <f t="shared" si="23"/>
        <v>1</v>
      </c>
      <c r="G368" s="6" t="s">
        <v>524</v>
      </c>
      <c r="H368" s="8" t="s">
        <v>1504</v>
      </c>
      <c r="I368" s="6" t="s">
        <v>1503</v>
      </c>
      <c r="J368" s="6" t="s">
        <v>4</v>
      </c>
      <c r="K368" s="9">
        <v>74541</v>
      </c>
      <c r="L368" s="9">
        <v>200000</v>
      </c>
      <c r="M368" s="9">
        <v>199500</v>
      </c>
      <c r="N368" s="9">
        <f t="shared" si="22"/>
        <v>14870929500</v>
      </c>
      <c r="O368" s="9">
        <f t="shared" si="25"/>
        <v>1338383655</v>
      </c>
      <c r="P368" s="9">
        <f t="shared" si="24"/>
        <v>16209313155</v>
      </c>
      <c r="Q368" s="6" t="s">
        <v>0</v>
      </c>
      <c r="R368" s="6" t="s">
        <v>496</v>
      </c>
      <c r="S368" s="6" t="s">
        <v>2488</v>
      </c>
      <c r="T368" s="6" t="s">
        <v>524</v>
      </c>
      <c r="U368" s="6" t="s">
        <v>6</v>
      </c>
      <c r="V368" s="6" t="s">
        <v>5</v>
      </c>
      <c r="W368" s="6" t="s">
        <v>42</v>
      </c>
      <c r="X368" s="6" t="s">
        <v>1505</v>
      </c>
      <c r="Y368" s="6" t="s">
        <v>2585</v>
      </c>
      <c r="Z368" s="6" t="s">
        <v>2333</v>
      </c>
      <c r="AA368" s="9">
        <v>86835</v>
      </c>
    </row>
    <row r="369" spans="1:27">
      <c r="A369" s="6" t="s">
        <v>299</v>
      </c>
      <c r="B369" s="6" t="s">
        <v>1508</v>
      </c>
      <c r="C369" s="6" t="s">
        <v>507</v>
      </c>
      <c r="D369" s="6" t="s">
        <v>28</v>
      </c>
      <c r="E369" s="7">
        <v>14021900348</v>
      </c>
      <c r="F369" s="7">
        <f t="shared" si="23"/>
        <v>1</v>
      </c>
      <c r="G369" s="6" t="s">
        <v>530</v>
      </c>
      <c r="H369" s="8" t="s">
        <v>993</v>
      </c>
      <c r="I369" s="6" t="s">
        <v>992</v>
      </c>
      <c r="J369" s="6" t="s">
        <v>16</v>
      </c>
      <c r="K369" s="9">
        <v>74541</v>
      </c>
      <c r="L369" s="9">
        <v>125000</v>
      </c>
      <c r="M369" s="9">
        <v>124420</v>
      </c>
      <c r="N369" s="9">
        <f t="shared" si="22"/>
        <v>9274391220</v>
      </c>
      <c r="O369" s="9">
        <f t="shared" si="25"/>
        <v>834695209.79999995</v>
      </c>
      <c r="P369" s="9">
        <f t="shared" si="24"/>
        <v>10109086429.799999</v>
      </c>
      <c r="Q369" s="6" t="s">
        <v>0</v>
      </c>
      <c r="R369" s="6" t="s">
        <v>532</v>
      </c>
      <c r="S369" s="6" t="s">
        <v>2488</v>
      </c>
      <c r="T369" s="6" t="s">
        <v>530</v>
      </c>
      <c r="U369" s="6" t="s">
        <v>6</v>
      </c>
      <c r="V369" s="6" t="s">
        <v>5</v>
      </c>
      <c r="W369" s="6" t="s">
        <v>665</v>
      </c>
      <c r="X369" s="6" t="s">
        <v>1507</v>
      </c>
      <c r="Y369" s="6" t="s">
        <v>2594</v>
      </c>
      <c r="Z369" s="6" t="s">
        <v>2333</v>
      </c>
      <c r="AA369" s="9">
        <v>89655</v>
      </c>
    </row>
    <row r="370" spans="1:27">
      <c r="A370" s="6" t="s">
        <v>40</v>
      </c>
      <c r="B370" s="6" t="s">
        <v>1512</v>
      </c>
      <c r="C370" s="6" t="s">
        <v>488</v>
      </c>
      <c r="D370" s="6" t="s">
        <v>28</v>
      </c>
      <c r="E370" s="7">
        <v>14021900349</v>
      </c>
      <c r="F370" s="7">
        <f t="shared" si="23"/>
        <v>1</v>
      </c>
      <c r="G370" s="6" t="s">
        <v>530</v>
      </c>
      <c r="H370" s="8" t="s">
        <v>1510</v>
      </c>
      <c r="I370" s="6" t="s">
        <v>1509</v>
      </c>
      <c r="J370" s="6" t="s">
        <v>16</v>
      </c>
      <c r="K370" s="9">
        <v>74541</v>
      </c>
      <c r="L370" s="9">
        <v>250000</v>
      </c>
      <c r="M370" s="9">
        <v>248200</v>
      </c>
      <c r="N370" s="9">
        <f t="shared" si="22"/>
        <v>18501076200</v>
      </c>
      <c r="O370" s="9">
        <f t="shared" si="25"/>
        <v>1665096858</v>
      </c>
      <c r="P370" s="9">
        <f t="shared" si="24"/>
        <v>20166173058</v>
      </c>
      <c r="Q370" s="6" t="s">
        <v>0</v>
      </c>
      <c r="R370" s="6" t="s">
        <v>558</v>
      </c>
      <c r="S370" s="6" t="s">
        <v>2488</v>
      </c>
      <c r="T370" s="6" t="s">
        <v>530</v>
      </c>
      <c r="U370" s="6" t="s">
        <v>6</v>
      </c>
      <c r="V370" s="6" t="s">
        <v>5</v>
      </c>
      <c r="W370" s="6" t="s">
        <v>25</v>
      </c>
      <c r="X370" s="6" t="s">
        <v>1511</v>
      </c>
      <c r="Y370" s="6" t="s">
        <v>2591</v>
      </c>
      <c r="Z370" s="6" t="s">
        <v>2333</v>
      </c>
      <c r="AA370" s="9">
        <v>85823</v>
      </c>
    </row>
    <row r="371" spans="1:27">
      <c r="A371" s="6" t="s">
        <v>722</v>
      </c>
      <c r="B371" s="6" t="s">
        <v>1516</v>
      </c>
      <c r="C371" s="6" t="s">
        <v>464</v>
      </c>
      <c r="D371" s="6" t="s">
        <v>28</v>
      </c>
      <c r="E371" s="7">
        <v>14021900350</v>
      </c>
      <c r="F371" s="7">
        <f t="shared" si="23"/>
        <v>1</v>
      </c>
      <c r="G371" s="6" t="s">
        <v>530</v>
      </c>
      <c r="H371" s="8" t="s">
        <v>1514</v>
      </c>
      <c r="I371" s="6" t="s">
        <v>1513</v>
      </c>
      <c r="J371" s="6" t="s">
        <v>19</v>
      </c>
      <c r="K371" s="9">
        <v>74541</v>
      </c>
      <c r="L371" s="9">
        <v>250000</v>
      </c>
      <c r="M371" s="9">
        <v>247390</v>
      </c>
      <c r="N371" s="9">
        <f t="shared" si="22"/>
        <v>18440697990</v>
      </c>
      <c r="O371" s="9">
        <f t="shared" si="25"/>
        <v>1659662819.0999999</v>
      </c>
      <c r="P371" s="9">
        <f t="shared" si="24"/>
        <v>20100360809.099998</v>
      </c>
      <c r="Q371" s="6" t="s">
        <v>0</v>
      </c>
      <c r="R371" s="6" t="s">
        <v>546</v>
      </c>
      <c r="S371" s="6" t="s">
        <v>2488</v>
      </c>
      <c r="T371" s="6" t="s">
        <v>530</v>
      </c>
      <c r="U371" s="6" t="s">
        <v>6</v>
      </c>
      <c r="V371" s="6" t="s">
        <v>5</v>
      </c>
      <c r="W371" s="6" t="s">
        <v>7</v>
      </c>
      <c r="X371" s="6" t="s">
        <v>1515</v>
      </c>
      <c r="Y371" s="6" t="s">
        <v>2592</v>
      </c>
      <c r="Z371" s="6" t="s">
        <v>2384</v>
      </c>
      <c r="AA371" s="9">
        <v>85669</v>
      </c>
    </row>
    <row r="372" spans="1:27">
      <c r="A372" s="6" t="s">
        <v>722</v>
      </c>
      <c r="B372" s="6" t="s">
        <v>1521</v>
      </c>
      <c r="C372" s="6" t="s">
        <v>469</v>
      </c>
      <c r="D372" s="6" t="s">
        <v>28</v>
      </c>
      <c r="E372" s="7">
        <v>14021900351</v>
      </c>
      <c r="F372" s="7">
        <f t="shared" si="23"/>
        <v>1</v>
      </c>
      <c r="G372" s="6" t="s">
        <v>530</v>
      </c>
      <c r="H372" s="8" t="s">
        <v>1518</v>
      </c>
      <c r="I372" s="6" t="s">
        <v>1517</v>
      </c>
      <c r="J372" s="6" t="s">
        <v>19</v>
      </c>
      <c r="K372" s="9">
        <v>74541</v>
      </c>
      <c r="L372" s="9">
        <v>452000</v>
      </c>
      <c r="M372" s="9">
        <v>450270</v>
      </c>
      <c r="N372" s="9">
        <f t="shared" si="22"/>
        <v>33563576070</v>
      </c>
      <c r="O372" s="9">
        <f t="shared" si="25"/>
        <v>3020721846.2999997</v>
      </c>
      <c r="P372" s="9">
        <f t="shared" si="24"/>
        <v>36584297916.300003</v>
      </c>
      <c r="Q372" s="6" t="s">
        <v>0</v>
      </c>
      <c r="R372" s="6" t="s">
        <v>546</v>
      </c>
      <c r="S372" s="6" t="s">
        <v>2488</v>
      </c>
      <c r="T372" s="6" t="s">
        <v>530</v>
      </c>
      <c r="U372" s="6" t="s">
        <v>6</v>
      </c>
      <c r="V372" s="6" t="s">
        <v>5</v>
      </c>
      <c r="W372" s="6" t="s">
        <v>1519</v>
      </c>
      <c r="X372" s="6" t="s">
        <v>1520</v>
      </c>
      <c r="Y372" s="6" t="s">
        <v>2593</v>
      </c>
      <c r="Z372" s="6" t="s">
        <v>2384</v>
      </c>
      <c r="AA372" s="9">
        <v>88865</v>
      </c>
    </row>
    <row r="373" spans="1:27">
      <c r="A373" s="6" t="s">
        <v>9</v>
      </c>
      <c r="B373" s="6" t="s">
        <v>1525</v>
      </c>
      <c r="C373" s="6" t="s">
        <v>488</v>
      </c>
      <c r="D373" s="6" t="s">
        <v>28</v>
      </c>
      <c r="E373" s="7">
        <v>14021900352</v>
      </c>
      <c r="F373" s="7">
        <f t="shared" si="23"/>
        <v>1</v>
      </c>
      <c r="G373" s="6" t="s">
        <v>491</v>
      </c>
      <c r="H373" s="8" t="s">
        <v>1523</v>
      </c>
      <c r="I373" s="6" t="s">
        <v>1522</v>
      </c>
      <c r="J373" s="6" t="s">
        <v>4</v>
      </c>
      <c r="K373" s="9">
        <v>74541</v>
      </c>
      <c r="L373" s="9">
        <v>100000</v>
      </c>
      <c r="M373" s="9">
        <v>99180</v>
      </c>
      <c r="N373" s="9">
        <f t="shared" si="22"/>
        <v>7392976380</v>
      </c>
      <c r="O373" s="9">
        <f t="shared" si="25"/>
        <v>665367874.19999993</v>
      </c>
      <c r="P373" s="9">
        <f t="shared" si="24"/>
        <v>8058344254.1999998</v>
      </c>
      <c r="Q373" s="6" t="s">
        <v>0</v>
      </c>
      <c r="R373" s="6" t="s">
        <v>536</v>
      </c>
      <c r="S373" s="6" t="s">
        <v>2488</v>
      </c>
      <c r="T373" s="6" t="s">
        <v>491</v>
      </c>
      <c r="U373" s="6" t="s">
        <v>6</v>
      </c>
      <c r="V373" s="6" t="s">
        <v>5</v>
      </c>
      <c r="W373" s="6" t="s">
        <v>43</v>
      </c>
      <c r="X373" s="6" t="s">
        <v>1524</v>
      </c>
      <c r="Y373" s="6" t="s">
        <v>2597</v>
      </c>
      <c r="Z373" s="6" t="s">
        <v>2333</v>
      </c>
      <c r="AA373" s="9">
        <v>89644</v>
      </c>
    </row>
    <row r="374" spans="1:27">
      <c r="A374" s="6" t="s">
        <v>32</v>
      </c>
      <c r="B374" s="6" t="s">
        <v>1529</v>
      </c>
      <c r="C374" s="6" t="s">
        <v>509</v>
      </c>
      <c r="D374" s="6" t="s">
        <v>28</v>
      </c>
      <c r="E374" s="7">
        <v>14021900353</v>
      </c>
      <c r="F374" s="7">
        <f t="shared" si="23"/>
        <v>1</v>
      </c>
      <c r="G374" s="6" t="s">
        <v>491</v>
      </c>
      <c r="H374" s="8" t="s">
        <v>1527</v>
      </c>
      <c r="I374" s="6" t="s">
        <v>1526</v>
      </c>
      <c r="J374" s="6" t="s">
        <v>4</v>
      </c>
      <c r="K374" s="9">
        <v>74541</v>
      </c>
      <c r="L374" s="9">
        <v>326000</v>
      </c>
      <c r="M374" s="9">
        <v>324110</v>
      </c>
      <c r="N374" s="9">
        <f t="shared" si="22"/>
        <v>24159483510</v>
      </c>
      <c r="O374" s="9">
        <f t="shared" si="25"/>
        <v>2174353515.9000001</v>
      </c>
      <c r="P374" s="9">
        <f t="shared" si="24"/>
        <v>26333837025.900002</v>
      </c>
      <c r="Q374" s="6" t="s">
        <v>0</v>
      </c>
      <c r="R374" s="6" t="s">
        <v>536</v>
      </c>
      <c r="S374" s="6" t="s">
        <v>2488</v>
      </c>
      <c r="T374" s="6" t="s">
        <v>491</v>
      </c>
      <c r="U374" s="6" t="s">
        <v>6</v>
      </c>
      <c r="V374" s="6" t="s">
        <v>5</v>
      </c>
      <c r="W374" s="6" t="s">
        <v>43</v>
      </c>
      <c r="X374" s="6" t="s">
        <v>1528</v>
      </c>
      <c r="Y374" s="6" t="s">
        <v>2595</v>
      </c>
      <c r="Z374" s="6" t="s">
        <v>2333</v>
      </c>
      <c r="AA374" s="9">
        <v>89391</v>
      </c>
    </row>
    <row r="375" spans="1:27">
      <c r="A375" s="6" t="s">
        <v>182</v>
      </c>
      <c r="B375" s="6" t="s">
        <v>1533</v>
      </c>
      <c r="C375" s="6" t="s">
        <v>507</v>
      </c>
      <c r="D375" s="6" t="s">
        <v>28</v>
      </c>
      <c r="E375" s="7">
        <v>14021900354</v>
      </c>
      <c r="F375" s="7">
        <f t="shared" si="23"/>
        <v>1</v>
      </c>
      <c r="G375" s="6" t="s">
        <v>491</v>
      </c>
      <c r="H375" s="8" t="s">
        <v>1531</v>
      </c>
      <c r="I375" s="6" t="s">
        <v>1530</v>
      </c>
      <c r="J375" s="6" t="s">
        <v>4</v>
      </c>
      <c r="K375" s="9">
        <v>74541</v>
      </c>
      <c r="L375" s="9">
        <v>100000</v>
      </c>
      <c r="M375" s="9">
        <v>97660</v>
      </c>
      <c r="N375" s="9">
        <f t="shared" si="22"/>
        <v>7279674060</v>
      </c>
      <c r="O375" s="9">
        <f t="shared" si="25"/>
        <v>655170665.39999998</v>
      </c>
      <c r="P375" s="9">
        <f t="shared" si="24"/>
        <v>7934844725.3999996</v>
      </c>
      <c r="Q375" s="6" t="s">
        <v>0</v>
      </c>
      <c r="R375" s="6" t="s">
        <v>482</v>
      </c>
      <c r="S375" s="6" t="s">
        <v>2488</v>
      </c>
      <c r="T375" s="6" t="s">
        <v>491</v>
      </c>
      <c r="U375" s="6" t="s">
        <v>6</v>
      </c>
      <c r="V375" s="6" t="s">
        <v>5</v>
      </c>
      <c r="W375" s="6" t="s">
        <v>233</v>
      </c>
      <c r="X375" s="6" t="s">
        <v>1532</v>
      </c>
      <c r="Y375" s="6" t="s">
        <v>2596</v>
      </c>
      <c r="Z375" s="6" t="s">
        <v>2384</v>
      </c>
      <c r="AA375" s="9">
        <v>89472</v>
      </c>
    </row>
    <row r="376" spans="1:27">
      <c r="A376" s="6" t="s">
        <v>40</v>
      </c>
      <c r="B376" s="6" t="s">
        <v>1537</v>
      </c>
      <c r="C376" s="6" t="s">
        <v>513</v>
      </c>
      <c r="D376" s="6" t="s">
        <v>28</v>
      </c>
      <c r="E376" s="7">
        <v>14021900355</v>
      </c>
      <c r="F376" s="7">
        <f t="shared" si="23"/>
        <v>1</v>
      </c>
      <c r="G376" s="6" t="s">
        <v>486</v>
      </c>
      <c r="H376" s="8" t="s">
        <v>1535</v>
      </c>
      <c r="I376" s="6" t="s">
        <v>1534</v>
      </c>
      <c r="J376" s="6" t="s">
        <v>4</v>
      </c>
      <c r="K376" s="9">
        <v>74541</v>
      </c>
      <c r="L376" s="9">
        <v>200000</v>
      </c>
      <c r="M376" s="9">
        <v>198570</v>
      </c>
      <c r="N376" s="9">
        <f t="shared" si="22"/>
        <v>14801606370</v>
      </c>
      <c r="O376" s="9">
        <f t="shared" si="25"/>
        <v>1332144573.3</v>
      </c>
      <c r="P376" s="9">
        <f t="shared" si="24"/>
        <v>16133750943.299999</v>
      </c>
      <c r="Q376" s="6" t="s">
        <v>0</v>
      </c>
      <c r="R376" s="6" t="s">
        <v>482</v>
      </c>
      <c r="S376" s="6" t="s">
        <v>2488</v>
      </c>
      <c r="T376" s="6" t="s">
        <v>486</v>
      </c>
      <c r="U376" s="6" t="s">
        <v>6</v>
      </c>
      <c r="V376" s="6" t="s">
        <v>5</v>
      </c>
      <c r="W376" s="6" t="s">
        <v>46</v>
      </c>
      <c r="X376" s="6" t="s">
        <v>1536</v>
      </c>
      <c r="Y376" s="6" t="s">
        <v>2598</v>
      </c>
      <c r="Z376" s="6" t="s">
        <v>2333</v>
      </c>
      <c r="AA376" s="9">
        <v>89320</v>
      </c>
    </row>
    <row r="377" spans="1:27">
      <c r="A377" s="6" t="s">
        <v>467</v>
      </c>
      <c r="B377" s="6" t="s">
        <v>1539</v>
      </c>
      <c r="C377" s="6" t="s">
        <v>513</v>
      </c>
      <c r="D377" s="6" t="s">
        <v>28</v>
      </c>
      <c r="E377" s="7">
        <v>14021900356</v>
      </c>
      <c r="F377" s="7">
        <f t="shared" si="23"/>
        <v>1</v>
      </c>
      <c r="G377" s="6" t="s">
        <v>519</v>
      </c>
      <c r="H377" s="8" t="s">
        <v>764</v>
      </c>
      <c r="I377" s="6" t="s">
        <v>763</v>
      </c>
      <c r="J377" s="6" t="s">
        <v>19</v>
      </c>
      <c r="K377" s="9">
        <v>74541</v>
      </c>
      <c r="L377" s="9">
        <v>300000</v>
      </c>
      <c r="M377" s="9">
        <v>299260</v>
      </c>
      <c r="N377" s="9">
        <f t="shared" si="22"/>
        <v>22307139660</v>
      </c>
      <c r="O377" s="9">
        <f t="shared" si="25"/>
        <v>2007642569.3999999</v>
      </c>
      <c r="P377" s="9">
        <f t="shared" si="24"/>
        <v>24314782229.400002</v>
      </c>
      <c r="Q377" s="6" t="s">
        <v>0</v>
      </c>
      <c r="R377" s="6" t="s">
        <v>551</v>
      </c>
      <c r="S377" s="6" t="s">
        <v>2488</v>
      </c>
      <c r="T377" s="6" t="s">
        <v>519</v>
      </c>
      <c r="U377" s="6" t="s">
        <v>6</v>
      </c>
      <c r="V377" s="6" t="s">
        <v>5</v>
      </c>
      <c r="W377" s="6" t="s">
        <v>13</v>
      </c>
      <c r="X377" s="6" t="s">
        <v>1538</v>
      </c>
      <c r="Y377" s="6" t="s">
        <v>2601</v>
      </c>
      <c r="Z377" s="6" t="s">
        <v>2333</v>
      </c>
      <c r="AA377" s="9">
        <v>89395</v>
      </c>
    </row>
    <row r="378" spans="1:27">
      <c r="A378" s="6" t="s">
        <v>32</v>
      </c>
      <c r="B378" s="6" t="s">
        <v>1543</v>
      </c>
      <c r="C378" s="6" t="s">
        <v>513</v>
      </c>
      <c r="D378" s="6" t="s">
        <v>28</v>
      </c>
      <c r="E378" s="7">
        <v>14021900357</v>
      </c>
      <c r="F378" s="7">
        <f t="shared" si="23"/>
        <v>1</v>
      </c>
      <c r="G378" s="6" t="s">
        <v>519</v>
      </c>
      <c r="H378" s="8" t="s">
        <v>1541</v>
      </c>
      <c r="I378" s="6" t="s">
        <v>1540</v>
      </c>
      <c r="J378" s="6" t="s">
        <v>19</v>
      </c>
      <c r="K378" s="9">
        <v>74541</v>
      </c>
      <c r="L378" s="9">
        <v>374000</v>
      </c>
      <c r="M378" s="9">
        <v>373040</v>
      </c>
      <c r="N378" s="9">
        <f t="shared" si="22"/>
        <v>27806774640</v>
      </c>
      <c r="O378" s="9">
        <f t="shared" si="25"/>
        <v>2502609717.5999999</v>
      </c>
      <c r="P378" s="9">
        <f t="shared" si="24"/>
        <v>30309384357.599998</v>
      </c>
      <c r="Q378" s="6" t="s">
        <v>0</v>
      </c>
      <c r="R378" s="6" t="s">
        <v>551</v>
      </c>
      <c r="S378" s="6" t="s">
        <v>2488</v>
      </c>
      <c r="T378" s="6" t="s">
        <v>519</v>
      </c>
      <c r="U378" s="6" t="s">
        <v>6</v>
      </c>
      <c r="V378" s="6" t="s">
        <v>5</v>
      </c>
      <c r="W378" s="6" t="s">
        <v>186</v>
      </c>
      <c r="X378" s="6" t="s">
        <v>1542</v>
      </c>
      <c r="Y378" s="6" t="s">
        <v>2600</v>
      </c>
      <c r="Z378" s="6" t="s">
        <v>2333</v>
      </c>
      <c r="AA378" s="9">
        <v>89608</v>
      </c>
    </row>
    <row r="379" spans="1:27">
      <c r="A379" s="6" t="s">
        <v>37</v>
      </c>
      <c r="B379" s="6" t="s">
        <v>1545</v>
      </c>
      <c r="C379" s="6" t="s">
        <v>489</v>
      </c>
      <c r="D379" s="6" t="s">
        <v>28</v>
      </c>
      <c r="E379" s="7">
        <v>14021900358</v>
      </c>
      <c r="F379" s="7">
        <f t="shared" si="23"/>
        <v>1</v>
      </c>
      <c r="G379" s="6" t="s">
        <v>517</v>
      </c>
      <c r="H379" s="8" t="s">
        <v>852</v>
      </c>
      <c r="I379" s="6" t="s">
        <v>851</v>
      </c>
      <c r="J379" s="6" t="s">
        <v>19</v>
      </c>
      <c r="K379" s="9">
        <v>74541</v>
      </c>
      <c r="L379" s="9">
        <v>300000</v>
      </c>
      <c r="M379" s="9">
        <v>298570</v>
      </c>
      <c r="N379" s="9">
        <f t="shared" si="22"/>
        <v>22255706370</v>
      </c>
      <c r="O379" s="9">
        <f t="shared" si="25"/>
        <v>2003013573.3</v>
      </c>
      <c r="P379" s="9">
        <f t="shared" si="24"/>
        <v>24258719943.299999</v>
      </c>
      <c r="Q379" s="6" t="s">
        <v>0</v>
      </c>
      <c r="R379" s="6" t="s">
        <v>537</v>
      </c>
      <c r="S379" s="6" t="s">
        <v>2488</v>
      </c>
      <c r="T379" s="6" t="s">
        <v>517</v>
      </c>
      <c r="U379" s="6" t="s">
        <v>6</v>
      </c>
      <c r="V379" s="6" t="s">
        <v>5</v>
      </c>
      <c r="W379" s="6" t="s">
        <v>20</v>
      </c>
      <c r="X379" s="6" t="s">
        <v>1544</v>
      </c>
      <c r="Y379" s="6" t="s">
        <v>2602</v>
      </c>
      <c r="Z379" s="6" t="s">
        <v>2333</v>
      </c>
      <c r="AA379" s="9">
        <v>89853</v>
      </c>
    </row>
    <row r="380" spans="1:27">
      <c r="A380" s="6" t="s">
        <v>299</v>
      </c>
      <c r="B380" s="6" t="s">
        <v>1547</v>
      </c>
      <c r="C380" s="6" t="s">
        <v>528</v>
      </c>
      <c r="D380" s="6" t="s">
        <v>28</v>
      </c>
      <c r="E380" s="7">
        <v>14021900359</v>
      </c>
      <c r="F380" s="7">
        <f t="shared" si="23"/>
        <v>1</v>
      </c>
      <c r="G380" s="6" t="s">
        <v>494</v>
      </c>
      <c r="H380" s="8" t="s">
        <v>1373</v>
      </c>
      <c r="I380" s="6" t="s">
        <v>1372</v>
      </c>
      <c r="J380" s="6" t="s">
        <v>16</v>
      </c>
      <c r="K380" s="9">
        <v>74541</v>
      </c>
      <c r="L380" s="9">
        <v>200000</v>
      </c>
      <c r="M380" s="9">
        <v>196510</v>
      </c>
      <c r="N380" s="9">
        <f t="shared" si="22"/>
        <v>14648051910</v>
      </c>
      <c r="O380" s="9">
        <f t="shared" si="25"/>
        <v>1318324671.8999999</v>
      </c>
      <c r="P380" s="9">
        <f t="shared" si="24"/>
        <v>15966376581.9</v>
      </c>
      <c r="Q380" s="6" t="s">
        <v>0</v>
      </c>
      <c r="R380" s="6" t="s">
        <v>553</v>
      </c>
      <c r="S380" s="6" t="s">
        <v>2540</v>
      </c>
      <c r="T380" s="6" t="s">
        <v>494</v>
      </c>
      <c r="U380" s="6" t="s">
        <v>6</v>
      </c>
      <c r="V380" s="6" t="s">
        <v>5</v>
      </c>
      <c r="W380" s="6" t="s">
        <v>665</v>
      </c>
      <c r="X380" s="6" t="s">
        <v>1546</v>
      </c>
      <c r="Y380" s="6" t="s">
        <v>2605</v>
      </c>
      <c r="Z380" s="6" t="s">
        <v>2384</v>
      </c>
      <c r="AA380" s="9">
        <v>89658</v>
      </c>
    </row>
    <row r="381" spans="1:27">
      <c r="A381" s="6" t="s">
        <v>722</v>
      </c>
      <c r="B381" s="6" t="s">
        <v>1549</v>
      </c>
      <c r="C381" s="6" t="s">
        <v>529</v>
      </c>
      <c r="D381" s="6" t="s">
        <v>28</v>
      </c>
      <c r="E381" s="14">
        <v>14021900360</v>
      </c>
      <c r="F381" s="7">
        <f t="shared" si="23"/>
        <v>1</v>
      </c>
      <c r="G381" s="6" t="s">
        <v>482</v>
      </c>
      <c r="H381" s="8" t="s">
        <v>776</v>
      </c>
      <c r="I381" s="6" t="s">
        <v>775</v>
      </c>
      <c r="J381" s="6" t="s">
        <v>19</v>
      </c>
      <c r="K381" s="9">
        <v>73863</v>
      </c>
      <c r="L381" s="9">
        <v>97000</v>
      </c>
      <c r="M381" s="9">
        <v>96550</v>
      </c>
      <c r="N381" s="9">
        <f t="shared" si="22"/>
        <v>7131472650</v>
      </c>
      <c r="O381" s="9">
        <f t="shared" ref="O381:O383" si="26">N381*10%</f>
        <v>713147265</v>
      </c>
      <c r="P381" s="9">
        <f t="shared" si="24"/>
        <v>7844619915</v>
      </c>
      <c r="Q381" s="6" t="s">
        <v>0</v>
      </c>
      <c r="R381" s="6" t="s">
        <v>559</v>
      </c>
      <c r="S381" s="6" t="s">
        <v>2488</v>
      </c>
      <c r="T381" s="6" t="s">
        <v>482</v>
      </c>
      <c r="U381" s="6" t="s">
        <v>6</v>
      </c>
      <c r="V381" s="6" t="s">
        <v>5</v>
      </c>
      <c r="W381" s="6" t="s">
        <v>7</v>
      </c>
      <c r="X381" s="6" t="s">
        <v>1548</v>
      </c>
      <c r="Y381" s="6" t="s">
        <v>2606</v>
      </c>
      <c r="Z381" s="6" t="s">
        <v>2384</v>
      </c>
      <c r="AA381" s="9">
        <v>90170</v>
      </c>
    </row>
    <row r="382" spans="1:27">
      <c r="A382" s="6" t="s">
        <v>722</v>
      </c>
      <c r="B382" s="6" t="s">
        <v>1551</v>
      </c>
      <c r="C382" s="6" t="s">
        <v>529</v>
      </c>
      <c r="D382" s="6" t="s">
        <v>28</v>
      </c>
      <c r="E382" s="14">
        <v>14021900361</v>
      </c>
      <c r="F382" s="7">
        <f t="shared" si="23"/>
        <v>1</v>
      </c>
      <c r="G382" s="6" t="s">
        <v>482</v>
      </c>
      <c r="H382" s="8" t="s">
        <v>1464</v>
      </c>
      <c r="I382" s="6" t="s">
        <v>1463</v>
      </c>
      <c r="J382" s="6" t="s">
        <v>19</v>
      </c>
      <c r="K382" s="9">
        <v>73863</v>
      </c>
      <c r="L382" s="9">
        <v>265000</v>
      </c>
      <c r="M382" s="9">
        <v>263610</v>
      </c>
      <c r="N382" s="9">
        <f t="shared" si="22"/>
        <v>19471025430</v>
      </c>
      <c r="O382" s="9">
        <f t="shared" si="26"/>
        <v>1947102543</v>
      </c>
      <c r="P382" s="9">
        <f t="shared" si="24"/>
        <v>21418127973</v>
      </c>
      <c r="Q382" s="6" t="s">
        <v>0</v>
      </c>
      <c r="R382" s="6" t="s">
        <v>572</v>
      </c>
      <c r="S382" s="6" t="s">
        <v>2488</v>
      </c>
      <c r="T382" s="6" t="s">
        <v>482</v>
      </c>
      <c r="U382" s="6" t="s">
        <v>6</v>
      </c>
      <c r="V382" s="6" t="s">
        <v>5</v>
      </c>
      <c r="W382" s="6" t="s">
        <v>7</v>
      </c>
      <c r="X382" s="6" t="s">
        <v>1548</v>
      </c>
      <c r="Y382" s="6" t="s">
        <v>2608</v>
      </c>
      <c r="Z382" s="6" t="s">
        <v>2384</v>
      </c>
      <c r="AA382" s="9">
        <v>90174</v>
      </c>
    </row>
    <row r="383" spans="1:27">
      <c r="A383" s="6" t="s">
        <v>722</v>
      </c>
      <c r="B383" s="6" t="s">
        <v>1553</v>
      </c>
      <c r="C383" s="6" t="s">
        <v>529</v>
      </c>
      <c r="D383" s="6" t="s">
        <v>28</v>
      </c>
      <c r="E383" s="14">
        <v>14021900362</v>
      </c>
      <c r="F383" s="7">
        <f t="shared" si="23"/>
        <v>1</v>
      </c>
      <c r="G383" s="6" t="s">
        <v>482</v>
      </c>
      <c r="H383" s="8" t="s">
        <v>795</v>
      </c>
      <c r="I383" s="6" t="s">
        <v>794</v>
      </c>
      <c r="J383" s="6" t="s">
        <v>19</v>
      </c>
      <c r="K383" s="9">
        <v>73863</v>
      </c>
      <c r="L383" s="9">
        <v>63000</v>
      </c>
      <c r="M383" s="9">
        <v>61350</v>
      </c>
      <c r="N383" s="9">
        <f t="shared" si="22"/>
        <v>4531495050</v>
      </c>
      <c r="O383" s="9">
        <f t="shared" si="26"/>
        <v>453149505</v>
      </c>
      <c r="P383" s="9">
        <f t="shared" si="24"/>
        <v>4984644555</v>
      </c>
      <c r="Q383" s="6" t="s">
        <v>0</v>
      </c>
      <c r="R383" s="6" t="s">
        <v>1550</v>
      </c>
      <c r="S383" s="6" t="s">
        <v>2488</v>
      </c>
      <c r="T383" s="6" t="s">
        <v>482</v>
      </c>
      <c r="U383" s="6" t="s">
        <v>6</v>
      </c>
      <c r="V383" s="6" t="s">
        <v>5</v>
      </c>
      <c r="W383" s="6" t="s">
        <v>7</v>
      </c>
      <c r="X383" s="6" t="s">
        <v>1548</v>
      </c>
      <c r="Y383" s="6" t="s">
        <v>2607</v>
      </c>
      <c r="Z383" s="6" t="s">
        <v>2384</v>
      </c>
      <c r="AA383" s="9">
        <v>90192</v>
      </c>
    </row>
    <row r="384" spans="1:27">
      <c r="A384" s="6" t="s">
        <v>319</v>
      </c>
      <c r="B384" s="6" t="s">
        <v>1556</v>
      </c>
      <c r="C384" s="6" t="s">
        <v>494</v>
      </c>
      <c r="D384" s="6" t="s">
        <v>28</v>
      </c>
      <c r="E384" s="7">
        <v>14021900363</v>
      </c>
      <c r="F384" s="7">
        <f t="shared" si="23"/>
        <v>1</v>
      </c>
      <c r="G384" s="6" t="s">
        <v>540</v>
      </c>
      <c r="H384" s="8" t="s">
        <v>1001</v>
      </c>
      <c r="I384" s="6" t="s">
        <v>1000</v>
      </c>
      <c r="J384" s="6" t="s">
        <v>4</v>
      </c>
      <c r="K384" s="9">
        <v>74541</v>
      </c>
      <c r="L384" s="9">
        <v>100000</v>
      </c>
      <c r="M384" s="9">
        <v>95380</v>
      </c>
      <c r="N384" s="9">
        <f t="shared" si="22"/>
        <v>7109720580</v>
      </c>
      <c r="O384" s="9">
        <f t="shared" ref="O384:O388" si="27">N384*9%</f>
        <v>639874852.19999993</v>
      </c>
      <c r="P384" s="9">
        <f t="shared" si="24"/>
        <v>7749595432.1999998</v>
      </c>
      <c r="Q384" s="6" t="s">
        <v>0</v>
      </c>
      <c r="R384" s="6" t="s">
        <v>1592</v>
      </c>
      <c r="S384" s="6" t="s">
        <v>2488</v>
      </c>
      <c r="T384" s="6" t="s">
        <v>540</v>
      </c>
      <c r="U384" s="6" t="s">
        <v>6</v>
      </c>
      <c r="V384" s="6" t="s">
        <v>5</v>
      </c>
      <c r="W384" s="6" t="s">
        <v>340</v>
      </c>
      <c r="X384" s="6" t="s">
        <v>1555</v>
      </c>
      <c r="Y384" s="6" t="s">
        <v>2612</v>
      </c>
      <c r="Z384" s="6" t="s">
        <v>2333</v>
      </c>
      <c r="AA384" s="9">
        <v>90011</v>
      </c>
    </row>
    <row r="385" spans="1:27">
      <c r="A385" s="6" t="s">
        <v>14</v>
      </c>
      <c r="B385" s="6" t="s">
        <v>1558</v>
      </c>
      <c r="C385" s="6" t="s">
        <v>517</v>
      </c>
      <c r="D385" s="6" t="s">
        <v>28</v>
      </c>
      <c r="E385" s="7">
        <v>14021900364</v>
      </c>
      <c r="F385" s="7">
        <f t="shared" si="23"/>
        <v>1</v>
      </c>
      <c r="G385" s="6" t="s">
        <v>540</v>
      </c>
      <c r="H385" s="8" t="s">
        <v>1042</v>
      </c>
      <c r="I385" s="6" t="s">
        <v>1041</v>
      </c>
      <c r="J385" s="6" t="s">
        <v>12</v>
      </c>
      <c r="K385" s="9">
        <v>74541</v>
      </c>
      <c r="L385" s="9">
        <v>200000</v>
      </c>
      <c r="M385" s="9">
        <v>198930</v>
      </c>
      <c r="N385" s="9">
        <f t="shared" si="22"/>
        <v>14828441130</v>
      </c>
      <c r="O385" s="9">
        <f t="shared" si="27"/>
        <v>1334559701.7</v>
      </c>
      <c r="P385" s="9">
        <f t="shared" si="24"/>
        <v>16163000831.700001</v>
      </c>
      <c r="Q385" s="6" t="s">
        <v>0</v>
      </c>
      <c r="R385" s="6" t="s">
        <v>1592</v>
      </c>
      <c r="S385" s="6" t="s">
        <v>2488</v>
      </c>
      <c r="T385" s="6" t="s">
        <v>540</v>
      </c>
      <c r="U385" s="6" t="s">
        <v>6</v>
      </c>
      <c r="V385" s="6" t="s">
        <v>5</v>
      </c>
      <c r="W385" s="6" t="s">
        <v>13</v>
      </c>
      <c r="X385" s="6" t="s">
        <v>1557</v>
      </c>
      <c r="Y385" s="6" t="s">
        <v>2611</v>
      </c>
      <c r="Z385" s="6" t="s">
        <v>2384</v>
      </c>
      <c r="AA385" s="9">
        <v>87572</v>
      </c>
    </row>
    <row r="386" spans="1:27">
      <c r="A386" s="6" t="s">
        <v>40</v>
      </c>
      <c r="B386" s="6" t="s">
        <v>1559</v>
      </c>
      <c r="C386" s="6" t="s">
        <v>482</v>
      </c>
      <c r="D386" s="6" t="s">
        <v>28</v>
      </c>
      <c r="E386" s="7">
        <v>14021900365</v>
      </c>
      <c r="F386" s="7">
        <f t="shared" si="23"/>
        <v>1</v>
      </c>
      <c r="G386" s="6" t="s">
        <v>540</v>
      </c>
      <c r="H386" s="8" t="s">
        <v>712</v>
      </c>
      <c r="I386" s="6" t="s">
        <v>711</v>
      </c>
      <c r="J386" s="6" t="s">
        <v>19</v>
      </c>
      <c r="K386" s="9">
        <v>74541</v>
      </c>
      <c r="L386" s="9">
        <v>200000</v>
      </c>
      <c r="M386" s="9">
        <v>198840</v>
      </c>
      <c r="N386" s="9">
        <f t="shared" ref="N386:N449" si="28">M386*K386</f>
        <v>14821732440</v>
      </c>
      <c r="O386" s="9">
        <f t="shared" si="27"/>
        <v>1333955919.5999999</v>
      </c>
      <c r="P386" s="9">
        <f t="shared" si="24"/>
        <v>16155688359.6</v>
      </c>
      <c r="Q386" s="6" t="s">
        <v>0</v>
      </c>
      <c r="R386" s="6" t="s">
        <v>1592</v>
      </c>
      <c r="S386" s="6" t="s">
        <v>2488</v>
      </c>
      <c r="T386" s="6" t="s">
        <v>540</v>
      </c>
      <c r="U386" s="6" t="s">
        <v>6</v>
      </c>
      <c r="V386" s="6" t="s">
        <v>5</v>
      </c>
      <c r="W386" s="6" t="s">
        <v>42</v>
      </c>
      <c r="X386" s="6" t="s">
        <v>875</v>
      </c>
      <c r="Y386" s="6" t="s">
        <v>2610</v>
      </c>
      <c r="Z386" s="6" t="s">
        <v>2333</v>
      </c>
      <c r="AA386" s="9">
        <v>89858</v>
      </c>
    </row>
    <row r="387" spans="1:27">
      <c r="A387" s="6" t="s">
        <v>1176</v>
      </c>
      <c r="B387" s="6" t="s">
        <v>1561</v>
      </c>
      <c r="C387" s="6" t="s">
        <v>540</v>
      </c>
      <c r="D387" s="6" t="s">
        <v>28</v>
      </c>
      <c r="E387" s="7">
        <v>14021900366</v>
      </c>
      <c r="F387" s="7">
        <f t="shared" ref="F387:F450" si="29">COUNTIF(E:E,E387)</f>
        <v>1</v>
      </c>
      <c r="G387" s="6" t="s">
        <v>526</v>
      </c>
      <c r="H387" s="8" t="s">
        <v>415</v>
      </c>
      <c r="I387" s="6" t="s">
        <v>414</v>
      </c>
      <c r="J387" s="6" t="s">
        <v>4</v>
      </c>
      <c r="K387" s="9">
        <v>74541</v>
      </c>
      <c r="L387" s="9">
        <v>270000</v>
      </c>
      <c r="M387" s="9">
        <v>268250</v>
      </c>
      <c r="N387" s="9">
        <f t="shared" si="28"/>
        <v>19995623250</v>
      </c>
      <c r="O387" s="9">
        <f t="shared" si="27"/>
        <v>1799606092.5</v>
      </c>
      <c r="P387" s="9">
        <f t="shared" ref="P387:P450" si="30">O387+N387</f>
        <v>21795229342.5</v>
      </c>
      <c r="Q387" s="6" t="s">
        <v>0</v>
      </c>
      <c r="R387" s="6" t="s">
        <v>1572</v>
      </c>
      <c r="S387" s="6" t="s">
        <v>2488</v>
      </c>
      <c r="T387" s="6" t="s">
        <v>526</v>
      </c>
      <c r="U387" s="6" t="s">
        <v>6</v>
      </c>
      <c r="V387" s="6" t="s">
        <v>5</v>
      </c>
      <c r="W387" s="6" t="s">
        <v>665</v>
      </c>
      <c r="X387" s="6" t="s">
        <v>1560</v>
      </c>
      <c r="Y387" s="6" t="s">
        <v>2615</v>
      </c>
      <c r="Z387" s="6" t="s">
        <v>2333</v>
      </c>
      <c r="AA387" s="9">
        <v>89977</v>
      </c>
    </row>
    <row r="388" spans="1:27">
      <c r="A388" s="6" t="s">
        <v>702</v>
      </c>
      <c r="B388" s="6" t="s">
        <v>1564</v>
      </c>
      <c r="C388" s="6" t="s">
        <v>540</v>
      </c>
      <c r="D388" s="6" t="s">
        <v>28</v>
      </c>
      <c r="E388" s="13">
        <v>14021900367</v>
      </c>
      <c r="F388" s="7">
        <f t="shared" si="29"/>
        <v>2</v>
      </c>
      <c r="G388" s="6" t="s">
        <v>526</v>
      </c>
      <c r="H388" s="8" t="s">
        <v>709</v>
      </c>
      <c r="I388" s="6" t="s">
        <v>708</v>
      </c>
      <c r="J388" s="6" t="s">
        <v>19</v>
      </c>
      <c r="K388" s="9">
        <v>74541</v>
      </c>
      <c r="L388" s="9">
        <v>47520</v>
      </c>
      <c r="M388" s="9">
        <v>47520</v>
      </c>
      <c r="N388" s="9">
        <f t="shared" si="28"/>
        <v>3542188320</v>
      </c>
      <c r="O388" s="9">
        <f t="shared" si="27"/>
        <v>318796948.80000001</v>
      </c>
      <c r="P388" s="9">
        <f t="shared" si="30"/>
        <v>3860985268.8000002</v>
      </c>
      <c r="Q388" s="6" t="s">
        <v>0</v>
      </c>
      <c r="R388" s="6" t="s">
        <v>1584</v>
      </c>
      <c r="S388" s="6" t="s">
        <v>2488</v>
      </c>
      <c r="T388" s="6" t="s">
        <v>526</v>
      </c>
      <c r="U388" s="6" t="s">
        <v>6</v>
      </c>
      <c r="V388" s="6" t="s">
        <v>5</v>
      </c>
      <c r="W388" s="6" t="s">
        <v>25</v>
      </c>
      <c r="X388" s="6" t="s">
        <v>1563</v>
      </c>
      <c r="Y388" s="6" t="s">
        <v>2614</v>
      </c>
      <c r="Z388" s="6" t="s">
        <v>2333</v>
      </c>
      <c r="AA388" s="9">
        <v>89738</v>
      </c>
    </row>
    <row r="389" spans="1:27">
      <c r="A389" s="6" t="s">
        <v>702</v>
      </c>
      <c r="B389" s="6" t="s">
        <v>1564</v>
      </c>
      <c r="C389" s="6" t="s">
        <v>540</v>
      </c>
      <c r="D389" s="6" t="s">
        <v>28</v>
      </c>
      <c r="E389" s="13">
        <v>14021900367</v>
      </c>
      <c r="F389" s="7">
        <f t="shared" si="29"/>
        <v>2</v>
      </c>
      <c r="G389" s="6" t="s">
        <v>526</v>
      </c>
      <c r="H389" s="8" t="s">
        <v>709</v>
      </c>
      <c r="I389" s="6" t="s">
        <v>708</v>
      </c>
      <c r="J389" s="6" t="s">
        <v>19</v>
      </c>
      <c r="K389" s="9">
        <v>73863</v>
      </c>
      <c r="L389" s="9">
        <v>39480</v>
      </c>
      <c r="M389" s="9">
        <v>38320</v>
      </c>
      <c r="N389" s="9">
        <f t="shared" si="28"/>
        <v>2830430160</v>
      </c>
      <c r="O389" s="9">
        <f>N389*10%</f>
        <v>283043016</v>
      </c>
      <c r="P389" s="9">
        <f t="shared" si="30"/>
        <v>3113473176</v>
      </c>
      <c r="Q389" s="6" t="s">
        <v>0</v>
      </c>
      <c r="R389" s="6" t="s">
        <v>1584</v>
      </c>
      <c r="S389" s="6" t="s">
        <v>2488</v>
      </c>
      <c r="T389" s="6" t="s">
        <v>526</v>
      </c>
      <c r="U389" s="6" t="s">
        <v>6</v>
      </c>
      <c r="V389" s="6" t="s">
        <v>5</v>
      </c>
      <c r="W389" s="6" t="s">
        <v>25</v>
      </c>
      <c r="X389" s="6" t="s">
        <v>1563</v>
      </c>
      <c r="Y389" s="6" t="s">
        <v>2614</v>
      </c>
      <c r="Z389" s="6" t="s">
        <v>2333</v>
      </c>
      <c r="AA389" s="9">
        <v>89738</v>
      </c>
    </row>
    <row r="390" spans="1:27">
      <c r="A390" s="6" t="s">
        <v>9</v>
      </c>
      <c r="B390" s="6" t="s">
        <v>1566</v>
      </c>
      <c r="C390" s="6" t="s">
        <v>540</v>
      </c>
      <c r="D390" s="6" t="s">
        <v>28</v>
      </c>
      <c r="E390" s="7">
        <v>14021900368</v>
      </c>
      <c r="F390" s="7">
        <f t="shared" si="29"/>
        <v>1</v>
      </c>
      <c r="G390" s="6" t="s">
        <v>526</v>
      </c>
      <c r="H390" s="8" t="s">
        <v>744</v>
      </c>
      <c r="I390" s="6" t="s">
        <v>743</v>
      </c>
      <c r="J390" s="6" t="s">
        <v>16</v>
      </c>
      <c r="K390" s="9">
        <v>74541</v>
      </c>
      <c r="L390" s="9">
        <v>49000</v>
      </c>
      <c r="M390" s="9">
        <v>48240</v>
      </c>
      <c r="N390" s="9">
        <f t="shared" si="28"/>
        <v>3595857840</v>
      </c>
      <c r="O390" s="9">
        <f t="shared" ref="O390:O391" si="31">N390*9%</f>
        <v>323627205.59999996</v>
      </c>
      <c r="P390" s="9">
        <f t="shared" si="30"/>
        <v>3919485045.5999999</v>
      </c>
      <c r="Q390" s="6" t="s">
        <v>0</v>
      </c>
      <c r="R390" s="6" t="s">
        <v>1572</v>
      </c>
      <c r="S390" s="6" t="s">
        <v>2488</v>
      </c>
      <c r="T390" s="6" t="s">
        <v>526</v>
      </c>
      <c r="U390" s="6" t="s">
        <v>6</v>
      </c>
      <c r="V390" s="6" t="s">
        <v>5</v>
      </c>
      <c r="W390" s="6" t="s">
        <v>17</v>
      </c>
      <c r="X390" s="6" t="s">
        <v>1565</v>
      </c>
      <c r="Y390" s="6" t="s">
        <v>2616</v>
      </c>
      <c r="Z390" s="6" t="s">
        <v>2384</v>
      </c>
      <c r="AA390" s="9">
        <v>89964</v>
      </c>
    </row>
    <row r="391" spans="1:27">
      <c r="A391" s="6" t="s">
        <v>722</v>
      </c>
      <c r="B391" s="6" t="s">
        <v>1571</v>
      </c>
      <c r="C391" s="6" t="s">
        <v>529</v>
      </c>
      <c r="D391" s="6" t="s">
        <v>28</v>
      </c>
      <c r="E391" s="13">
        <v>14021900369</v>
      </c>
      <c r="F391" s="7">
        <f t="shared" si="29"/>
        <v>2</v>
      </c>
      <c r="G391" s="6" t="s">
        <v>526</v>
      </c>
      <c r="H391" s="8" t="s">
        <v>1568</v>
      </c>
      <c r="I391" s="6" t="s">
        <v>1567</v>
      </c>
      <c r="J391" s="6" t="s">
        <v>19</v>
      </c>
      <c r="K391" s="9">
        <v>74541</v>
      </c>
      <c r="L391" s="9">
        <v>100720</v>
      </c>
      <c r="M391" s="9">
        <v>100720</v>
      </c>
      <c r="N391" s="9">
        <f t="shared" si="28"/>
        <v>7507769520</v>
      </c>
      <c r="O391" s="9">
        <f t="shared" si="31"/>
        <v>675699256.79999995</v>
      </c>
      <c r="P391" s="9">
        <f t="shared" si="30"/>
        <v>8183468776.8000002</v>
      </c>
      <c r="Q391" s="6" t="s">
        <v>0</v>
      </c>
      <c r="R391" s="6" t="s">
        <v>1570</v>
      </c>
      <c r="S391" s="6" t="s">
        <v>2488</v>
      </c>
      <c r="T391" s="6" t="s">
        <v>526</v>
      </c>
      <c r="U391" s="6" t="s">
        <v>6</v>
      </c>
      <c r="V391" s="6" t="s">
        <v>5</v>
      </c>
      <c r="W391" s="6" t="s">
        <v>1569</v>
      </c>
      <c r="X391" s="6" t="s">
        <v>1548</v>
      </c>
      <c r="Y391" s="6" t="s">
        <v>2613</v>
      </c>
      <c r="Z391" s="6" t="s">
        <v>2384</v>
      </c>
      <c r="AA391" s="9">
        <v>90172</v>
      </c>
    </row>
    <row r="392" spans="1:27">
      <c r="A392" s="6" t="s">
        <v>722</v>
      </c>
      <c r="B392" s="6" t="s">
        <v>1571</v>
      </c>
      <c r="C392" s="6" t="s">
        <v>529</v>
      </c>
      <c r="D392" s="6" t="s">
        <v>28</v>
      </c>
      <c r="E392" s="13">
        <v>14021900369</v>
      </c>
      <c r="F392" s="7">
        <f t="shared" si="29"/>
        <v>2</v>
      </c>
      <c r="G392" s="6" t="s">
        <v>526</v>
      </c>
      <c r="H392" s="8" t="s">
        <v>1568</v>
      </c>
      <c r="I392" s="6" t="s">
        <v>1567</v>
      </c>
      <c r="J392" s="6" t="s">
        <v>19</v>
      </c>
      <c r="K392" s="9">
        <v>73863</v>
      </c>
      <c r="L392" s="9">
        <v>125280</v>
      </c>
      <c r="M392" s="9">
        <v>124250</v>
      </c>
      <c r="N392" s="9">
        <f t="shared" si="28"/>
        <v>9177477750</v>
      </c>
      <c r="O392" s="9">
        <f t="shared" ref="O392:O393" si="32">N392*10%</f>
        <v>917747775</v>
      </c>
      <c r="P392" s="9">
        <f t="shared" si="30"/>
        <v>10095225525</v>
      </c>
      <c r="Q392" s="6" t="s">
        <v>0</v>
      </c>
      <c r="R392" s="6" t="s">
        <v>1570</v>
      </c>
      <c r="S392" s="6" t="s">
        <v>2488</v>
      </c>
      <c r="T392" s="6" t="s">
        <v>526</v>
      </c>
      <c r="U392" s="6" t="s">
        <v>6</v>
      </c>
      <c r="V392" s="6" t="s">
        <v>5</v>
      </c>
      <c r="W392" s="6" t="s">
        <v>1569</v>
      </c>
      <c r="X392" s="6" t="s">
        <v>1548</v>
      </c>
      <c r="Y392" s="6" t="s">
        <v>2613</v>
      </c>
      <c r="Z392" s="6" t="s">
        <v>2384</v>
      </c>
      <c r="AA392" s="9">
        <v>90172</v>
      </c>
    </row>
    <row r="393" spans="1:27">
      <c r="A393" s="6" t="s">
        <v>14</v>
      </c>
      <c r="B393" s="6" t="s">
        <v>1576</v>
      </c>
      <c r="C393" s="6" t="s">
        <v>528</v>
      </c>
      <c r="D393" s="6" t="s">
        <v>28</v>
      </c>
      <c r="E393" s="14">
        <v>14021900370</v>
      </c>
      <c r="F393" s="7">
        <f t="shared" si="29"/>
        <v>1</v>
      </c>
      <c r="G393" s="6" t="s">
        <v>550</v>
      </c>
      <c r="H393" s="8" t="s">
        <v>1574</v>
      </c>
      <c r="I393" s="6" t="s">
        <v>1573</v>
      </c>
      <c r="J393" s="6" t="s">
        <v>4</v>
      </c>
      <c r="K393" s="9">
        <v>73863</v>
      </c>
      <c r="L393" s="9">
        <v>130000</v>
      </c>
      <c r="M393" s="9">
        <v>129980</v>
      </c>
      <c r="N393" s="9">
        <f t="shared" si="28"/>
        <v>9600712740</v>
      </c>
      <c r="O393" s="9">
        <f t="shared" si="32"/>
        <v>960071274</v>
      </c>
      <c r="P393" s="9">
        <f t="shared" si="30"/>
        <v>10560784014</v>
      </c>
      <c r="Q393" s="6" t="s">
        <v>0</v>
      </c>
      <c r="R393" s="6" t="s">
        <v>1552</v>
      </c>
      <c r="S393" s="6" t="s">
        <v>2488</v>
      </c>
      <c r="T393" s="6" t="s">
        <v>550</v>
      </c>
      <c r="U393" s="6" t="s">
        <v>6</v>
      </c>
      <c r="V393" s="6" t="s">
        <v>5</v>
      </c>
      <c r="W393" s="6" t="s">
        <v>45</v>
      </c>
      <c r="X393" s="6" t="s">
        <v>1575</v>
      </c>
      <c r="Y393" s="6" t="s">
        <v>2617</v>
      </c>
      <c r="Z393" s="6" t="s">
        <v>2333</v>
      </c>
      <c r="AA393" s="9">
        <v>89753</v>
      </c>
    </row>
    <row r="394" spans="1:27">
      <c r="A394" s="6" t="s">
        <v>299</v>
      </c>
      <c r="B394" s="6" t="s">
        <v>1580</v>
      </c>
      <c r="C394" s="6" t="s">
        <v>529</v>
      </c>
      <c r="D394" s="6" t="s">
        <v>28</v>
      </c>
      <c r="E394" s="7">
        <v>14021900371</v>
      </c>
      <c r="F394" s="7">
        <f t="shared" si="29"/>
        <v>1</v>
      </c>
      <c r="G394" s="6" t="s">
        <v>537</v>
      </c>
      <c r="H394" s="8" t="s">
        <v>1578</v>
      </c>
      <c r="I394" s="6" t="s">
        <v>1577</v>
      </c>
      <c r="J394" s="6" t="s">
        <v>4</v>
      </c>
      <c r="K394" s="9">
        <v>74541</v>
      </c>
      <c r="L394" s="9">
        <v>69000</v>
      </c>
      <c r="M394" s="9">
        <v>68630</v>
      </c>
      <c r="N394" s="9">
        <f t="shared" si="28"/>
        <v>5115748830</v>
      </c>
      <c r="O394" s="9">
        <f>N394*9%</f>
        <v>460417394.69999999</v>
      </c>
      <c r="P394" s="9">
        <f t="shared" si="30"/>
        <v>5576166224.6999998</v>
      </c>
      <c r="Q394" s="6" t="s">
        <v>0</v>
      </c>
      <c r="R394" s="6" t="s">
        <v>1582</v>
      </c>
      <c r="S394" s="6" t="s">
        <v>2488</v>
      </c>
      <c r="T394" s="6" t="s">
        <v>537</v>
      </c>
      <c r="U394" s="6" t="s">
        <v>6</v>
      </c>
      <c r="V394" s="6" t="s">
        <v>5</v>
      </c>
      <c r="W394" s="6" t="s">
        <v>665</v>
      </c>
      <c r="X394" s="6" t="s">
        <v>1579</v>
      </c>
      <c r="Y394" s="6" t="s">
        <v>2618</v>
      </c>
      <c r="Z394" s="6" t="s">
        <v>2384</v>
      </c>
      <c r="AA394" s="9">
        <v>89979</v>
      </c>
    </row>
    <row r="395" spans="1:27">
      <c r="A395" s="6" t="s">
        <v>40</v>
      </c>
      <c r="B395" s="6" t="s">
        <v>1581</v>
      </c>
      <c r="C395" s="6" t="s">
        <v>537</v>
      </c>
      <c r="D395" s="6" t="s">
        <v>28</v>
      </c>
      <c r="E395" s="14">
        <v>14021900372</v>
      </c>
      <c r="F395" s="7">
        <f t="shared" si="29"/>
        <v>1</v>
      </c>
      <c r="G395" s="6" t="s">
        <v>552</v>
      </c>
      <c r="H395" s="8" t="s">
        <v>799</v>
      </c>
      <c r="I395" s="6" t="s">
        <v>798</v>
      </c>
      <c r="J395" s="6" t="s">
        <v>4</v>
      </c>
      <c r="K395" s="9">
        <v>73863</v>
      </c>
      <c r="L395" s="9">
        <v>100000</v>
      </c>
      <c r="M395" s="9">
        <v>99160</v>
      </c>
      <c r="N395" s="9">
        <f t="shared" si="28"/>
        <v>7324255080</v>
      </c>
      <c r="O395" s="9">
        <f t="shared" ref="O395:O396" si="33">N395*10%</f>
        <v>732425508</v>
      </c>
      <c r="P395" s="9">
        <f t="shared" si="30"/>
        <v>8056680588</v>
      </c>
      <c r="Q395" s="6" t="s">
        <v>0</v>
      </c>
      <c r="R395" s="6" t="s">
        <v>557</v>
      </c>
      <c r="S395" s="6" t="s">
        <v>2488</v>
      </c>
      <c r="T395" s="6" t="s">
        <v>552</v>
      </c>
      <c r="U395" s="6" t="s">
        <v>6</v>
      </c>
      <c r="V395" s="6" t="s">
        <v>5</v>
      </c>
      <c r="W395" s="6" t="s">
        <v>42</v>
      </c>
      <c r="X395" s="6" t="s">
        <v>1370</v>
      </c>
      <c r="Y395" s="6" t="s">
        <v>2620</v>
      </c>
      <c r="Z395" s="6" t="s">
        <v>2384</v>
      </c>
      <c r="AA395" s="9">
        <v>89612</v>
      </c>
    </row>
    <row r="396" spans="1:27">
      <c r="A396" s="6" t="s">
        <v>40</v>
      </c>
      <c r="B396" s="6" t="s">
        <v>1583</v>
      </c>
      <c r="C396" s="6" t="s">
        <v>537</v>
      </c>
      <c r="D396" s="6" t="s">
        <v>28</v>
      </c>
      <c r="E396" s="14">
        <v>14021900373</v>
      </c>
      <c r="F396" s="7">
        <f t="shared" si="29"/>
        <v>1</v>
      </c>
      <c r="G396" s="6" t="s">
        <v>552</v>
      </c>
      <c r="H396" s="8" t="s">
        <v>1029</v>
      </c>
      <c r="I396" s="6" t="s">
        <v>1028</v>
      </c>
      <c r="J396" s="6" t="s">
        <v>4</v>
      </c>
      <c r="K396" s="9">
        <v>73863</v>
      </c>
      <c r="L396" s="9">
        <v>100000</v>
      </c>
      <c r="M396" s="9">
        <v>99060</v>
      </c>
      <c r="N396" s="9">
        <f t="shared" si="28"/>
        <v>7316868780</v>
      </c>
      <c r="O396" s="9">
        <f t="shared" si="33"/>
        <v>731686878</v>
      </c>
      <c r="P396" s="9">
        <f t="shared" si="30"/>
        <v>8048555658</v>
      </c>
      <c r="Q396" s="6" t="s">
        <v>0</v>
      </c>
      <c r="R396" s="6" t="s">
        <v>1552</v>
      </c>
      <c r="S396" s="6" t="s">
        <v>2488</v>
      </c>
      <c r="T396" s="6" t="s">
        <v>552</v>
      </c>
      <c r="U396" s="6" t="s">
        <v>6</v>
      </c>
      <c r="V396" s="6" t="s">
        <v>5</v>
      </c>
      <c r="W396" s="6" t="s">
        <v>25</v>
      </c>
      <c r="X396" s="6" t="s">
        <v>1030</v>
      </c>
      <c r="Y396" s="6" t="s">
        <v>2619</v>
      </c>
      <c r="Z396" s="6" t="s">
        <v>2384</v>
      </c>
      <c r="AA396" s="9">
        <v>89720</v>
      </c>
    </row>
    <row r="397" spans="1:27">
      <c r="A397" s="6" t="s">
        <v>9</v>
      </c>
      <c r="B397" s="6" t="s">
        <v>1585</v>
      </c>
      <c r="C397" s="6" t="s">
        <v>546</v>
      </c>
      <c r="D397" s="6" t="s">
        <v>28</v>
      </c>
      <c r="E397" s="13">
        <v>14021900374</v>
      </c>
      <c r="F397" s="7">
        <f t="shared" si="29"/>
        <v>2</v>
      </c>
      <c r="G397" s="6" t="s">
        <v>552</v>
      </c>
      <c r="H397" s="8" t="s">
        <v>944</v>
      </c>
      <c r="I397" s="6" t="s">
        <v>943</v>
      </c>
      <c r="J397" s="6" t="s">
        <v>19</v>
      </c>
      <c r="K397" s="9">
        <v>74541</v>
      </c>
      <c r="L397" s="9">
        <v>24150</v>
      </c>
      <c r="M397" s="9">
        <v>24150</v>
      </c>
      <c r="N397" s="9">
        <f t="shared" si="28"/>
        <v>1800165150</v>
      </c>
      <c r="O397" s="9">
        <f>N397*9%</f>
        <v>162014863.5</v>
      </c>
      <c r="P397" s="9">
        <f t="shared" si="30"/>
        <v>1962180013.5</v>
      </c>
      <c r="Q397" s="6" t="s">
        <v>0</v>
      </c>
      <c r="R397" s="6" t="s">
        <v>1552</v>
      </c>
      <c r="S397" s="6" t="s">
        <v>2488</v>
      </c>
      <c r="T397" s="6" t="s">
        <v>552</v>
      </c>
      <c r="U397" s="6" t="s">
        <v>6</v>
      </c>
      <c r="V397" s="6" t="s">
        <v>5</v>
      </c>
      <c r="W397" s="6" t="s">
        <v>66</v>
      </c>
      <c r="X397" s="6" t="s">
        <v>945</v>
      </c>
      <c r="Y397" s="6" t="s">
        <v>2623</v>
      </c>
      <c r="Z397" s="6" t="s">
        <v>2333</v>
      </c>
      <c r="AA397" s="9">
        <v>90347</v>
      </c>
    </row>
    <row r="398" spans="1:27">
      <c r="A398" s="6" t="s">
        <v>9</v>
      </c>
      <c r="B398" s="6" t="s">
        <v>1585</v>
      </c>
      <c r="C398" s="6" t="s">
        <v>546</v>
      </c>
      <c r="D398" s="6" t="s">
        <v>28</v>
      </c>
      <c r="E398" s="13">
        <v>14021900374</v>
      </c>
      <c r="F398" s="7">
        <f t="shared" si="29"/>
        <v>2</v>
      </c>
      <c r="G398" s="6" t="s">
        <v>552</v>
      </c>
      <c r="H398" s="8" t="s">
        <v>944</v>
      </c>
      <c r="I398" s="6" t="s">
        <v>943</v>
      </c>
      <c r="J398" s="6" t="s">
        <v>19</v>
      </c>
      <c r="K398" s="9">
        <v>73863</v>
      </c>
      <c r="L398" s="9">
        <v>175850</v>
      </c>
      <c r="M398" s="9">
        <v>174640</v>
      </c>
      <c r="N398" s="9">
        <f t="shared" si="28"/>
        <v>12899434320</v>
      </c>
      <c r="O398" s="9">
        <f t="shared" ref="O398:O399" si="34">N398*10%</f>
        <v>1289943432</v>
      </c>
      <c r="P398" s="9">
        <f t="shared" si="30"/>
        <v>14189377752</v>
      </c>
      <c r="Q398" s="6" t="s">
        <v>0</v>
      </c>
      <c r="R398" s="6" t="s">
        <v>1552</v>
      </c>
      <c r="S398" s="6" t="s">
        <v>2488</v>
      </c>
      <c r="T398" s="6" t="s">
        <v>552</v>
      </c>
      <c r="U398" s="6" t="s">
        <v>6</v>
      </c>
      <c r="V398" s="6" t="s">
        <v>5</v>
      </c>
      <c r="W398" s="6" t="s">
        <v>66</v>
      </c>
      <c r="X398" s="6" t="s">
        <v>945</v>
      </c>
      <c r="Y398" s="6" t="s">
        <v>2623</v>
      </c>
      <c r="Z398" s="6" t="s">
        <v>2333</v>
      </c>
      <c r="AA398" s="9">
        <v>90347</v>
      </c>
    </row>
    <row r="399" spans="1:27">
      <c r="A399" s="6" t="s">
        <v>37</v>
      </c>
      <c r="B399" s="6" t="s">
        <v>1587</v>
      </c>
      <c r="C399" s="6" t="s">
        <v>537</v>
      </c>
      <c r="D399" s="6" t="s">
        <v>28</v>
      </c>
      <c r="E399" s="14">
        <v>14021900375</v>
      </c>
      <c r="F399" s="7">
        <f t="shared" si="29"/>
        <v>1</v>
      </c>
      <c r="G399" s="6" t="s">
        <v>552</v>
      </c>
      <c r="H399" s="8" t="s">
        <v>787</v>
      </c>
      <c r="I399" s="6" t="s">
        <v>786</v>
      </c>
      <c r="J399" s="6" t="s">
        <v>19</v>
      </c>
      <c r="K399" s="9">
        <v>73863</v>
      </c>
      <c r="L399" s="9">
        <v>100000</v>
      </c>
      <c r="M399" s="9">
        <v>99010</v>
      </c>
      <c r="N399" s="9">
        <f t="shared" si="28"/>
        <v>7313175630</v>
      </c>
      <c r="O399" s="9">
        <f t="shared" si="34"/>
        <v>731317563</v>
      </c>
      <c r="P399" s="9">
        <f t="shared" si="30"/>
        <v>8044493193</v>
      </c>
      <c r="Q399" s="6" t="s">
        <v>0</v>
      </c>
      <c r="R399" s="6" t="s">
        <v>1552</v>
      </c>
      <c r="S399" s="6" t="s">
        <v>2488</v>
      </c>
      <c r="T399" s="6" t="s">
        <v>552</v>
      </c>
      <c r="U399" s="6" t="s">
        <v>6</v>
      </c>
      <c r="V399" s="6" t="s">
        <v>5</v>
      </c>
      <c r="W399" s="6" t="s">
        <v>20</v>
      </c>
      <c r="X399" s="6" t="s">
        <v>1586</v>
      </c>
      <c r="Y399" s="6" t="s">
        <v>2624</v>
      </c>
      <c r="Z399" s="6" t="s">
        <v>2384</v>
      </c>
      <c r="AA399" s="9">
        <v>89805</v>
      </c>
    </row>
    <row r="400" spans="1:27">
      <c r="A400" s="6" t="s">
        <v>37</v>
      </c>
      <c r="B400" s="6" t="s">
        <v>1591</v>
      </c>
      <c r="C400" s="6" t="s">
        <v>546</v>
      </c>
      <c r="D400" s="6" t="s">
        <v>28</v>
      </c>
      <c r="E400" s="13">
        <v>14021900376</v>
      </c>
      <c r="F400" s="7">
        <f t="shared" si="29"/>
        <v>2</v>
      </c>
      <c r="G400" s="6" t="s">
        <v>552</v>
      </c>
      <c r="H400" s="8" t="s">
        <v>1589</v>
      </c>
      <c r="I400" s="6" t="s">
        <v>1588</v>
      </c>
      <c r="J400" s="6" t="s">
        <v>19</v>
      </c>
      <c r="K400" s="9">
        <v>74541</v>
      </c>
      <c r="L400" s="9">
        <v>100200</v>
      </c>
      <c r="M400" s="9">
        <v>100200</v>
      </c>
      <c r="N400" s="9">
        <f t="shared" si="28"/>
        <v>7469008200</v>
      </c>
      <c r="O400" s="9">
        <f>N400*9%</f>
        <v>672210738</v>
      </c>
      <c r="P400" s="9">
        <f t="shared" si="30"/>
        <v>8141218938</v>
      </c>
      <c r="Q400" s="6" t="s">
        <v>0</v>
      </c>
      <c r="R400" s="6" t="s">
        <v>557</v>
      </c>
      <c r="S400" s="6" t="s">
        <v>2488</v>
      </c>
      <c r="T400" s="6" t="s">
        <v>552</v>
      </c>
      <c r="U400" s="6" t="s">
        <v>6</v>
      </c>
      <c r="V400" s="6" t="s">
        <v>5</v>
      </c>
      <c r="W400" s="6" t="s">
        <v>43</v>
      </c>
      <c r="X400" s="6" t="s">
        <v>1590</v>
      </c>
      <c r="Y400" s="6" t="s">
        <v>2625</v>
      </c>
      <c r="Z400" s="6" t="s">
        <v>2333</v>
      </c>
      <c r="AA400" s="9">
        <v>89922</v>
      </c>
    </row>
    <row r="401" spans="1:27">
      <c r="A401" s="6" t="s">
        <v>37</v>
      </c>
      <c r="B401" s="6" t="s">
        <v>1591</v>
      </c>
      <c r="C401" s="6" t="s">
        <v>546</v>
      </c>
      <c r="D401" s="6" t="s">
        <v>28</v>
      </c>
      <c r="E401" s="13">
        <v>14021900376</v>
      </c>
      <c r="F401" s="7">
        <f t="shared" si="29"/>
        <v>2</v>
      </c>
      <c r="G401" s="6" t="s">
        <v>552</v>
      </c>
      <c r="H401" s="8" t="s">
        <v>1589</v>
      </c>
      <c r="I401" s="6" t="s">
        <v>1588</v>
      </c>
      <c r="J401" s="6" t="s">
        <v>19</v>
      </c>
      <c r="K401" s="9">
        <v>73863</v>
      </c>
      <c r="L401" s="9">
        <v>399800</v>
      </c>
      <c r="M401" s="9">
        <v>397930</v>
      </c>
      <c r="N401" s="9">
        <f t="shared" si="28"/>
        <v>29392303590</v>
      </c>
      <c r="O401" s="9">
        <f>N401*10%</f>
        <v>2939230359</v>
      </c>
      <c r="P401" s="9">
        <f t="shared" si="30"/>
        <v>32331533949</v>
      </c>
      <c r="Q401" s="6" t="s">
        <v>0</v>
      </c>
      <c r="R401" s="6" t="s">
        <v>557</v>
      </c>
      <c r="S401" s="6" t="s">
        <v>2488</v>
      </c>
      <c r="T401" s="6" t="s">
        <v>552</v>
      </c>
      <c r="U401" s="6" t="s">
        <v>6</v>
      </c>
      <c r="V401" s="6" t="s">
        <v>5</v>
      </c>
      <c r="W401" s="6" t="s">
        <v>43</v>
      </c>
      <c r="X401" s="6" t="s">
        <v>1590</v>
      </c>
      <c r="Y401" s="6" t="s">
        <v>2625</v>
      </c>
      <c r="Z401" s="6" t="s">
        <v>2333</v>
      </c>
      <c r="AA401" s="9">
        <v>89922</v>
      </c>
    </row>
    <row r="402" spans="1:27">
      <c r="A402" s="6" t="s">
        <v>319</v>
      </c>
      <c r="B402" s="6" t="s">
        <v>1594</v>
      </c>
      <c r="C402" s="6" t="s">
        <v>546</v>
      </c>
      <c r="D402" s="6" t="s">
        <v>28</v>
      </c>
      <c r="E402" s="13">
        <v>14021900377</v>
      </c>
      <c r="F402" s="7">
        <f t="shared" si="29"/>
        <v>2</v>
      </c>
      <c r="G402" s="6" t="s">
        <v>552</v>
      </c>
      <c r="H402" s="8" t="s">
        <v>1001</v>
      </c>
      <c r="I402" s="6" t="s">
        <v>1000</v>
      </c>
      <c r="J402" s="6" t="s">
        <v>4</v>
      </c>
      <c r="K402" s="9">
        <v>74541</v>
      </c>
      <c r="L402" s="9">
        <v>24420</v>
      </c>
      <c r="M402" s="9">
        <v>24420</v>
      </c>
      <c r="N402" s="9">
        <f t="shared" si="28"/>
        <v>1820291220</v>
      </c>
      <c r="O402" s="9">
        <f>N402*9%</f>
        <v>163826209.79999998</v>
      </c>
      <c r="P402" s="9">
        <f t="shared" si="30"/>
        <v>1984117429.8</v>
      </c>
      <c r="Q402" s="6" t="s">
        <v>0</v>
      </c>
      <c r="R402" s="6" t="s">
        <v>557</v>
      </c>
      <c r="S402" s="6" t="s">
        <v>2488</v>
      </c>
      <c r="T402" s="6" t="s">
        <v>552</v>
      </c>
      <c r="U402" s="6" t="s">
        <v>6</v>
      </c>
      <c r="V402" s="6" t="s">
        <v>5</v>
      </c>
      <c r="W402" s="6" t="s">
        <v>340</v>
      </c>
      <c r="X402" s="6" t="s">
        <v>1555</v>
      </c>
      <c r="Y402" s="6" t="s">
        <v>2622</v>
      </c>
      <c r="Z402" s="6" t="s">
        <v>2333</v>
      </c>
      <c r="AA402" s="9">
        <v>90627</v>
      </c>
    </row>
    <row r="403" spans="1:27">
      <c r="A403" s="6" t="s">
        <v>319</v>
      </c>
      <c r="B403" s="6" t="s">
        <v>1594</v>
      </c>
      <c r="C403" s="6" t="s">
        <v>546</v>
      </c>
      <c r="D403" s="6" t="s">
        <v>28</v>
      </c>
      <c r="E403" s="13">
        <v>14021900377</v>
      </c>
      <c r="F403" s="7">
        <f t="shared" si="29"/>
        <v>2</v>
      </c>
      <c r="G403" s="6" t="s">
        <v>552</v>
      </c>
      <c r="H403" s="8" t="s">
        <v>1001</v>
      </c>
      <c r="I403" s="6" t="s">
        <v>1000</v>
      </c>
      <c r="J403" s="6" t="s">
        <v>4</v>
      </c>
      <c r="K403" s="9">
        <v>73863</v>
      </c>
      <c r="L403" s="9">
        <v>175580</v>
      </c>
      <c r="M403" s="9">
        <v>175320</v>
      </c>
      <c r="N403" s="9">
        <f t="shared" si="28"/>
        <v>12949661160</v>
      </c>
      <c r="O403" s="9">
        <f t="shared" ref="O403:O466" si="35">N403*10%</f>
        <v>1294966116</v>
      </c>
      <c r="P403" s="9">
        <f t="shared" si="30"/>
        <v>14244627276</v>
      </c>
      <c r="Q403" s="6" t="s">
        <v>0</v>
      </c>
      <c r="R403" s="6" t="s">
        <v>557</v>
      </c>
      <c r="S403" s="6" t="s">
        <v>2488</v>
      </c>
      <c r="T403" s="6" t="s">
        <v>552</v>
      </c>
      <c r="U403" s="6" t="s">
        <v>6</v>
      </c>
      <c r="V403" s="6" t="s">
        <v>5</v>
      </c>
      <c r="W403" s="6" t="s">
        <v>340</v>
      </c>
      <c r="X403" s="6" t="s">
        <v>1555</v>
      </c>
      <c r="Y403" s="6" t="s">
        <v>2622</v>
      </c>
      <c r="Z403" s="6" t="s">
        <v>2333</v>
      </c>
      <c r="AA403" s="9">
        <v>90627</v>
      </c>
    </row>
    <row r="404" spans="1:27">
      <c r="A404" s="6" t="s">
        <v>37</v>
      </c>
      <c r="B404" s="6" t="s">
        <v>1595</v>
      </c>
      <c r="C404" s="6" t="s">
        <v>546</v>
      </c>
      <c r="D404" s="6" t="s">
        <v>28</v>
      </c>
      <c r="E404" s="14">
        <v>14021900378</v>
      </c>
      <c r="F404" s="7">
        <f t="shared" si="29"/>
        <v>1</v>
      </c>
      <c r="G404" s="6" t="s">
        <v>558</v>
      </c>
      <c r="H404" s="8" t="s">
        <v>1070</v>
      </c>
      <c r="I404" s="6" t="s">
        <v>1069</v>
      </c>
      <c r="J404" s="6" t="s">
        <v>19</v>
      </c>
      <c r="K404" s="9">
        <v>73863</v>
      </c>
      <c r="L404" s="9">
        <v>104000</v>
      </c>
      <c r="M404" s="9">
        <v>100740</v>
      </c>
      <c r="N404" s="9">
        <f t="shared" si="28"/>
        <v>7440958620</v>
      </c>
      <c r="O404" s="9">
        <f t="shared" si="35"/>
        <v>744095862</v>
      </c>
      <c r="P404" s="9">
        <f t="shared" si="30"/>
        <v>8185054482</v>
      </c>
      <c r="Q404" s="6" t="s">
        <v>0</v>
      </c>
      <c r="R404" s="6" t="s">
        <v>1552</v>
      </c>
      <c r="S404" s="6" t="s">
        <v>2488</v>
      </c>
      <c r="T404" s="6" t="s">
        <v>558</v>
      </c>
      <c r="U404" s="6" t="s">
        <v>6</v>
      </c>
      <c r="V404" s="6" t="s">
        <v>5</v>
      </c>
      <c r="W404" s="6" t="s">
        <v>20</v>
      </c>
      <c r="X404" s="6" t="s">
        <v>1314</v>
      </c>
      <c r="Y404" s="6" t="s">
        <v>2627</v>
      </c>
      <c r="Z404" s="6" t="s">
        <v>2333</v>
      </c>
      <c r="AA404" s="9">
        <v>90254</v>
      </c>
    </row>
    <row r="405" spans="1:27">
      <c r="A405" s="6" t="s">
        <v>32</v>
      </c>
      <c r="B405" s="6" t="s">
        <v>1599</v>
      </c>
      <c r="C405" s="6" t="s">
        <v>546</v>
      </c>
      <c r="D405" s="6" t="s">
        <v>28</v>
      </c>
      <c r="E405" s="14">
        <v>14021900379</v>
      </c>
      <c r="F405" s="7">
        <f t="shared" si="29"/>
        <v>1</v>
      </c>
      <c r="G405" s="6" t="s">
        <v>558</v>
      </c>
      <c r="H405" s="8" t="s">
        <v>1597</v>
      </c>
      <c r="I405" s="6" t="s">
        <v>1596</v>
      </c>
      <c r="J405" s="6" t="s">
        <v>4</v>
      </c>
      <c r="K405" s="9">
        <v>73863</v>
      </c>
      <c r="L405" s="9">
        <v>250000</v>
      </c>
      <c r="M405" s="9">
        <v>248950</v>
      </c>
      <c r="N405" s="9">
        <f t="shared" si="28"/>
        <v>18388193850</v>
      </c>
      <c r="O405" s="9">
        <f t="shared" si="35"/>
        <v>1838819385</v>
      </c>
      <c r="P405" s="9">
        <f t="shared" si="30"/>
        <v>20227013235</v>
      </c>
      <c r="Q405" s="6" t="s">
        <v>0</v>
      </c>
      <c r="R405" s="6" t="s">
        <v>1552</v>
      </c>
      <c r="S405" s="6" t="s">
        <v>2488</v>
      </c>
      <c r="T405" s="6" t="s">
        <v>558</v>
      </c>
      <c r="U405" s="6" t="s">
        <v>6</v>
      </c>
      <c r="V405" s="6" t="s">
        <v>5</v>
      </c>
      <c r="W405" s="6" t="s">
        <v>43</v>
      </c>
      <c r="X405" s="6" t="s">
        <v>1598</v>
      </c>
      <c r="Y405" s="6" t="s">
        <v>2626</v>
      </c>
      <c r="Z405" s="6" t="s">
        <v>2333</v>
      </c>
      <c r="AA405" s="9">
        <v>90227</v>
      </c>
    </row>
    <row r="406" spans="1:27">
      <c r="A406" s="6" t="s">
        <v>40</v>
      </c>
      <c r="B406" s="6" t="s">
        <v>1601</v>
      </c>
      <c r="C406" s="6" t="s">
        <v>553</v>
      </c>
      <c r="D406" s="6" t="s">
        <v>28</v>
      </c>
      <c r="E406" s="7">
        <v>14031900001</v>
      </c>
      <c r="F406" s="7">
        <f t="shared" si="29"/>
        <v>1</v>
      </c>
      <c r="G406" s="6" t="s">
        <v>559</v>
      </c>
      <c r="H406" s="8" t="s">
        <v>192</v>
      </c>
      <c r="I406" s="6" t="s">
        <v>191</v>
      </c>
      <c r="J406" s="6" t="s">
        <v>4</v>
      </c>
      <c r="K406" s="9">
        <v>73863</v>
      </c>
      <c r="L406" s="9">
        <v>315000</v>
      </c>
      <c r="M406" s="9">
        <v>314600</v>
      </c>
      <c r="N406" s="9">
        <f t="shared" si="28"/>
        <v>23237299800</v>
      </c>
      <c r="O406" s="9">
        <f t="shared" si="35"/>
        <v>2323729980</v>
      </c>
      <c r="P406" s="9">
        <f t="shared" si="30"/>
        <v>25561029780</v>
      </c>
      <c r="Q406" s="6" t="s">
        <v>0</v>
      </c>
      <c r="R406" s="6" t="s">
        <v>582</v>
      </c>
      <c r="S406" s="6" t="s">
        <v>2628</v>
      </c>
      <c r="T406" s="6" t="s">
        <v>559</v>
      </c>
      <c r="U406" s="6" t="s">
        <v>6</v>
      </c>
      <c r="V406" s="6" t="s">
        <v>5</v>
      </c>
      <c r="W406" s="6" t="s">
        <v>42</v>
      </c>
      <c r="X406" s="6" t="s">
        <v>1600</v>
      </c>
      <c r="Y406" s="6" t="s">
        <v>2630</v>
      </c>
      <c r="Z406" s="6" t="s">
        <v>2333</v>
      </c>
      <c r="AA406" s="9">
        <v>90645</v>
      </c>
    </row>
    <row r="407" spans="1:27">
      <c r="A407" s="6" t="s">
        <v>733</v>
      </c>
      <c r="B407" s="6" t="s">
        <v>1603</v>
      </c>
      <c r="C407" s="6" t="s">
        <v>558</v>
      </c>
      <c r="D407" s="6" t="s">
        <v>28</v>
      </c>
      <c r="E407" s="7">
        <v>14031900002</v>
      </c>
      <c r="F407" s="7">
        <f t="shared" si="29"/>
        <v>1</v>
      </c>
      <c r="G407" s="6" t="s">
        <v>559</v>
      </c>
      <c r="H407" s="8" t="s">
        <v>877</v>
      </c>
      <c r="I407" s="6" t="s">
        <v>876</v>
      </c>
      <c r="J407" s="6" t="s">
        <v>19</v>
      </c>
      <c r="K407" s="9">
        <v>73863</v>
      </c>
      <c r="L407" s="9">
        <v>150000</v>
      </c>
      <c r="M407" s="9">
        <v>149550</v>
      </c>
      <c r="N407" s="9">
        <f t="shared" si="28"/>
        <v>11046211650</v>
      </c>
      <c r="O407" s="9">
        <f t="shared" si="35"/>
        <v>1104621165</v>
      </c>
      <c r="P407" s="9">
        <f t="shared" si="30"/>
        <v>12150832815</v>
      </c>
      <c r="Q407" s="6" t="s">
        <v>0</v>
      </c>
      <c r="R407" s="6" t="s">
        <v>582</v>
      </c>
      <c r="S407" s="6" t="s">
        <v>2628</v>
      </c>
      <c r="T407" s="6" t="s">
        <v>559</v>
      </c>
      <c r="U407" s="6" t="s">
        <v>6</v>
      </c>
      <c r="V407" s="6" t="s">
        <v>5</v>
      </c>
      <c r="W407" s="6" t="s">
        <v>665</v>
      </c>
      <c r="X407" s="6" t="s">
        <v>1602</v>
      </c>
      <c r="Y407" s="6" t="s">
        <v>2632</v>
      </c>
      <c r="Z407" s="6" t="s">
        <v>2333</v>
      </c>
      <c r="AA407" s="9">
        <v>85234</v>
      </c>
    </row>
    <row r="408" spans="1:27">
      <c r="A408" s="6" t="s">
        <v>40</v>
      </c>
      <c r="B408" s="6" t="s">
        <v>1604</v>
      </c>
      <c r="C408" s="6" t="s">
        <v>553</v>
      </c>
      <c r="D408" s="6" t="s">
        <v>28</v>
      </c>
      <c r="E408" s="7">
        <v>14031900003</v>
      </c>
      <c r="F408" s="7">
        <f t="shared" si="29"/>
        <v>1</v>
      </c>
      <c r="G408" s="6" t="s">
        <v>559</v>
      </c>
      <c r="H408" s="8" t="s">
        <v>799</v>
      </c>
      <c r="I408" s="6" t="s">
        <v>798</v>
      </c>
      <c r="J408" s="6" t="s">
        <v>4</v>
      </c>
      <c r="K408" s="9">
        <v>73863</v>
      </c>
      <c r="L408" s="9">
        <v>200000</v>
      </c>
      <c r="M408" s="9">
        <v>199310</v>
      </c>
      <c r="N408" s="9">
        <f t="shared" si="28"/>
        <v>14721634530</v>
      </c>
      <c r="O408" s="9">
        <f t="shared" si="35"/>
        <v>1472163453</v>
      </c>
      <c r="P408" s="9">
        <f t="shared" si="30"/>
        <v>16193797983</v>
      </c>
      <c r="Q408" s="6" t="s">
        <v>0</v>
      </c>
      <c r="R408" s="6" t="s">
        <v>582</v>
      </c>
      <c r="S408" s="6" t="s">
        <v>2628</v>
      </c>
      <c r="T408" s="6" t="s">
        <v>559</v>
      </c>
      <c r="U408" s="6" t="s">
        <v>6</v>
      </c>
      <c r="V408" s="6" t="s">
        <v>5</v>
      </c>
      <c r="W408" s="6" t="s">
        <v>42</v>
      </c>
      <c r="X408" s="6" t="s">
        <v>1370</v>
      </c>
      <c r="Y408" s="6" t="s">
        <v>2631</v>
      </c>
      <c r="Z408" s="6" t="s">
        <v>2333</v>
      </c>
      <c r="AA408" s="9">
        <v>90052</v>
      </c>
    </row>
    <row r="409" spans="1:27">
      <c r="A409" s="6" t="s">
        <v>40</v>
      </c>
      <c r="B409" s="6" t="s">
        <v>1607</v>
      </c>
      <c r="C409" s="6" t="s">
        <v>553</v>
      </c>
      <c r="D409" s="6" t="s">
        <v>28</v>
      </c>
      <c r="E409" s="7">
        <v>14031900004</v>
      </c>
      <c r="F409" s="7">
        <f t="shared" si="29"/>
        <v>1</v>
      </c>
      <c r="G409" s="6" t="s">
        <v>559</v>
      </c>
      <c r="H409" s="8" t="s">
        <v>772</v>
      </c>
      <c r="I409" s="6" t="s">
        <v>771</v>
      </c>
      <c r="J409" s="6" t="s">
        <v>4</v>
      </c>
      <c r="K409" s="9">
        <v>73863</v>
      </c>
      <c r="L409" s="9">
        <v>300000</v>
      </c>
      <c r="M409" s="9">
        <v>295860</v>
      </c>
      <c r="N409" s="9">
        <f t="shared" si="28"/>
        <v>21853107180</v>
      </c>
      <c r="O409" s="9">
        <f t="shared" si="35"/>
        <v>2185310718</v>
      </c>
      <c r="P409" s="9">
        <f t="shared" si="30"/>
        <v>24038417898</v>
      </c>
      <c r="Q409" s="6" t="s">
        <v>0</v>
      </c>
      <c r="R409" s="6" t="s">
        <v>582</v>
      </c>
      <c r="S409" s="6" t="s">
        <v>2628</v>
      </c>
      <c r="T409" s="6" t="s">
        <v>559</v>
      </c>
      <c r="U409" s="6" t="s">
        <v>6</v>
      </c>
      <c r="V409" s="6" t="s">
        <v>5</v>
      </c>
      <c r="W409" s="6" t="s">
        <v>20</v>
      </c>
      <c r="X409" s="6" t="s">
        <v>1606</v>
      </c>
      <c r="Y409" s="6" t="s">
        <v>2629</v>
      </c>
      <c r="Z409" s="6" t="s">
        <v>2333</v>
      </c>
      <c r="AA409" s="9">
        <v>90646</v>
      </c>
    </row>
    <row r="410" spans="1:27">
      <c r="A410" s="6" t="s">
        <v>299</v>
      </c>
      <c r="B410" s="6" t="s">
        <v>1611</v>
      </c>
      <c r="C410" s="6" t="s">
        <v>559</v>
      </c>
      <c r="D410" s="6" t="s">
        <v>28</v>
      </c>
      <c r="E410" s="7">
        <v>14031900005</v>
      </c>
      <c r="F410" s="7">
        <f t="shared" si="29"/>
        <v>1</v>
      </c>
      <c r="G410" s="6" t="s">
        <v>565</v>
      </c>
      <c r="H410" s="8" t="s">
        <v>1609</v>
      </c>
      <c r="I410" s="6" t="s">
        <v>1608</v>
      </c>
      <c r="J410" s="6" t="s">
        <v>16</v>
      </c>
      <c r="K410" s="9">
        <v>73863</v>
      </c>
      <c r="L410" s="9">
        <v>140000</v>
      </c>
      <c r="M410" s="9">
        <v>139240</v>
      </c>
      <c r="N410" s="9">
        <f t="shared" si="28"/>
        <v>10284684120</v>
      </c>
      <c r="O410" s="9">
        <f t="shared" si="35"/>
        <v>1028468412</v>
      </c>
      <c r="P410" s="9">
        <f t="shared" si="30"/>
        <v>11313152532</v>
      </c>
      <c r="Q410" s="6" t="s">
        <v>0</v>
      </c>
      <c r="R410" s="6" t="s">
        <v>581</v>
      </c>
      <c r="S410" s="6" t="s">
        <v>2628</v>
      </c>
      <c r="T410" s="6" t="s">
        <v>565</v>
      </c>
      <c r="U410" s="6" t="s">
        <v>6</v>
      </c>
      <c r="V410" s="6" t="s">
        <v>5</v>
      </c>
      <c r="W410" s="6" t="s">
        <v>715</v>
      </c>
      <c r="X410" s="6" t="s">
        <v>1610</v>
      </c>
      <c r="Y410" s="6" t="s">
        <v>2640</v>
      </c>
      <c r="Z410" s="6" t="s">
        <v>2384</v>
      </c>
      <c r="AA410" s="9">
        <v>90371</v>
      </c>
    </row>
    <row r="411" spans="1:27">
      <c r="A411" s="6" t="s">
        <v>733</v>
      </c>
      <c r="B411" s="6" t="s">
        <v>1612</v>
      </c>
      <c r="C411" s="6" t="s">
        <v>1554</v>
      </c>
      <c r="D411" s="6" t="s">
        <v>28</v>
      </c>
      <c r="E411" s="7">
        <v>14031900006</v>
      </c>
      <c r="F411" s="7">
        <f t="shared" si="29"/>
        <v>1</v>
      </c>
      <c r="G411" s="6" t="s">
        <v>565</v>
      </c>
      <c r="H411" s="8" t="s">
        <v>783</v>
      </c>
      <c r="I411" s="6" t="s">
        <v>782</v>
      </c>
      <c r="J411" s="6" t="s">
        <v>19</v>
      </c>
      <c r="K411" s="9">
        <v>73863</v>
      </c>
      <c r="L411" s="9">
        <v>125000</v>
      </c>
      <c r="M411" s="9">
        <v>123480</v>
      </c>
      <c r="N411" s="9">
        <f t="shared" si="28"/>
        <v>9120603240</v>
      </c>
      <c r="O411" s="9">
        <f t="shared" si="35"/>
        <v>912060324</v>
      </c>
      <c r="P411" s="9">
        <f t="shared" si="30"/>
        <v>10032663564</v>
      </c>
      <c r="Q411" s="6" t="s">
        <v>0</v>
      </c>
      <c r="R411" s="6" t="s">
        <v>581</v>
      </c>
      <c r="S411" s="6" t="s">
        <v>2628</v>
      </c>
      <c r="T411" s="6" t="s">
        <v>565</v>
      </c>
      <c r="U411" s="6" t="s">
        <v>6</v>
      </c>
      <c r="V411" s="6" t="s">
        <v>5</v>
      </c>
      <c r="W411" s="6" t="s">
        <v>567</v>
      </c>
      <c r="X411" s="6" t="s">
        <v>784</v>
      </c>
      <c r="Y411" s="6" t="s">
        <v>2636</v>
      </c>
      <c r="Z411" s="6" t="s">
        <v>2384</v>
      </c>
      <c r="AA411" s="9">
        <v>90686</v>
      </c>
    </row>
    <row r="412" spans="1:27">
      <c r="A412" s="6" t="s">
        <v>733</v>
      </c>
      <c r="B412" s="6" t="s">
        <v>1613</v>
      </c>
      <c r="C412" s="6" t="s">
        <v>1554</v>
      </c>
      <c r="D412" s="6" t="s">
        <v>28</v>
      </c>
      <c r="E412" s="7">
        <v>14031900007</v>
      </c>
      <c r="F412" s="7">
        <f t="shared" si="29"/>
        <v>1</v>
      </c>
      <c r="G412" s="6" t="s">
        <v>565</v>
      </c>
      <c r="H412" s="8" t="s">
        <v>783</v>
      </c>
      <c r="I412" s="6" t="s">
        <v>782</v>
      </c>
      <c r="J412" s="6" t="s">
        <v>19</v>
      </c>
      <c r="K412" s="9">
        <v>73863</v>
      </c>
      <c r="L412" s="9">
        <v>182000</v>
      </c>
      <c r="M412" s="9">
        <v>181810</v>
      </c>
      <c r="N412" s="9">
        <f t="shared" si="28"/>
        <v>13429032030</v>
      </c>
      <c r="O412" s="9">
        <f t="shared" si="35"/>
        <v>1342903203</v>
      </c>
      <c r="P412" s="9">
        <f t="shared" si="30"/>
        <v>14771935233</v>
      </c>
      <c r="Q412" s="6" t="s">
        <v>0</v>
      </c>
      <c r="R412" s="6" t="s">
        <v>589</v>
      </c>
      <c r="S412" s="6" t="s">
        <v>2628</v>
      </c>
      <c r="T412" s="6" t="s">
        <v>565</v>
      </c>
      <c r="U412" s="6" t="s">
        <v>6</v>
      </c>
      <c r="V412" s="6" t="s">
        <v>5</v>
      </c>
      <c r="W412" s="6" t="s">
        <v>567</v>
      </c>
      <c r="X412" s="6" t="s">
        <v>784</v>
      </c>
      <c r="Y412" s="6" t="s">
        <v>2637</v>
      </c>
      <c r="Z412" s="6" t="s">
        <v>2384</v>
      </c>
      <c r="AA412" s="9">
        <v>90472</v>
      </c>
    </row>
    <row r="413" spans="1:27">
      <c r="A413" s="6" t="s">
        <v>14</v>
      </c>
      <c r="B413" s="6" t="s">
        <v>1615</v>
      </c>
      <c r="C413" s="6" t="s">
        <v>572</v>
      </c>
      <c r="D413" s="6" t="s">
        <v>28</v>
      </c>
      <c r="E413" s="7">
        <v>14031900008</v>
      </c>
      <c r="F413" s="7">
        <f t="shared" si="29"/>
        <v>1</v>
      </c>
      <c r="G413" s="6" t="s">
        <v>565</v>
      </c>
      <c r="H413" s="8" t="s">
        <v>749</v>
      </c>
      <c r="I413" s="6" t="s">
        <v>748</v>
      </c>
      <c r="J413" s="6" t="s">
        <v>4</v>
      </c>
      <c r="K413" s="9">
        <v>73863</v>
      </c>
      <c r="L413" s="9">
        <v>130000</v>
      </c>
      <c r="M413" s="9">
        <v>129810</v>
      </c>
      <c r="N413" s="9">
        <f t="shared" si="28"/>
        <v>9588156030</v>
      </c>
      <c r="O413" s="9">
        <f t="shared" si="35"/>
        <v>958815603</v>
      </c>
      <c r="P413" s="9">
        <f t="shared" si="30"/>
        <v>10546971633</v>
      </c>
      <c r="Q413" s="6" t="s">
        <v>0</v>
      </c>
      <c r="R413" s="6" t="s">
        <v>581</v>
      </c>
      <c r="S413" s="6" t="s">
        <v>2628</v>
      </c>
      <c r="T413" s="6" t="s">
        <v>565</v>
      </c>
      <c r="U413" s="6" t="s">
        <v>6</v>
      </c>
      <c r="V413" s="6" t="s">
        <v>5</v>
      </c>
      <c r="W413" s="6" t="s">
        <v>22</v>
      </c>
      <c r="X413" s="6" t="s">
        <v>1614</v>
      </c>
      <c r="Y413" s="6" t="s">
        <v>2638</v>
      </c>
      <c r="Z413" s="6" t="s">
        <v>2384</v>
      </c>
      <c r="AA413" s="9">
        <v>90429</v>
      </c>
    </row>
    <row r="414" spans="1:27">
      <c r="A414" s="6" t="s">
        <v>9</v>
      </c>
      <c r="B414" s="6" t="s">
        <v>1617</v>
      </c>
      <c r="C414" s="6" t="s">
        <v>558</v>
      </c>
      <c r="D414" s="6" t="s">
        <v>28</v>
      </c>
      <c r="E414" s="7">
        <v>14031900009</v>
      </c>
      <c r="F414" s="7">
        <f t="shared" si="29"/>
        <v>1</v>
      </c>
      <c r="G414" s="6" t="s">
        <v>565</v>
      </c>
      <c r="H414" s="8" t="s">
        <v>797</v>
      </c>
      <c r="I414" s="6" t="s">
        <v>796</v>
      </c>
      <c r="J414" s="6" t="s">
        <v>19</v>
      </c>
      <c r="K414" s="9">
        <v>73863</v>
      </c>
      <c r="L414" s="9">
        <v>100000</v>
      </c>
      <c r="M414" s="9">
        <v>98360</v>
      </c>
      <c r="N414" s="9">
        <f t="shared" si="28"/>
        <v>7265164680</v>
      </c>
      <c r="O414" s="9">
        <f t="shared" si="35"/>
        <v>726516468</v>
      </c>
      <c r="P414" s="9">
        <f t="shared" si="30"/>
        <v>7991681148</v>
      </c>
      <c r="Q414" s="6" t="s">
        <v>0</v>
      </c>
      <c r="R414" s="6" t="s">
        <v>581</v>
      </c>
      <c r="S414" s="6" t="s">
        <v>2628</v>
      </c>
      <c r="T414" s="6" t="s">
        <v>565</v>
      </c>
      <c r="U414" s="6" t="s">
        <v>6</v>
      </c>
      <c r="V414" s="6" t="s">
        <v>5</v>
      </c>
      <c r="W414" s="6" t="s">
        <v>20</v>
      </c>
      <c r="X414" s="6" t="s">
        <v>1616</v>
      </c>
      <c r="Y414" s="6" t="s">
        <v>2639</v>
      </c>
      <c r="Z414" s="6" t="s">
        <v>2333</v>
      </c>
      <c r="AA414" s="9">
        <v>90326</v>
      </c>
    </row>
    <row r="415" spans="1:27">
      <c r="A415" s="6" t="s">
        <v>40</v>
      </c>
      <c r="B415" s="6" t="s">
        <v>1619</v>
      </c>
      <c r="C415" s="6" t="s">
        <v>553</v>
      </c>
      <c r="D415" s="6" t="s">
        <v>28</v>
      </c>
      <c r="E415" s="7">
        <v>14031900010</v>
      </c>
      <c r="F415" s="7">
        <f t="shared" si="29"/>
        <v>1</v>
      </c>
      <c r="G415" s="6" t="s">
        <v>565</v>
      </c>
      <c r="H415" s="8" t="s">
        <v>1510</v>
      </c>
      <c r="I415" s="6" t="s">
        <v>1509</v>
      </c>
      <c r="J415" s="6" t="s">
        <v>12</v>
      </c>
      <c r="K415" s="9">
        <v>73863</v>
      </c>
      <c r="L415" s="9">
        <v>200000</v>
      </c>
      <c r="M415" s="9">
        <v>199510</v>
      </c>
      <c r="N415" s="9">
        <f t="shared" si="28"/>
        <v>14736407130</v>
      </c>
      <c r="O415" s="9">
        <f t="shared" si="35"/>
        <v>1473640713</v>
      </c>
      <c r="P415" s="9">
        <f t="shared" si="30"/>
        <v>16210047843</v>
      </c>
      <c r="Q415" s="6" t="s">
        <v>0</v>
      </c>
      <c r="R415" s="6" t="s">
        <v>587</v>
      </c>
      <c r="S415" s="6" t="s">
        <v>2628</v>
      </c>
      <c r="T415" s="6" t="s">
        <v>565</v>
      </c>
      <c r="U415" s="6" t="s">
        <v>6</v>
      </c>
      <c r="V415" s="6" t="s">
        <v>5</v>
      </c>
      <c r="W415" s="6" t="s">
        <v>25</v>
      </c>
      <c r="X415" s="6" t="s">
        <v>1618</v>
      </c>
      <c r="Y415" s="6" t="s">
        <v>2635</v>
      </c>
      <c r="Z415" s="6" t="s">
        <v>2333</v>
      </c>
      <c r="AA415" s="9">
        <v>85828</v>
      </c>
    </row>
    <row r="416" spans="1:27">
      <c r="A416" s="6" t="s">
        <v>37</v>
      </c>
      <c r="B416" s="6" t="s">
        <v>1623</v>
      </c>
      <c r="C416" s="6" t="s">
        <v>572</v>
      </c>
      <c r="D416" s="6" t="s">
        <v>28</v>
      </c>
      <c r="E416" s="7">
        <v>14031900011</v>
      </c>
      <c r="F416" s="7">
        <f t="shared" si="29"/>
        <v>1</v>
      </c>
      <c r="G416" s="6" t="s">
        <v>565</v>
      </c>
      <c r="H416" s="8" t="s">
        <v>1621</v>
      </c>
      <c r="I416" s="6" t="s">
        <v>1620</v>
      </c>
      <c r="J416" s="6" t="s">
        <v>19</v>
      </c>
      <c r="K416" s="9">
        <v>73863</v>
      </c>
      <c r="L416" s="9">
        <v>150000</v>
      </c>
      <c r="M416" s="9">
        <v>148600</v>
      </c>
      <c r="N416" s="9">
        <f t="shared" si="28"/>
        <v>10976041800</v>
      </c>
      <c r="O416" s="9">
        <f t="shared" si="35"/>
        <v>1097604180</v>
      </c>
      <c r="P416" s="9">
        <f t="shared" si="30"/>
        <v>12073645980</v>
      </c>
      <c r="Q416" s="6" t="s">
        <v>0</v>
      </c>
      <c r="R416" s="6" t="s">
        <v>581</v>
      </c>
      <c r="S416" s="6" t="s">
        <v>2628</v>
      </c>
      <c r="T416" s="6" t="s">
        <v>565</v>
      </c>
      <c r="U416" s="6" t="s">
        <v>6</v>
      </c>
      <c r="V416" s="6" t="s">
        <v>5</v>
      </c>
      <c r="W416" s="6" t="s">
        <v>20</v>
      </c>
      <c r="X416" s="6" t="s">
        <v>1622</v>
      </c>
      <c r="Y416" s="6" t="s">
        <v>2641</v>
      </c>
      <c r="Z416" s="6" t="s">
        <v>2384</v>
      </c>
      <c r="AA416" s="9">
        <v>89800</v>
      </c>
    </row>
    <row r="417" spans="1:27">
      <c r="A417" s="6" t="s">
        <v>37</v>
      </c>
      <c r="B417" s="6" t="s">
        <v>1624</v>
      </c>
      <c r="C417" s="6" t="s">
        <v>536</v>
      </c>
      <c r="D417" s="6" t="s">
        <v>28</v>
      </c>
      <c r="E417" s="7">
        <v>14031900012</v>
      </c>
      <c r="F417" s="7">
        <f t="shared" si="29"/>
        <v>1</v>
      </c>
      <c r="G417" s="6" t="s">
        <v>566</v>
      </c>
      <c r="H417" s="8" t="s">
        <v>1589</v>
      </c>
      <c r="I417" s="6" t="s">
        <v>1588</v>
      </c>
      <c r="J417" s="6" t="s">
        <v>19</v>
      </c>
      <c r="K417" s="9">
        <v>73863</v>
      </c>
      <c r="L417" s="9">
        <v>60000</v>
      </c>
      <c r="M417" s="9">
        <v>58600</v>
      </c>
      <c r="N417" s="9">
        <f t="shared" si="28"/>
        <v>4328371800</v>
      </c>
      <c r="O417" s="9">
        <f t="shared" si="35"/>
        <v>432837180</v>
      </c>
      <c r="P417" s="9">
        <f t="shared" si="30"/>
        <v>4761208980</v>
      </c>
      <c r="Q417" s="6" t="s">
        <v>0</v>
      </c>
      <c r="R417" s="6" t="s">
        <v>561</v>
      </c>
      <c r="S417" s="6" t="s">
        <v>2628</v>
      </c>
      <c r="T417" s="6" t="s">
        <v>566</v>
      </c>
      <c r="U417" s="6" t="s">
        <v>6</v>
      </c>
      <c r="V417" s="6" t="s">
        <v>5</v>
      </c>
      <c r="W417" s="6" t="s">
        <v>21</v>
      </c>
      <c r="X417" s="6" t="s">
        <v>1590</v>
      </c>
      <c r="Y417" s="6" t="s">
        <v>2643</v>
      </c>
      <c r="Z417" s="6" t="s">
        <v>2384</v>
      </c>
      <c r="AA417" s="9">
        <v>90036</v>
      </c>
    </row>
    <row r="418" spans="1:27">
      <c r="A418" s="6" t="s">
        <v>37</v>
      </c>
      <c r="B418" s="6" t="s">
        <v>1627</v>
      </c>
      <c r="C418" s="6" t="s">
        <v>572</v>
      </c>
      <c r="D418" s="6" t="s">
        <v>28</v>
      </c>
      <c r="E418" s="7">
        <v>14031900013</v>
      </c>
      <c r="F418" s="7">
        <f t="shared" si="29"/>
        <v>1</v>
      </c>
      <c r="G418" s="6" t="s">
        <v>566</v>
      </c>
      <c r="H418" s="8" t="s">
        <v>1291</v>
      </c>
      <c r="I418" s="6" t="s">
        <v>1290</v>
      </c>
      <c r="J418" s="6" t="s">
        <v>19</v>
      </c>
      <c r="K418" s="9">
        <v>73863</v>
      </c>
      <c r="L418" s="9">
        <v>300000</v>
      </c>
      <c r="M418" s="9">
        <v>299500</v>
      </c>
      <c r="N418" s="9">
        <f t="shared" si="28"/>
        <v>22121968500</v>
      </c>
      <c r="O418" s="9">
        <f t="shared" si="35"/>
        <v>2212196850</v>
      </c>
      <c r="P418" s="9">
        <f t="shared" si="30"/>
        <v>24334165350</v>
      </c>
      <c r="Q418" s="6" t="s">
        <v>0</v>
      </c>
      <c r="R418" s="6" t="s">
        <v>561</v>
      </c>
      <c r="S418" s="6" t="s">
        <v>2628</v>
      </c>
      <c r="T418" s="6" t="s">
        <v>566</v>
      </c>
      <c r="U418" s="6" t="s">
        <v>6</v>
      </c>
      <c r="V418" s="6" t="s">
        <v>5</v>
      </c>
      <c r="W418" s="6" t="s">
        <v>25</v>
      </c>
      <c r="X418" s="6" t="s">
        <v>1626</v>
      </c>
      <c r="Y418" s="6" t="s">
        <v>2644</v>
      </c>
      <c r="Z418" s="6" t="s">
        <v>2384</v>
      </c>
      <c r="AA418" s="9">
        <v>88279</v>
      </c>
    </row>
    <row r="419" spans="1:27">
      <c r="A419" s="6" t="s">
        <v>722</v>
      </c>
      <c r="B419" s="6" t="s">
        <v>1466</v>
      </c>
      <c r="C419" s="6" t="s">
        <v>469</v>
      </c>
      <c r="D419" s="6" t="s">
        <v>28</v>
      </c>
      <c r="E419" s="12">
        <v>14031900014</v>
      </c>
      <c r="F419" s="7">
        <f t="shared" si="29"/>
        <v>1</v>
      </c>
      <c r="G419" s="6" t="s">
        <v>563</v>
      </c>
      <c r="H419" s="8" t="s">
        <v>1464</v>
      </c>
      <c r="I419" s="6" t="s">
        <v>1463</v>
      </c>
      <c r="J419" s="6" t="s">
        <v>19</v>
      </c>
      <c r="K419" s="9">
        <v>73863</v>
      </c>
      <c r="L419" s="9">
        <v>344760</v>
      </c>
      <c r="M419" s="9">
        <v>343130</v>
      </c>
      <c r="N419" s="9">
        <f t="shared" si="28"/>
        <v>25344611190</v>
      </c>
      <c r="O419" s="9">
        <f t="shared" si="35"/>
        <v>2534461119</v>
      </c>
      <c r="P419" s="9">
        <f t="shared" si="30"/>
        <v>27879072309</v>
      </c>
      <c r="Q419" s="6" t="s">
        <v>0</v>
      </c>
      <c r="R419" s="6" t="s">
        <v>574</v>
      </c>
      <c r="S419" s="6" t="s">
        <v>2628</v>
      </c>
      <c r="T419" s="6" t="s">
        <v>563</v>
      </c>
      <c r="U419" s="6" t="s">
        <v>6</v>
      </c>
      <c r="V419" s="6" t="s">
        <v>5</v>
      </c>
      <c r="W419" s="6" t="s">
        <v>7</v>
      </c>
      <c r="X419" s="6" t="s">
        <v>1465</v>
      </c>
      <c r="Y419" s="6" t="s">
        <v>2564</v>
      </c>
      <c r="Z419" s="6" t="s">
        <v>2384</v>
      </c>
      <c r="AA419" s="9">
        <v>88760</v>
      </c>
    </row>
    <row r="420" spans="1:27">
      <c r="A420" s="6" t="s">
        <v>64</v>
      </c>
      <c r="B420" s="6" t="s">
        <v>1629</v>
      </c>
      <c r="C420" s="6" t="s">
        <v>566</v>
      </c>
      <c r="D420" s="6" t="s">
        <v>28</v>
      </c>
      <c r="E420" s="7">
        <v>14031900015</v>
      </c>
      <c r="F420" s="7">
        <f t="shared" si="29"/>
        <v>1</v>
      </c>
      <c r="G420" s="6" t="s">
        <v>579</v>
      </c>
      <c r="H420" s="8" t="s">
        <v>1123</v>
      </c>
      <c r="I420" s="6" t="s">
        <v>1122</v>
      </c>
      <c r="J420" s="6" t="s">
        <v>19</v>
      </c>
      <c r="K420" s="9">
        <v>73863</v>
      </c>
      <c r="L420" s="9">
        <v>300000</v>
      </c>
      <c r="M420" s="9">
        <v>299460</v>
      </c>
      <c r="N420" s="9">
        <f t="shared" si="28"/>
        <v>22119013980</v>
      </c>
      <c r="O420" s="9">
        <f t="shared" si="35"/>
        <v>2211901398</v>
      </c>
      <c r="P420" s="9">
        <f t="shared" si="30"/>
        <v>24330915378</v>
      </c>
      <c r="Q420" s="6" t="s">
        <v>0</v>
      </c>
      <c r="R420" s="6" t="s">
        <v>571</v>
      </c>
      <c r="S420" s="6" t="s">
        <v>2628</v>
      </c>
      <c r="T420" s="6" t="s">
        <v>579</v>
      </c>
      <c r="U420" s="6" t="s">
        <v>6</v>
      </c>
      <c r="V420" s="6" t="s">
        <v>5</v>
      </c>
      <c r="W420" s="6" t="s">
        <v>43</v>
      </c>
      <c r="X420" s="6" t="s">
        <v>1628</v>
      </c>
      <c r="Y420" s="6" t="s">
        <v>2646</v>
      </c>
      <c r="Z420" s="6" t="s">
        <v>2333</v>
      </c>
      <c r="AA420" s="9">
        <v>90796</v>
      </c>
    </row>
    <row r="421" spans="1:27">
      <c r="A421" s="6" t="s">
        <v>299</v>
      </c>
      <c r="B421" s="6" t="s">
        <v>1388</v>
      </c>
      <c r="C421" s="6" t="s">
        <v>465</v>
      </c>
      <c r="D421" s="6" t="s">
        <v>28</v>
      </c>
      <c r="E421" s="12">
        <v>14031900016</v>
      </c>
      <c r="F421" s="7">
        <f t="shared" si="29"/>
        <v>1</v>
      </c>
      <c r="G421" s="6" t="s">
        <v>579</v>
      </c>
      <c r="H421" s="8" t="s">
        <v>1386</v>
      </c>
      <c r="I421" s="6" t="s">
        <v>1385</v>
      </c>
      <c r="J421" s="6" t="s">
        <v>16</v>
      </c>
      <c r="K421" s="9">
        <v>73863</v>
      </c>
      <c r="L421" s="9">
        <v>76620</v>
      </c>
      <c r="M421" s="9">
        <v>76020</v>
      </c>
      <c r="N421" s="9">
        <f t="shared" si="28"/>
        <v>5615065260</v>
      </c>
      <c r="O421" s="9">
        <f t="shared" si="35"/>
        <v>561506526</v>
      </c>
      <c r="P421" s="9">
        <f t="shared" si="30"/>
        <v>6176571786</v>
      </c>
      <c r="Q421" s="6" t="s">
        <v>0</v>
      </c>
      <c r="R421" s="6" t="s">
        <v>606</v>
      </c>
      <c r="S421" s="6" t="s">
        <v>2628</v>
      </c>
      <c r="T421" s="6" t="s">
        <v>579</v>
      </c>
      <c r="U421" s="6" t="s">
        <v>6</v>
      </c>
      <c r="V421" s="6" t="s">
        <v>5</v>
      </c>
      <c r="W421" s="6" t="s">
        <v>715</v>
      </c>
      <c r="X421" s="6" t="s">
        <v>1387</v>
      </c>
      <c r="Y421" s="6" t="s">
        <v>2534</v>
      </c>
      <c r="Z421" s="6" t="s">
        <v>2384</v>
      </c>
      <c r="AA421" s="9">
        <v>85890</v>
      </c>
    </row>
    <row r="422" spans="1:27">
      <c r="A422" s="6" t="s">
        <v>40</v>
      </c>
      <c r="B422" s="6" t="s">
        <v>1630</v>
      </c>
      <c r="C422" s="6" t="s">
        <v>564</v>
      </c>
      <c r="D422" s="6" t="s">
        <v>28</v>
      </c>
      <c r="E422" s="7">
        <v>14031900017</v>
      </c>
      <c r="F422" s="7">
        <f t="shared" si="29"/>
        <v>1</v>
      </c>
      <c r="G422" s="6" t="s">
        <v>1625</v>
      </c>
      <c r="H422" s="8" t="s">
        <v>770</v>
      </c>
      <c r="I422" s="6" t="s">
        <v>346</v>
      </c>
      <c r="J422" s="6" t="s">
        <v>4</v>
      </c>
      <c r="K422" s="9">
        <v>73863</v>
      </c>
      <c r="L422" s="9">
        <v>200000</v>
      </c>
      <c r="M422" s="9">
        <v>199320</v>
      </c>
      <c r="N422" s="9">
        <f t="shared" si="28"/>
        <v>14722373160</v>
      </c>
      <c r="O422" s="9">
        <f t="shared" si="35"/>
        <v>1472237316</v>
      </c>
      <c r="P422" s="9">
        <f t="shared" si="30"/>
        <v>16194610476</v>
      </c>
      <c r="Q422" s="6" t="s">
        <v>0</v>
      </c>
      <c r="R422" s="6" t="s">
        <v>587</v>
      </c>
      <c r="S422" s="6" t="s">
        <v>2628</v>
      </c>
      <c r="T422" s="6" t="s">
        <v>1625</v>
      </c>
      <c r="U422" s="6" t="s">
        <v>6</v>
      </c>
      <c r="V422" s="6" t="s">
        <v>5</v>
      </c>
      <c r="W422" s="6" t="s">
        <v>25</v>
      </c>
      <c r="X422" s="6" t="s">
        <v>1347</v>
      </c>
      <c r="Y422" s="6" t="s">
        <v>2648</v>
      </c>
      <c r="Z422" s="6" t="s">
        <v>2333</v>
      </c>
      <c r="AA422" s="9">
        <v>89890</v>
      </c>
    </row>
    <row r="423" spans="1:27">
      <c r="A423" s="6" t="s">
        <v>299</v>
      </c>
      <c r="B423" s="6" t="s">
        <v>1632</v>
      </c>
      <c r="C423" s="6" t="s">
        <v>465</v>
      </c>
      <c r="D423" s="6" t="s">
        <v>28</v>
      </c>
      <c r="E423" s="12">
        <v>14031900018</v>
      </c>
      <c r="F423" s="7">
        <f t="shared" si="29"/>
        <v>1</v>
      </c>
      <c r="G423" s="6" t="s">
        <v>1625</v>
      </c>
      <c r="H423" s="8" t="s">
        <v>1386</v>
      </c>
      <c r="I423" s="6" t="s">
        <v>1385</v>
      </c>
      <c r="J423" s="6" t="s">
        <v>4</v>
      </c>
      <c r="K423" s="9">
        <v>73863</v>
      </c>
      <c r="L423" s="9">
        <v>110000</v>
      </c>
      <c r="M423" s="9">
        <v>108870</v>
      </c>
      <c r="N423" s="9">
        <f t="shared" si="28"/>
        <v>8041464810</v>
      </c>
      <c r="O423" s="9">
        <f t="shared" si="35"/>
        <v>804146481</v>
      </c>
      <c r="P423" s="9">
        <f t="shared" si="30"/>
        <v>8845611291</v>
      </c>
      <c r="Q423" s="6" t="s">
        <v>0</v>
      </c>
      <c r="R423" s="6" t="s">
        <v>606</v>
      </c>
      <c r="S423" s="6" t="s">
        <v>2628</v>
      </c>
      <c r="T423" s="6" t="s">
        <v>1625</v>
      </c>
      <c r="U423" s="6" t="s">
        <v>6</v>
      </c>
      <c r="V423" s="6" t="s">
        <v>5</v>
      </c>
      <c r="W423" s="6" t="s">
        <v>715</v>
      </c>
      <c r="X423" s="6" t="s">
        <v>1631</v>
      </c>
      <c r="Y423" s="6" t="s">
        <v>2533</v>
      </c>
      <c r="Z423" s="6" t="s">
        <v>2384</v>
      </c>
      <c r="AA423" s="9">
        <v>87102</v>
      </c>
    </row>
    <row r="424" spans="1:27">
      <c r="A424" s="6" t="s">
        <v>9</v>
      </c>
      <c r="B424" s="6" t="s">
        <v>1636</v>
      </c>
      <c r="C424" s="6" t="s">
        <v>570</v>
      </c>
      <c r="D424" s="6" t="s">
        <v>28</v>
      </c>
      <c r="E424" s="7">
        <v>14031900019</v>
      </c>
      <c r="F424" s="7">
        <f t="shared" si="29"/>
        <v>1</v>
      </c>
      <c r="G424" s="6" t="s">
        <v>1625</v>
      </c>
      <c r="H424" s="8" t="s">
        <v>1634</v>
      </c>
      <c r="I424" s="6" t="s">
        <v>1633</v>
      </c>
      <c r="J424" s="6" t="s">
        <v>19</v>
      </c>
      <c r="K424" s="9">
        <v>73863</v>
      </c>
      <c r="L424" s="9">
        <v>100000</v>
      </c>
      <c r="M424" s="9">
        <v>99360</v>
      </c>
      <c r="N424" s="9">
        <f t="shared" si="28"/>
        <v>7339027680</v>
      </c>
      <c r="O424" s="9">
        <f t="shared" si="35"/>
        <v>733902768</v>
      </c>
      <c r="P424" s="9">
        <f t="shared" si="30"/>
        <v>8072930448</v>
      </c>
      <c r="Q424" s="6" t="s">
        <v>0</v>
      </c>
      <c r="R424" s="6" t="s">
        <v>587</v>
      </c>
      <c r="S424" s="6" t="s">
        <v>2628</v>
      </c>
      <c r="T424" s="6" t="s">
        <v>1625</v>
      </c>
      <c r="U424" s="6" t="s">
        <v>6</v>
      </c>
      <c r="V424" s="6" t="s">
        <v>5</v>
      </c>
      <c r="W424" s="6" t="s">
        <v>25</v>
      </c>
      <c r="X424" s="6" t="s">
        <v>1635</v>
      </c>
      <c r="Y424" s="6" t="s">
        <v>2649</v>
      </c>
      <c r="Z424" s="6" t="s">
        <v>2384</v>
      </c>
      <c r="AA424" s="9">
        <v>90751</v>
      </c>
    </row>
    <row r="425" spans="1:27">
      <c r="A425" s="6" t="s">
        <v>299</v>
      </c>
      <c r="B425" s="6" t="s">
        <v>1640</v>
      </c>
      <c r="C425" s="6" t="s">
        <v>570</v>
      </c>
      <c r="D425" s="6" t="s">
        <v>28</v>
      </c>
      <c r="E425" s="7">
        <v>14031900020</v>
      </c>
      <c r="F425" s="7">
        <f t="shared" si="29"/>
        <v>1</v>
      </c>
      <c r="G425" s="6" t="s">
        <v>1625</v>
      </c>
      <c r="H425" s="8" t="s">
        <v>1638</v>
      </c>
      <c r="I425" s="6" t="s">
        <v>1637</v>
      </c>
      <c r="J425" s="6" t="s">
        <v>16</v>
      </c>
      <c r="K425" s="9">
        <v>73863</v>
      </c>
      <c r="L425" s="9">
        <v>240000</v>
      </c>
      <c r="M425" s="9">
        <v>238210</v>
      </c>
      <c r="N425" s="9">
        <f t="shared" si="28"/>
        <v>17594905230</v>
      </c>
      <c r="O425" s="9">
        <f t="shared" si="35"/>
        <v>1759490523</v>
      </c>
      <c r="P425" s="9">
        <f t="shared" si="30"/>
        <v>19354395753</v>
      </c>
      <c r="Q425" s="6" t="s">
        <v>0</v>
      </c>
      <c r="R425" s="6" t="s">
        <v>587</v>
      </c>
      <c r="S425" s="6" t="s">
        <v>2628</v>
      </c>
      <c r="T425" s="6" t="s">
        <v>1625</v>
      </c>
      <c r="U425" s="6" t="s">
        <v>6</v>
      </c>
      <c r="V425" s="6" t="s">
        <v>5</v>
      </c>
      <c r="W425" s="6" t="s">
        <v>715</v>
      </c>
      <c r="X425" s="6" t="s">
        <v>1639</v>
      </c>
      <c r="Y425" s="6" t="s">
        <v>2650</v>
      </c>
      <c r="Z425" s="6" t="s">
        <v>2384</v>
      </c>
      <c r="AA425" s="9">
        <v>86460</v>
      </c>
    </row>
    <row r="426" spans="1:27">
      <c r="A426" s="6" t="s">
        <v>299</v>
      </c>
      <c r="B426" s="6" t="s">
        <v>1644</v>
      </c>
      <c r="C426" s="6" t="s">
        <v>570</v>
      </c>
      <c r="D426" s="6" t="s">
        <v>28</v>
      </c>
      <c r="E426" s="7">
        <v>14031900021</v>
      </c>
      <c r="F426" s="7">
        <f t="shared" si="29"/>
        <v>1</v>
      </c>
      <c r="G426" s="6" t="s">
        <v>569</v>
      </c>
      <c r="H426" s="8" t="s">
        <v>1642</v>
      </c>
      <c r="I426" s="6" t="s">
        <v>1641</v>
      </c>
      <c r="J426" s="6" t="s">
        <v>4</v>
      </c>
      <c r="K426" s="9">
        <v>73863</v>
      </c>
      <c r="L426" s="9">
        <v>130000</v>
      </c>
      <c r="M426" s="9">
        <v>129030</v>
      </c>
      <c r="N426" s="9">
        <f t="shared" si="28"/>
        <v>9530542890</v>
      </c>
      <c r="O426" s="9">
        <f t="shared" si="35"/>
        <v>953054289</v>
      </c>
      <c r="P426" s="9">
        <f t="shared" si="30"/>
        <v>10483597179</v>
      </c>
      <c r="Q426" s="6" t="s">
        <v>0</v>
      </c>
      <c r="R426" s="6" t="s">
        <v>594</v>
      </c>
      <c r="S426" s="6" t="s">
        <v>2628</v>
      </c>
      <c r="T426" s="6" t="s">
        <v>569</v>
      </c>
      <c r="U426" s="6" t="s">
        <v>6</v>
      </c>
      <c r="V426" s="6" t="s">
        <v>5</v>
      </c>
      <c r="W426" s="6" t="s">
        <v>715</v>
      </c>
      <c r="X426" s="6" t="s">
        <v>1643</v>
      </c>
      <c r="Y426" s="6" t="s">
        <v>2652</v>
      </c>
      <c r="Z426" s="6" t="s">
        <v>2384</v>
      </c>
      <c r="AA426" s="9">
        <v>90900</v>
      </c>
    </row>
    <row r="427" spans="1:27">
      <c r="A427" s="6" t="s">
        <v>319</v>
      </c>
      <c r="B427" s="6" t="s">
        <v>1649</v>
      </c>
      <c r="C427" s="6" t="s">
        <v>564</v>
      </c>
      <c r="D427" s="6" t="s">
        <v>28</v>
      </c>
      <c r="E427" s="7">
        <v>14031900022</v>
      </c>
      <c r="F427" s="7">
        <f t="shared" si="29"/>
        <v>1</v>
      </c>
      <c r="G427" s="6" t="s">
        <v>593</v>
      </c>
      <c r="H427" s="8" t="s">
        <v>1646</v>
      </c>
      <c r="I427" s="6" t="s">
        <v>1645</v>
      </c>
      <c r="J427" s="6" t="s">
        <v>4</v>
      </c>
      <c r="K427" s="9">
        <v>73863</v>
      </c>
      <c r="L427" s="9">
        <v>350000</v>
      </c>
      <c r="M427" s="9">
        <v>349070</v>
      </c>
      <c r="N427" s="9">
        <f t="shared" si="28"/>
        <v>25783357410</v>
      </c>
      <c r="O427" s="9">
        <f t="shared" si="35"/>
        <v>2578335741</v>
      </c>
      <c r="P427" s="9">
        <f t="shared" si="30"/>
        <v>28361693151</v>
      </c>
      <c r="Q427" s="6" t="s">
        <v>0</v>
      </c>
      <c r="R427" s="6" t="s">
        <v>1647</v>
      </c>
      <c r="S427" s="6" t="s">
        <v>2628</v>
      </c>
      <c r="T427" s="6" t="s">
        <v>593</v>
      </c>
      <c r="U427" s="6" t="s">
        <v>6</v>
      </c>
      <c r="V427" s="6" t="s">
        <v>5</v>
      </c>
      <c r="W427" s="6" t="s">
        <v>172</v>
      </c>
      <c r="X427" s="6" t="s">
        <v>1648</v>
      </c>
      <c r="Y427" s="6" t="s">
        <v>2654</v>
      </c>
      <c r="Z427" s="6" t="s">
        <v>2333</v>
      </c>
      <c r="AA427" s="9">
        <v>86870</v>
      </c>
    </row>
    <row r="428" spans="1:27">
      <c r="A428" s="6" t="s">
        <v>299</v>
      </c>
      <c r="B428" s="6" t="s">
        <v>1653</v>
      </c>
      <c r="C428" s="6" t="s">
        <v>569</v>
      </c>
      <c r="D428" s="6" t="s">
        <v>28</v>
      </c>
      <c r="E428" s="7">
        <v>14031900023</v>
      </c>
      <c r="F428" s="7">
        <f t="shared" si="29"/>
        <v>1</v>
      </c>
      <c r="G428" s="6" t="s">
        <v>1605</v>
      </c>
      <c r="H428" s="8" t="s">
        <v>1651</v>
      </c>
      <c r="I428" s="6" t="s">
        <v>1650</v>
      </c>
      <c r="J428" s="6" t="s">
        <v>16</v>
      </c>
      <c r="K428" s="9">
        <v>73863</v>
      </c>
      <c r="L428" s="9">
        <v>110000</v>
      </c>
      <c r="M428" s="9">
        <v>109880</v>
      </c>
      <c r="N428" s="9">
        <f t="shared" si="28"/>
        <v>8116066440</v>
      </c>
      <c r="O428" s="9">
        <f t="shared" si="35"/>
        <v>811606644</v>
      </c>
      <c r="P428" s="9">
        <f t="shared" si="30"/>
        <v>8927673084</v>
      </c>
      <c r="Q428" s="6" t="s">
        <v>0</v>
      </c>
      <c r="R428" s="6" t="s">
        <v>588</v>
      </c>
      <c r="S428" s="6" t="s">
        <v>2628</v>
      </c>
      <c r="T428" s="6" t="s">
        <v>1605</v>
      </c>
      <c r="U428" s="6" t="s">
        <v>6</v>
      </c>
      <c r="V428" s="6" t="s">
        <v>5</v>
      </c>
      <c r="W428" s="6" t="s">
        <v>715</v>
      </c>
      <c r="X428" s="6" t="s">
        <v>1652</v>
      </c>
      <c r="Y428" s="6" t="s">
        <v>2655</v>
      </c>
      <c r="Z428" s="6" t="s">
        <v>2384</v>
      </c>
      <c r="AA428" s="9">
        <v>90956</v>
      </c>
    </row>
    <row r="429" spans="1:27">
      <c r="A429" s="6" t="s">
        <v>299</v>
      </c>
      <c r="B429" s="6" t="s">
        <v>1655</v>
      </c>
      <c r="C429" s="6" t="s">
        <v>569</v>
      </c>
      <c r="D429" s="6" t="s">
        <v>28</v>
      </c>
      <c r="E429" s="7">
        <v>14031900024</v>
      </c>
      <c r="F429" s="7">
        <f t="shared" si="29"/>
        <v>1</v>
      </c>
      <c r="G429" s="6" t="s">
        <v>562</v>
      </c>
      <c r="H429" s="8" t="s">
        <v>978</v>
      </c>
      <c r="I429" s="6" t="s">
        <v>977</v>
      </c>
      <c r="J429" s="6" t="s">
        <v>4</v>
      </c>
      <c r="K429" s="9">
        <v>73863</v>
      </c>
      <c r="L429" s="9">
        <v>170000</v>
      </c>
      <c r="M429" s="9">
        <v>169210</v>
      </c>
      <c r="N429" s="9">
        <f t="shared" si="28"/>
        <v>12498358230</v>
      </c>
      <c r="O429" s="9">
        <f t="shared" si="35"/>
        <v>1249835823</v>
      </c>
      <c r="P429" s="9">
        <f t="shared" si="30"/>
        <v>13748194053</v>
      </c>
      <c r="Q429" s="6" t="s">
        <v>0</v>
      </c>
      <c r="R429" s="6" t="s">
        <v>630</v>
      </c>
      <c r="S429" s="6" t="s">
        <v>2628</v>
      </c>
      <c r="T429" s="6" t="s">
        <v>562</v>
      </c>
      <c r="U429" s="6" t="s">
        <v>6</v>
      </c>
      <c r="V429" s="6" t="s">
        <v>5</v>
      </c>
      <c r="W429" s="6" t="s">
        <v>715</v>
      </c>
      <c r="X429" s="6" t="s">
        <v>1654</v>
      </c>
      <c r="Y429" s="6" t="s">
        <v>2657</v>
      </c>
      <c r="Z429" s="6" t="s">
        <v>2384</v>
      </c>
      <c r="AA429" s="9">
        <v>91077</v>
      </c>
    </row>
    <row r="430" spans="1:27">
      <c r="A430" s="6" t="s">
        <v>40</v>
      </c>
      <c r="B430" s="6" t="s">
        <v>1657</v>
      </c>
      <c r="C430" s="6" t="s">
        <v>1625</v>
      </c>
      <c r="D430" s="6" t="s">
        <v>28</v>
      </c>
      <c r="E430" s="7">
        <v>14031900025</v>
      </c>
      <c r="F430" s="7">
        <f t="shared" si="29"/>
        <v>1</v>
      </c>
      <c r="G430" s="6" t="s">
        <v>562</v>
      </c>
      <c r="H430" s="8" t="s">
        <v>835</v>
      </c>
      <c r="I430" s="6" t="s">
        <v>834</v>
      </c>
      <c r="J430" s="6" t="s">
        <v>4</v>
      </c>
      <c r="K430" s="9">
        <v>73863</v>
      </c>
      <c r="L430" s="9">
        <v>200000</v>
      </c>
      <c r="M430" s="9">
        <v>198740</v>
      </c>
      <c r="N430" s="9">
        <f t="shared" si="28"/>
        <v>14679532620</v>
      </c>
      <c r="O430" s="9">
        <f t="shared" si="35"/>
        <v>1467953262</v>
      </c>
      <c r="P430" s="9">
        <f t="shared" si="30"/>
        <v>16147485882</v>
      </c>
      <c r="Q430" s="6" t="s">
        <v>0</v>
      </c>
      <c r="R430" s="6" t="s">
        <v>594</v>
      </c>
      <c r="S430" s="6" t="s">
        <v>2628</v>
      </c>
      <c r="T430" s="6" t="s">
        <v>562</v>
      </c>
      <c r="U430" s="6" t="s">
        <v>6</v>
      </c>
      <c r="V430" s="6" t="s">
        <v>5</v>
      </c>
      <c r="W430" s="6" t="s">
        <v>43</v>
      </c>
      <c r="X430" s="6" t="s">
        <v>836</v>
      </c>
      <c r="Y430" s="6" t="s">
        <v>2656</v>
      </c>
      <c r="Z430" s="6" t="s">
        <v>2333</v>
      </c>
      <c r="AA430" s="9">
        <v>90962</v>
      </c>
    </row>
    <row r="431" spans="1:27">
      <c r="A431" s="6" t="s">
        <v>299</v>
      </c>
      <c r="B431" s="6" t="s">
        <v>1659</v>
      </c>
      <c r="C431" s="6" t="s">
        <v>1605</v>
      </c>
      <c r="D431" s="6" t="s">
        <v>28</v>
      </c>
      <c r="E431" s="7">
        <v>14031900026</v>
      </c>
      <c r="F431" s="7">
        <f t="shared" si="29"/>
        <v>1</v>
      </c>
      <c r="G431" s="6" t="s">
        <v>577</v>
      </c>
      <c r="H431" s="8" t="s">
        <v>993</v>
      </c>
      <c r="I431" s="6" t="s">
        <v>992</v>
      </c>
      <c r="J431" s="6" t="s">
        <v>16</v>
      </c>
      <c r="K431" s="9">
        <v>73863</v>
      </c>
      <c r="L431" s="9">
        <v>50000</v>
      </c>
      <c r="M431" s="9">
        <v>49850</v>
      </c>
      <c r="N431" s="9">
        <f t="shared" si="28"/>
        <v>3682070550</v>
      </c>
      <c r="O431" s="9">
        <f t="shared" si="35"/>
        <v>368207055</v>
      </c>
      <c r="P431" s="9">
        <f t="shared" si="30"/>
        <v>4050277605</v>
      </c>
      <c r="Q431" s="6" t="s">
        <v>0</v>
      </c>
      <c r="R431" s="6" t="s">
        <v>1658</v>
      </c>
      <c r="S431" s="6" t="s">
        <v>2628</v>
      </c>
      <c r="T431" s="6" t="s">
        <v>577</v>
      </c>
      <c r="U431" s="6" t="s">
        <v>6</v>
      </c>
      <c r="V431" s="6" t="s">
        <v>5</v>
      </c>
      <c r="W431" s="6" t="s">
        <v>665</v>
      </c>
      <c r="X431" s="6" t="s">
        <v>1654</v>
      </c>
      <c r="Y431" s="6" t="s">
        <v>2658</v>
      </c>
      <c r="Z431" s="6" t="s">
        <v>2333</v>
      </c>
      <c r="AA431" s="9">
        <v>91082</v>
      </c>
    </row>
    <row r="432" spans="1:27">
      <c r="A432" s="6" t="s">
        <v>40</v>
      </c>
      <c r="B432" s="6" t="s">
        <v>1660</v>
      </c>
      <c r="C432" s="6" t="s">
        <v>577</v>
      </c>
      <c r="D432" s="6" t="s">
        <v>28</v>
      </c>
      <c r="E432" s="7">
        <v>14031900027</v>
      </c>
      <c r="F432" s="7">
        <f t="shared" si="29"/>
        <v>1</v>
      </c>
      <c r="G432" s="6" t="s">
        <v>576</v>
      </c>
      <c r="H432" s="8" t="s">
        <v>799</v>
      </c>
      <c r="I432" s="6" t="s">
        <v>798</v>
      </c>
      <c r="J432" s="6" t="s">
        <v>4</v>
      </c>
      <c r="K432" s="9">
        <v>73863</v>
      </c>
      <c r="L432" s="9">
        <v>100000</v>
      </c>
      <c r="M432" s="9">
        <v>96220</v>
      </c>
      <c r="N432" s="9">
        <f t="shared" si="28"/>
        <v>7107097860</v>
      </c>
      <c r="O432" s="9">
        <f t="shared" si="35"/>
        <v>710709786</v>
      </c>
      <c r="P432" s="9">
        <f t="shared" si="30"/>
        <v>7817807646</v>
      </c>
      <c r="Q432" s="6" t="s">
        <v>0</v>
      </c>
      <c r="R432" s="6" t="s">
        <v>590</v>
      </c>
      <c r="S432" s="6" t="s">
        <v>2628</v>
      </c>
      <c r="T432" s="6" t="s">
        <v>576</v>
      </c>
      <c r="U432" s="6" t="s">
        <v>6</v>
      </c>
      <c r="V432" s="6" t="s">
        <v>5</v>
      </c>
      <c r="W432" s="6" t="s">
        <v>42</v>
      </c>
      <c r="X432" s="6" t="s">
        <v>884</v>
      </c>
      <c r="Y432" s="6" t="s">
        <v>2672</v>
      </c>
      <c r="Z432" s="6" t="s">
        <v>2384</v>
      </c>
      <c r="AA432" s="9">
        <v>91477</v>
      </c>
    </row>
    <row r="433" spans="1:27">
      <c r="A433" s="6" t="s">
        <v>40</v>
      </c>
      <c r="B433" s="6" t="s">
        <v>1661</v>
      </c>
      <c r="C433" s="6" t="s">
        <v>581</v>
      </c>
      <c r="D433" s="6" t="s">
        <v>28</v>
      </c>
      <c r="E433" s="7">
        <v>14031900028</v>
      </c>
      <c r="F433" s="7">
        <f t="shared" si="29"/>
        <v>1</v>
      </c>
      <c r="G433" s="6" t="s">
        <v>576</v>
      </c>
      <c r="H433" s="8" t="s">
        <v>799</v>
      </c>
      <c r="I433" s="6" t="s">
        <v>798</v>
      </c>
      <c r="J433" s="6" t="s">
        <v>4</v>
      </c>
      <c r="K433" s="9">
        <v>73863</v>
      </c>
      <c r="L433" s="9">
        <v>150000</v>
      </c>
      <c r="M433" s="9">
        <v>149720</v>
      </c>
      <c r="N433" s="9">
        <f t="shared" si="28"/>
        <v>11058768360</v>
      </c>
      <c r="O433" s="9">
        <f t="shared" si="35"/>
        <v>1105876836</v>
      </c>
      <c r="P433" s="9">
        <f t="shared" si="30"/>
        <v>12164645196</v>
      </c>
      <c r="Q433" s="6" t="s">
        <v>0</v>
      </c>
      <c r="R433" s="6" t="s">
        <v>590</v>
      </c>
      <c r="S433" s="6" t="s">
        <v>2628</v>
      </c>
      <c r="T433" s="6" t="s">
        <v>576</v>
      </c>
      <c r="U433" s="6" t="s">
        <v>6</v>
      </c>
      <c r="V433" s="6" t="s">
        <v>5</v>
      </c>
      <c r="W433" s="6" t="s">
        <v>42</v>
      </c>
      <c r="X433" s="6" t="s">
        <v>884</v>
      </c>
      <c r="Y433" s="6" t="s">
        <v>2665</v>
      </c>
      <c r="Z433" s="6" t="s">
        <v>2333</v>
      </c>
      <c r="AA433" s="9">
        <v>91532</v>
      </c>
    </row>
    <row r="434" spans="1:27">
      <c r="A434" s="6" t="s">
        <v>40</v>
      </c>
      <c r="B434" s="6" t="s">
        <v>1662</v>
      </c>
      <c r="C434" s="6" t="s">
        <v>581</v>
      </c>
      <c r="D434" s="6" t="s">
        <v>28</v>
      </c>
      <c r="E434" s="7">
        <v>14031900029</v>
      </c>
      <c r="F434" s="7">
        <f t="shared" si="29"/>
        <v>1</v>
      </c>
      <c r="G434" s="6" t="s">
        <v>576</v>
      </c>
      <c r="H434" s="8" t="s">
        <v>1047</v>
      </c>
      <c r="I434" s="6" t="s">
        <v>1046</v>
      </c>
      <c r="J434" s="6" t="s">
        <v>4</v>
      </c>
      <c r="K434" s="9">
        <v>73863</v>
      </c>
      <c r="L434" s="9">
        <v>250000</v>
      </c>
      <c r="M434" s="9">
        <v>248780</v>
      </c>
      <c r="N434" s="9">
        <f t="shared" si="28"/>
        <v>18375637140</v>
      </c>
      <c r="O434" s="9">
        <f t="shared" si="35"/>
        <v>1837563714</v>
      </c>
      <c r="P434" s="9">
        <f t="shared" si="30"/>
        <v>20213200854</v>
      </c>
      <c r="Q434" s="6" t="s">
        <v>0</v>
      </c>
      <c r="R434" s="6" t="s">
        <v>659</v>
      </c>
      <c r="S434" s="6" t="s">
        <v>2628</v>
      </c>
      <c r="T434" s="6" t="s">
        <v>576</v>
      </c>
      <c r="U434" s="6" t="s">
        <v>6</v>
      </c>
      <c r="V434" s="6" t="s">
        <v>5</v>
      </c>
      <c r="W434" s="6" t="s">
        <v>25</v>
      </c>
      <c r="X434" s="6" t="s">
        <v>1490</v>
      </c>
      <c r="Y434" s="6" t="s">
        <v>2668</v>
      </c>
      <c r="Z434" s="6" t="s">
        <v>2333</v>
      </c>
      <c r="AA434" s="9">
        <v>89782</v>
      </c>
    </row>
    <row r="435" spans="1:27">
      <c r="A435" s="6" t="s">
        <v>40</v>
      </c>
      <c r="B435" s="6" t="s">
        <v>1663</v>
      </c>
      <c r="C435" s="6" t="s">
        <v>581</v>
      </c>
      <c r="D435" s="6" t="s">
        <v>28</v>
      </c>
      <c r="E435" s="7">
        <v>14031900030</v>
      </c>
      <c r="F435" s="7">
        <f t="shared" si="29"/>
        <v>1</v>
      </c>
      <c r="G435" s="6" t="s">
        <v>576</v>
      </c>
      <c r="H435" s="8" t="s">
        <v>207</v>
      </c>
      <c r="I435" s="6" t="s">
        <v>206</v>
      </c>
      <c r="J435" s="6" t="s">
        <v>4</v>
      </c>
      <c r="K435" s="9">
        <v>73863</v>
      </c>
      <c r="L435" s="9">
        <v>150000</v>
      </c>
      <c r="M435" s="9">
        <v>149420</v>
      </c>
      <c r="N435" s="9">
        <f t="shared" si="28"/>
        <v>11036609460</v>
      </c>
      <c r="O435" s="9">
        <f t="shared" si="35"/>
        <v>1103660946</v>
      </c>
      <c r="P435" s="9">
        <f t="shared" si="30"/>
        <v>12140270406</v>
      </c>
      <c r="Q435" s="6" t="s">
        <v>0</v>
      </c>
      <c r="R435" s="6" t="s">
        <v>590</v>
      </c>
      <c r="S435" s="6" t="s">
        <v>2628</v>
      </c>
      <c r="T435" s="6" t="s">
        <v>576</v>
      </c>
      <c r="U435" s="6" t="s">
        <v>6</v>
      </c>
      <c r="V435" s="6" t="s">
        <v>5</v>
      </c>
      <c r="W435" s="6" t="s">
        <v>66</v>
      </c>
      <c r="X435" s="6" t="s">
        <v>848</v>
      </c>
      <c r="Y435" s="6" t="s">
        <v>2664</v>
      </c>
      <c r="Z435" s="6" t="s">
        <v>2333</v>
      </c>
      <c r="AA435" s="9">
        <v>91256</v>
      </c>
    </row>
    <row r="436" spans="1:27">
      <c r="A436" s="6" t="s">
        <v>352</v>
      </c>
      <c r="B436" s="6" t="s">
        <v>1665</v>
      </c>
      <c r="C436" s="6" t="s">
        <v>577</v>
      </c>
      <c r="D436" s="6" t="s">
        <v>28</v>
      </c>
      <c r="E436" s="7">
        <v>14031900031</v>
      </c>
      <c r="F436" s="7">
        <f t="shared" si="29"/>
        <v>1</v>
      </c>
      <c r="G436" s="6" t="s">
        <v>576</v>
      </c>
      <c r="H436" s="8" t="s">
        <v>1394</v>
      </c>
      <c r="I436" s="6" t="s">
        <v>1393</v>
      </c>
      <c r="J436" s="6" t="s">
        <v>16</v>
      </c>
      <c r="K436" s="9">
        <v>73863</v>
      </c>
      <c r="L436" s="9">
        <v>220000</v>
      </c>
      <c r="M436" s="9">
        <v>218460</v>
      </c>
      <c r="N436" s="9">
        <f t="shared" si="28"/>
        <v>16136110980</v>
      </c>
      <c r="O436" s="9">
        <f t="shared" si="35"/>
        <v>1613611098</v>
      </c>
      <c r="P436" s="9">
        <f t="shared" si="30"/>
        <v>17749722078</v>
      </c>
      <c r="Q436" s="6" t="s">
        <v>0</v>
      </c>
      <c r="R436" s="6" t="s">
        <v>1664</v>
      </c>
      <c r="S436" s="6" t="s">
        <v>2628</v>
      </c>
      <c r="T436" s="6" t="s">
        <v>576</v>
      </c>
      <c r="U436" s="6" t="s">
        <v>6</v>
      </c>
      <c r="V436" s="6" t="s">
        <v>5</v>
      </c>
      <c r="W436" s="6" t="s">
        <v>20</v>
      </c>
      <c r="X436" s="6" t="s">
        <v>1395</v>
      </c>
      <c r="Y436" s="6" t="s">
        <v>2673</v>
      </c>
      <c r="Z436" s="6" t="s">
        <v>2384</v>
      </c>
      <c r="AA436" s="9">
        <v>89091</v>
      </c>
    </row>
    <row r="437" spans="1:27">
      <c r="A437" s="6" t="s">
        <v>37</v>
      </c>
      <c r="B437" s="6" t="s">
        <v>1667</v>
      </c>
      <c r="C437" s="6" t="s">
        <v>1625</v>
      </c>
      <c r="D437" s="6" t="s">
        <v>28</v>
      </c>
      <c r="E437" s="7">
        <v>14031900032</v>
      </c>
      <c r="F437" s="7">
        <f t="shared" si="29"/>
        <v>1</v>
      </c>
      <c r="G437" s="6" t="s">
        <v>576</v>
      </c>
      <c r="H437" s="8" t="s">
        <v>817</v>
      </c>
      <c r="I437" s="6" t="s">
        <v>816</v>
      </c>
      <c r="J437" s="6" t="s">
        <v>4</v>
      </c>
      <c r="K437" s="9">
        <v>73863</v>
      </c>
      <c r="L437" s="9">
        <v>200000</v>
      </c>
      <c r="M437" s="9">
        <v>198900</v>
      </c>
      <c r="N437" s="9">
        <f t="shared" si="28"/>
        <v>14691350700</v>
      </c>
      <c r="O437" s="9">
        <f t="shared" si="35"/>
        <v>1469135070</v>
      </c>
      <c r="P437" s="9">
        <f t="shared" si="30"/>
        <v>16160485770</v>
      </c>
      <c r="Q437" s="6" t="s">
        <v>0</v>
      </c>
      <c r="R437" s="6" t="s">
        <v>633</v>
      </c>
      <c r="S437" s="6" t="s">
        <v>2628</v>
      </c>
      <c r="T437" s="6" t="s">
        <v>576</v>
      </c>
      <c r="U437" s="6" t="s">
        <v>6</v>
      </c>
      <c r="V437" s="6" t="s">
        <v>5</v>
      </c>
      <c r="W437" s="6" t="s">
        <v>21</v>
      </c>
      <c r="X437" s="6" t="s">
        <v>1666</v>
      </c>
      <c r="Y437" s="6" t="s">
        <v>2674</v>
      </c>
      <c r="Z437" s="6" t="s">
        <v>2333</v>
      </c>
      <c r="AA437" s="9">
        <v>91108</v>
      </c>
    </row>
    <row r="438" spans="1:27">
      <c r="A438" s="6" t="s">
        <v>40</v>
      </c>
      <c r="B438" s="6" t="s">
        <v>1669</v>
      </c>
      <c r="C438" s="6" t="s">
        <v>581</v>
      </c>
      <c r="D438" s="6" t="s">
        <v>28</v>
      </c>
      <c r="E438" s="7">
        <v>14031900033</v>
      </c>
      <c r="F438" s="7">
        <f t="shared" si="29"/>
        <v>1</v>
      </c>
      <c r="G438" s="6" t="s">
        <v>576</v>
      </c>
      <c r="H438" s="8" t="s">
        <v>712</v>
      </c>
      <c r="I438" s="6" t="s">
        <v>711</v>
      </c>
      <c r="J438" s="6" t="s">
        <v>19</v>
      </c>
      <c r="K438" s="9">
        <v>73863</v>
      </c>
      <c r="L438" s="9">
        <v>200000</v>
      </c>
      <c r="M438" s="9">
        <v>199000</v>
      </c>
      <c r="N438" s="9">
        <f t="shared" si="28"/>
        <v>14698737000</v>
      </c>
      <c r="O438" s="9">
        <f t="shared" si="35"/>
        <v>1469873700</v>
      </c>
      <c r="P438" s="9">
        <f t="shared" si="30"/>
        <v>16168610700</v>
      </c>
      <c r="Q438" s="6" t="s">
        <v>0</v>
      </c>
      <c r="R438" s="6" t="s">
        <v>590</v>
      </c>
      <c r="S438" s="6" t="s">
        <v>2628</v>
      </c>
      <c r="T438" s="6" t="s">
        <v>576</v>
      </c>
      <c r="U438" s="6" t="s">
        <v>6</v>
      </c>
      <c r="V438" s="6" t="s">
        <v>5</v>
      </c>
      <c r="W438" s="6" t="s">
        <v>42</v>
      </c>
      <c r="X438" s="6" t="s">
        <v>875</v>
      </c>
      <c r="Y438" s="6" t="s">
        <v>2670</v>
      </c>
      <c r="Z438" s="6" t="s">
        <v>2333</v>
      </c>
      <c r="AA438" s="9">
        <v>91022</v>
      </c>
    </row>
    <row r="439" spans="1:27">
      <c r="A439" s="6" t="s">
        <v>40</v>
      </c>
      <c r="B439" s="6" t="s">
        <v>1670</v>
      </c>
      <c r="C439" s="6" t="s">
        <v>581</v>
      </c>
      <c r="D439" s="6" t="s">
        <v>28</v>
      </c>
      <c r="E439" s="7">
        <v>14031900034</v>
      </c>
      <c r="F439" s="7">
        <f t="shared" si="29"/>
        <v>1</v>
      </c>
      <c r="G439" s="6" t="s">
        <v>576</v>
      </c>
      <c r="H439" s="8" t="s">
        <v>739</v>
      </c>
      <c r="I439" s="6" t="s">
        <v>738</v>
      </c>
      <c r="J439" s="6" t="s">
        <v>4</v>
      </c>
      <c r="K439" s="9">
        <v>73863</v>
      </c>
      <c r="L439" s="9">
        <v>200000</v>
      </c>
      <c r="M439" s="9">
        <v>199040</v>
      </c>
      <c r="N439" s="9">
        <f t="shared" si="28"/>
        <v>14701691520</v>
      </c>
      <c r="O439" s="9">
        <f t="shared" si="35"/>
        <v>1470169152</v>
      </c>
      <c r="P439" s="9">
        <f t="shared" si="30"/>
        <v>16171860672</v>
      </c>
      <c r="Q439" s="6" t="s">
        <v>0</v>
      </c>
      <c r="R439" s="6" t="s">
        <v>590</v>
      </c>
      <c r="S439" s="6" t="s">
        <v>2628</v>
      </c>
      <c r="T439" s="6" t="s">
        <v>576</v>
      </c>
      <c r="U439" s="6" t="s">
        <v>6</v>
      </c>
      <c r="V439" s="6" t="s">
        <v>5</v>
      </c>
      <c r="W439" s="6" t="s">
        <v>42</v>
      </c>
      <c r="X439" s="6" t="s">
        <v>1050</v>
      </c>
      <c r="Y439" s="6" t="s">
        <v>2669</v>
      </c>
      <c r="Z439" s="6" t="s">
        <v>2333</v>
      </c>
      <c r="AA439" s="9">
        <v>89744</v>
      </c>
    </row>
    <row r="440" spans="1:27">
      <c r="A440" s="6" t="s">
        <v>40</v>
      </c>
      <c r="B440" s="6" t="s">
        <v>1671</v>
      </c>
      <c r="C440" s="6" t="s">
        <v>581</v>
      </c>
      <c r="D440" s="6" t="s">
        <v>28</v>
      </c>
      <c r="E440" s="7">
        <v>14031900035</v>
      </c>
      <c r="F440" s="7">
        <f t="shared" si="29"/>
        <v>1</v>
      </c>
      <c r="G440" s="6" t="s">
        <v>576</v>
      </c>
      <c r="H440" s="8" t="s">
        <v>739</v>
      </c>
      <c r="I440" s="6" t="s">
        <v>738</v>
      </c>
      <c r="J440" s="6" t="s">
        <v>4</v>
      </c>
      <c r="K440" s="9">
        <v>73863</v>
      </c>
      <c r="L440" s="9">
        <v>200000</v>
      </c>
      <c r="M440" s="9">
        <v>199690</v>
      </c>
      <c r="N440" s="9">
        <f t="shared" si="28"/>
        <v>14749702470</v>
      </c>
      <c r="O440" s="9">
        <f t="shared" si="35"/>
        <v>1474970247</v>
      </c>
      <c r="P440" s="9">
        <f t="shared" si="30"/>
        <v>16224672717</v>
      </c>
      <c r="Q440" s="6" t="s">
        <v>0</v>
      </c>
      <c r="R440" s="6" t="s">
        <v>590</v>
      </c>
      <c r="S440" s="6" t="s">
        <v>2628</v>
      </c>
      <c r="T440" s="6" t="s">
        <v>576</v>
      </c>
      <c r="U440" s="6" t="s">
        <v>6</v>
      </c>
      <c r="V440" s="6" t="s">
        <v>5</v>
      </c>
      <c r="W440" s="6" t="s">
        <v>42</v>
      </c>
      <c r="X440" s="6" t="s">
        <v>1050</v>
      </c>
      <c r="Y440" s="6" t="s">
        <v>2667</v>
      </c>
      <c r="Z440" s="6" t="s">
        <v>2333</v>
      </c>
      <c r="AA440" s="9">
        <v>91582</v>
      </c>
    </row>
    <row r="441" spans="1:27">
      <c r="A441" s="6" t="s">
        <v>40</v>
      </c>
      <c r="B441" s="6" t="s">
        <v>1672</v>
      </c>
      <c r="C441" s="6" t="s">
        <v>581</v>
      </c>
      <c r="D441" s="6" t="s">
        <v>28</v>
      </c>
      <c r="E441" s="7">
        <v>14031900036</v>
      </c>
      <c r="F441" s="7">
        <f t="shared" si="29"/>
        <v>1</v>
      </c>
      <c r="G441" s="6" t="s">
        <v>576</v>
      </c>
      <c r="H441" s="8" t="s">
        <v>729</v>
      </c>
      <c r="I441" s="6" t="s">
        <v>728</v>
      </c>
      <c r="J441" s="6" t="s">
        <v>4</v>
      </c>
      <c r="K441" s="9">
        <v>73863</v>
      </c>
      <c r="L441" s="9">
        <v>330000</v>
      </c>
      <c r="M441" s="9">
        <v>329760</v>
      </c>
      <c r="N441" s="9">
        <f t="shared" si="28"/>
        <v>24357062880</v>
      </c>
      <c r="O441" s="9">
        <f t="shared" si="35"/>
        <v>2435706288</v>
      </c>
      <c r="P441" s="9">
        <f t="shared" si="30"/>
        <v>26792769168</v>
      </c>
      <c r="Q441" s="6" t="s">
        <v>0</v>
      </c>
      <c r="R441" s="6" t="s">
        <v>590</v>
      </c>
      <c r="S441" s="6" t="s">
        <v>2628</v>
      </c>
      <c r="T441" s="6" t="s">
        <v>576</v>
      </c>
      <c r="U441" s="6" t="s">
        <v>6</v>
      </c>
      <c r="V441" s="6" t="s">
        <v>5</v>
      </c>
      <c r="W441" s="6" t="s">
        <v>25</v>
      </c>
      <c r="X441" s="6" t="s">
        <v>730</v>
      </c>
      <c r="Y441" s="6" t="s">
        <v>2671</v>
      </c>
      <c r="Z441" s="6" t="s">
        <v>2333</v>
      </c>
      <c r="AA441" s="9">
        <v>89975</v>
      </c>
    </row>
    <row r="442" spans="1:27">
      <c r="A442" s="6" t="s">
        <v>40</v>
      </c>
      <c r="B442" s="6" t="s">
        <v>1676</v>
      </c>
      <c r="C442" s="6" t="s">
        <v>581</v>
      </c>
      <c r="D442" s="6" t="s">
        <v>28</v>
      </c>
      <c r="E442" s="7">
        <v>14031900037</v>
      </c>
      <c r="F442" s="7">
        <f t="shared" si="29"/>
        <v>1</v>
      </c>
      <c r="G442" s="6" t="s">
        <v>576</v>
      </c>
      <c r="H442" s="8" t="s">
        <v>1674</v>
      </c>
      <c r="I442" s="6" t="s">
        <v>1673</v>
      </c>
      <c r="J442" s="6" t="s">
        <v>4</v>
      </c>
      <c r="K442" s="9">
        <v>73863</v>
      </c>
      <c r="L442" s="9">
        <v>180000</v>
      </c>
      <c r="M442" s="9">
        <v>179850</v>
      </c>
      <c r="N442" s="9">
        <f t="shared" si="28"/>
        <v>13284260550</v>
      </c>
      <c r="O442" s="9">
        <f t="shared" si="35"/>
        <v>1328426055</v>
      </c>
      <c r="P442" s="9">
        <f t="shared" si="30"/>
        <v>14612686605</v>
      </c>
      <c r="Q442" s="6" t="s">
        <v>0</v>
      </c>
      <c r="R442" s="6" t="s">
        <v>590</v>
      </c>
      <c r="S442" s="6" t="s">
        <v>2628</v>
      </c>
      <c r="T442" s="6" t="s">
        <v>576</v>
      </c>
      <c r="U442" s="6" t="s">
        <v>6</v>
      </c>
      <c r="V442" s="6" t="s">
        <v>5</v>
      </c>
      <c r="W442" s="6" t="s">
        <v>22</v>
      </c>
      <c r="X442" s="6" t="s">
        <v>1675</v>
      </c>
      <c r="Y442" s="6" t="s">
        <v>2666</v>
      </c>
      <c r="Z442" s="6" t="s">
        <v>2333</v>
      </c>
      <c r="AA442" s="9">
        <v>91817</v>
      </c>
    </row>
    <row r="443" spans="1:27">
      <c r="A443" s="6" t="s">
        <v>40</v>
      </c>
      <c r="B443" s="6" t="s">
        <v>1677</v>
      </c>
      <c r="C443" s="6" t="s">
        <v>581</v>
      </c>
      <c r="D443" s="6" t="s">
        <v>28</v>
      </c>
      <c r="E443" s="7">
        <v>14031900038</v>
      </c>
      <c r="F443" s="7">
        <f t="shared" si="29"/>
        <v>1</v>
      </c>
      <c r="G443" s="6" t="s">
        <v>589</v>
      </c>
      <c r="H443" s="8" t="s">
        <v>1063</v>
      </c>
      <c r="I443" s="6" t="s">
        <v>1062</v>
      </c>
      <c r="J443" s="6" t="s">
        <v>4</v>
      </c>
      <c r="K443" s="9">
        <v>73863</v>
      </c>
      <c r="L443" s="9">
        <v>200000</v>
      </c>
      <c r="M443" s="9">
        <v>199390</v>
      </c>
      <c r="N443" s="9">
        <f t="shared" si="28"/>
        <v>14727543570</v>
      </c>
      <c r="O443" s="9">
        <f t="shared" si="35"/>
        <v>1472754357</v>
      </c>
      <c r="P443" s="9">
        <f t="shared" si="30"/>
        <v>16200297927</v>
      </c>
      <c r="Q443" s="6" t="s">
        <v>0</v>
      </c>
      <c r="R443" s="6" t="s">
        <v>602</v>
      </c>
      <c r="S443" s="6" t="s">
        <v>2628</v>
      </c>
      <c r="T443" s="6" t="s">
        <v>589</v>
      </c>
      <c r="U443" s="6" t="s">
        <v>6</v>
      </c>
      <c r="V443" s="6" t="s">
        <v>5</v>
      </c>
      <c r="W443" s="6" t="s">
        <v>25</v>
      </c>
      <c r="X443" s="6" t="s">
        <v>1064</v>
      </c>
      <c r="Y443" s="6" t="s">
        <v>2676</v>
      </c>
      <c r="Z443" s="6" t="s">
        <v>2333</v>
      </c>
      <c r="AA443" s="9">
        <v>91147</v>
      </c>
    </row>
    <row r="444" spans="1:27">
      <c r="A444" s="6" t="s">
        <v>40</v>
      </c>
      <c r="B444" s="6" t="s">
        <v>1678</v>
      </c>
      <c r="C444" s="6" t="s">
        <v>577</v>
      </c>
      <c r="D444" s="6" t="s">
        <v>28</v>
      </c>
      <c r="E444" s="7">
        <v>14031900039</v>
      </c>
      <c r="F444" s="7">
        <f t="shared" si="29"/>
        <v>1</v>
      </c>
      <c r="G444" s="6" t="s">
        <v>589</v>
      </c>
      <c r="H444" s="8" t="s">
        <v>1029</v>
      </c>
      <c r="I444" s="6" t="s">
        <v>1028</v>
      </c>
      <c r="J444" s="6" t="s">
        <v>12</v>
      </c>
      <c r="K444" s="9">
        <v>73863</v>
      </c>
      <c r="L444" s="9">
        <v>100000</v>
      </c>
      <c r="M444" s="9">
        <v>99990</v>
      </c>
      <c r="N444" s="9">
        <f t="shared" si="28"/>
        <v>7385561370</v>
      </c>
      <c r="O444" s="9">
        <f t="shared" si="35"/>
        <v>738556137</v>
      </c>
      <c r="P444" s="9">
        <f t="shared" si="30"/>
        <v>8124117507</v>
      </c>
      <c r="Q444" s="6" t="s">
        <v>0</v>
      </c>
      <c r="R444" s="6" t="s">
        <v>602</v>
      </c>
      <c r="S444" s="6" t="s">
        <v>2628</v>
      </c>
      <c r="T444" s="6" t="s">
        <v>589</v>
      </c>
      <c r="U444" s="6" t="s">
        <v>6</v>
      </c>
      <c r="V444" s="6" t="s">
        <v>5</v>
      </c>
      <c r="W444" s="6" t="s">
        <v>25</v>
      </c>
      <c r="X444" s="6" t="s">
        <v>1030</v>
      </c>
      <c r="Y444" s="6" t="s">
        <v>2677</v>
      </c>
      <c r="Z444" s="6" t="s">
        <v>2384</v>
      </c>
      <c r="AA444" s="9">
        <v>91794</v>
      </c>
    </row>
    <row r="445" spans="1:27">
      <c r="A445" s="6" t="s">
        <v>40</v>
      </c>
      <c r="B445" s="6" t="s">
        <v>1679</v>
      </c>
      <c r="C445" s="6" t="s">
        <v>581</v>
      </c>
      <c r="D445" s="6" t="s">
        <v>28</v>
      </c>
      <c r="E445" s="7">
        <v>14031900040</v>
      </c>
      <c r="F445" s="7">
        <f t="shared" si="29"/>
        <v>1</v>
      </c>
      <c r="G445" s="6" t="s">
        <v>589</v>
      </c>
      <c r="H445" s="8" t="s">
        <v>1067</v>
      </c>
      <c r="I445" s="6" t="s">
        <v>1066</v>
      </c>
      <c r="J445" s="6" t="s">
        <v>4</v>
      </c>
      <c r="K445" s="9">
        <v>73863</v>
      </c>
      <c r="L445" s="9">
        <v>20000</v>
      </c>
      <c r="M445" s="9">
        <v>15190</v>
      </c>
      <c r="N445" s="9">
        <f t="shared" si="28"/>
        <v>1121978970</v>
      </c>
      <c r="O445" s="9">
        <f t="shared" si="35"/>
        <v>112197897</v>
      </c>
      <c r="P445" s="9">
        <f t="shared" si="30"/>
        <v>1234176867</v>
      </c>
      <c r="Q445" s="6" t="s">
        <v>0</v>
      </c>
      <c r="R445" s="6" t="s">
        <v>604</v>
      </c>
      <c r="S445" s="6" t="s">
        <v>2628</v>
      </c>
      <c r="T445" s="6" t="s">
        <v>589</v>
      </c>
      <c r="U445" s="6" t="s">
        <v>6</v>
      </c>
      <c r="V445" s="6" t="s">
        <v>5</v>
      </c>
      <c r="W445" s="6" t="s">
        <v>25</v>
      </c>
      <c r="X445" s="6" t="s">
        <v>1068</v>
      </c>
      <c r="Y445" s="6" t="s">
        <v>2675</v>
      </c>
      <c r="Z445" s="6" t="s">
        <v>2384</v>
      </c>
      <c r="AA445" s="9">
        <v>90049</v>
      </c>
    </row>
    <row r="446" spans="1:27">
      <c r="A446" s="6" t="s">
        <v>14</v>
      </c>
      <c r="B446" s="6" t="s">
        <v>1681</v>
      </c>
      <c r="C446" s="6" t="s">
        <v>1605</v>
      </c>
      <c r="D446" s="6" t="s">
        <v>28</v>
      </c>
      <c r="E446" s="7">
        <v>14031900041</v>
      </c>
      <c r="F446" s="7">
        <f t="shared" si="29"/>
        <v>1</v>
      </c>
      <c r="G446" s="6" t="s">
        <v>589</v>
      </c>
      <c r="H446" s="8" t="s">
        <v>735</v>
      </c>
      <c r="I446" s="6" t="s">
        <v>734</v>
      </c>
      <c r="J446" s="6" t="s">
        <v>16</v>
      </c>
      <c r="K446" s="9">
        <v>73863</v>
      </c>
      <c r="L446" s="9">
        <v>200000</v>
      </c>
      <c r="M446" s="9">
        <v>198040</v>
      </c>
      <c r="N446" s="9">
        <f t="shared" si="28"/>
        <v>14627828520</v>
      </c>
      <c r="O446" s="9">
        <f t="shared" si="35"/>
        <v>1462782852</v>
      </c>
      <c r="P446" s="9">
        <f t="shared" si="30"/>
        <v>16090611372</v>
      </c>
      <c r="Q446" s="6" t="s">
        <v>0</v>
      </c>
      <c r="R446" s="6" t="s">
        <v>603</v>
      </c>
      <c r="S446" s="6" t="s">
        <v>2628</v>
      </c>
      <c r="T446" s="6" t="s">
        <v>589</v>
      </c>
      <c r="U446" s="6" t="s">
        <v>6</v>
      </c>
      <c r="V446" s="6" t="s">
        <v>5</v>
      </c>
      <c r="W446" s="6" t="s">
        <v>22</v>
      </c>
      <c r="X446" s="6" t="s">
        <v>1680</v>
      </c>
      <c r="Y446" s="6" t="s">
        <v>2679</v>
      </c>
      <c r="Z446" s="6" t="s">
        <v>2384</v>
      </c>
      <c r="AA446" s="9">
        <v>90876</v>
      </c>
    </row>
    <row r="447" spans="1:27">
      <c r="A447" s="6" t="s">
        <v>14</v>
      </c>
      <c r="B447" s="6" t="s">
        <v>1683</v>
      </c>
      <c r="C447" s="6" t="s">
        <v>577</v>
      </c>
      <c r="D447" s="6" t="s">
        <v>28</v>
      </c>
      <c r="E447" s="7">
        <v>14031900042</v>
      </c>
      <c r="F447" s="7">
        <f t="shared" si="29"/>
        <v>1</v>
      </c>
      <c r="G447" s="6" t="s">
        <v>589</v>
      </c>
      <c r="H447" s="8" t="s">
        <v>735</v>
      </c>
      <c r="I447" s="6" t="s">
        <v>734</v>
      </c>
      <c r="J447" s="6" t="s">
        <v>16</v>
      </c>
      <c r="K447" s="9">
        <v>73863</v>
      </c>
      <c r="L447" s="9">
        <v>340000</v>
      </c>
      <c r="M447" s="9">
        <v>338520</v>
      </c>
      <c r="N447" s="9">
        <f t="shared" si="28"/>
        <v>25004102760</v>
      </c>
      <c r="O447" s="9">
        <f t="shared" si="35"/>
        <v>2500410276</v>
      </c>
      <c r="P447" s="9">
        <f t="shared" si="30"/>
        <v>27504513036</v>
      </c>
      <c r="Q447" s="6" t="s">
        <v>0</v>
      </c>
      <c r="R447" s="6" t="s">
        <v>603</v>
      </c>
      <c r="S447" s="6" t="s">
        <v>2628</v>
      </c>
      <c r="T447" s="6" t="s">
        <v>589</v>
      </c>
      <c r="U447" s="6" t="s">
        <v>6</v>
      </c>
      <c r="V447" s="6" t="s">
        <v>5</v>
      </c>
      <c r="W447" s="6" t="s">
        <v>22</v>
      </c>
      <c r="X447" s="6" t="s">
        <v>1680</v>
      </c>
      <c r="Y447" s="6" t="s">
        <v>2680</v>
      </c>
      <c r="Z447" s="6" t="s">
        <v>2384</v>
      </c>
      <c r="AA447" s="9">
        <v>91306</v>
      </c>
    </row>
    <row r="448" spans="1:27">
      <c r="A448" s="6" t="s">
        <v>14</v>
      </c>
      <c r="B448" s="6" t="s">
        <v>1688</v>
      </c>
      <c r="C448" s="6" t="s">
        <v>564</v>
      </c>
      <c r="D448" s="6" t="s">
        <v>28</v>
      </c>
      <c r="E448" s="7">
        <v>14031900043</v>
      </c>
      <c r="F448" s="7">
        <f t="shared" si="29"/>
        <v>1</v>
      </c>
      <c r="G448" s="6" t="s">
        <v>589</v>
      </c>
      <c r="H448" s="8" t="s">
        <v>1686</v>
      </c>
      <c r="I448" s="6" t="s">
        <v>1685</v>
      </c>
      <c r="J448" s="6" t="s">
        <v>4</v>
      </c>
      <c r="K448" s="9">
        <v>73863</v>
      </c>
      <c r="L448" s="9">
        <v>70000</v>
      </c>
      <c r="M448" s="9">
        <v>68760</v>
      </c>
      <c r="N448" s="9">
        <f t="shared" si="28"/>
        <v>5078819880</v>
      </c>
      <c r="O448" s="9">
        <f t="shared" si="35"/>
        <v>507881988</v>
      </c>
      <c r="P448" s="9">
        <f t="shared" si="30"/>
        <v>5586701868</v>
      </c>
      <c r="Q448" s="6" t="s">
        <v>0</v>
      </c>
      <c r="R448" s="6" t="s">
        <v>602</v>
      </c>
      <c r="S448" s="6" t="s">
        <v>2628</v>
      </c>
      <c r="T448" s="6" t="s">
        <v>589</v>
      </c>
      <c r="U448" s="6" t="s">
        <v>6</v>
      </c>
      <c r="V448" s="6" t="s">
        <v>5</v>
      </c>
      <c r="W448" s="6" t="s">
        <v>22</v>
      </c>
      <c r="X448" s="6" t="s">
        <v>1687</v>
      </c>
      <c r="Y448" s="6" t="s">
        <v>2678</v>
      </c>
      <c r="Z448" s="6" t="s">
        <v>2384</v>
      </c>
      <c r="AA448" s="9">
        <v>90641</v>
      </c>
    </row>
    <row r="449" spans="1:27">
      <c r="A449" s="6" t="s">
        <v>926</v>
      </c>
      <c r="B449" s="6" t="s">
        <v>1690</v>
      </c>
      <c r="C449" s="6" t="s">
        <v>577</v>
      </c>
      <c r="D449" s="6" t="s">
        <v>28</v>
      </c>
      <c r="E449" s="7">
        <v>14031900044</v>
      </c>
      <c r="F449" s="7">
        <f t="shared" si="29"/>
        <v>1</v>
      </c>
      <c r="G449" s="6" t="s">
        <v>589</v>
      </c>
      <c r="H449" s="8" t="s">
        <v>924</v>
      </c>
      <c r="I449" s="6" t="s">
        <v>923</v>
      </c>
      <c r="J449" s="6" t="s">
        <v>12</v>
      </c>
      <c r="K449" s="9">
        <v>73863</v>
      </c>
      <c r="L449" s="9">
        <v>250000</v>
      </c>
      <c r="M449" s="9">
        <v>249970</v>
      </c>
      <c r="N449" s="9">
        <f t="shared" si="28"/>
        <v>18463534110</v>
      </c>
      <c r="O449" s="9">
        <f t="shared" si="35"/>
        <v>1846353411</v>
      </c>
      <c r="P449" s="9">
        <f t="shared" si="30"/>
        <v>20309887521</v>
      </c>
      <c r="Q449" s="6" t="s">
        <v>0</v>
      </c>
      <c r="R449" s="6" t="s">
        <v>602</v>
      </c>
      <c r="S449" s="6" t="s">
        <v>2628</v>
      </c>
      <c r="T449" s="6" t="s">
        <v>589</v>
      </c>
      <c r="U449" s="6" t="s">
        <v>6</v>
      </c>
      <c r="V449" s="6" t="s">
        <v>5</v>
      </c>
      <c r="W449" s="6" t="s">
        <v>938</v>
      </c>
      <c r="X449" s="6" t="s">
        <v>1689</v>
      </c>
      <c r="Y449" s="6" t="s">
        <v>2681</v>
      </c>
      <c r="Z449" s="6" t="s">
        <v>2384</v>
      </c>
      <c r="AA449" s="9">
        <v>90841</v>
      </c>
    </row>
    <row r="450" spans="1:27">
      <c r="A450" s="6" t="s">
        <v>37</v>
      </c>
      <c r="B450" s="6" t="s">
        <v>1691</v>
      </c>
      <c r="C450" s="6" t="s">
        <v>1605</v>
      </c>
      <c r="D450" s="6" t="s">
        <v>28</v>
      </c>
      <c r="E450" s="7">
        <v>14031900045</v>
      </c>
      <c r="F450" s="7">
        <f t="shared" si="29"/>
        <v>1</v>
      </c>
      <c r="G450" s="6" t="s">
        <v>589</v>
      </c>
      <c r="H450" s="8" t="s">
        <v>1070</v>
      </c>
      <c r="I450" s="6" t="s">
        <v>1069</v>
      </c>
      <c r="J450" s="6" t="s">
        <v>19</v>
      </c>
      <c r="K450" s="9">
        <v>73863</v>
      </c>
      <c r="L450" s="9">
        <v>34000</v>
      </c>
      <c r="M450" s="9">
        <v>31810</v>
      </c>
      <c r="N450" s="9">
        <f t="shared" ref="N450:N513" si="36">M450*K450</f>
        <v>2349582030</v>
      </c>
      <c r="O450" s="9">
        <f t="shared" si="35"/>
        <v>234958203</v>
      </c>
      <c r="P450" s="9">
        <f t="shared" si="30"/>
        <v>2584540233</v>
      </c>
      <c r="Q450" s="6" t="s">
        <v>0</v>
      </c>
      <c r="R450" s="6" t="s">
        <v>602</v>
      </c>
      <c r="S450" s="6" t="s">
        <v>2628</v>
      </c>
      <c r="T450" s="6" t="s">
        <v>589</v>
      </c>
      <c r="U450" s="6" t="s">
        <v>6</v>
      </c>
      <c r="V450" s="6" t="s">
        <v>5</v>
      </c>
      <c r="W450" s="6" t="s">
        <v>36</v>
      </c>
      <c r="X450" s="6" t="s">
        <v>1314</v>
      </c>
      <c r="Y450" s="6" t="s">
        <v>2682</v>
      </c>
      <c r="Z450" s="6" t="s">
        <v>2333</v>
      </c>
      <c r="AA450" s="9">
        <v>91236</v>
      </c>
    </row>
    <row r="451" spans="1:27">
      <c r="A451" s="6" t="s">
        <v>299</v>
      </c>
      <c r="B451" s="6" t="s">
        <v>1694</v>
      </c>
      <c r="C451" s="6" t="s">
        <v>577</v>
      </c>
      <c r="D451" s="6" t="s">
        <v>28</v>
      </c>
      <c r="E451" s="7">
        <v>14031900046</v>
      </c>
      <c r="F451" s="7">
        <f t="shared" ref="F451:F514" si="37">COUNTIF(E:E,E451)</f>
        <v>1</v>
      </c>
      <c r="G451" s="6" t="s">
        <v>596</v>
      </c>
      <c r="H451" s="8" t="s">
        <v>1693</v>
      </c>
      <c r="I451" s="6" t="s">
        <v>1692</v>
      </c>
      <c r="J451" s="6" t="s">
        <v>4</v>
      </c>
      <c r="K451" s="9">
        <v>73863</v>
      </c>
      <c r="L451" s="9">
        <v>40000</v>
      </c>
      <c r="M451" s="9">
        <v>37660</v>
      </c>
      <c r="N451" s="9">
        <f t="shared" si="36"/>
        <v>2781680580</v>
      </c>
      <c r="O451" s="9">
        <f t="shared" si="35"/>
        <v>278168058</v>
      </c>
      <c r="P451" s="9">
        <f t="shared" ref="P451:P514" si="38">O451+N451</f>
        <v>3059848638</v>
      </c>
      <c r="Q451" s="6" t="s">
        <v>0</v>
      </c>
      <c r="R451" s="6" t="s">
        <v>599</v>
      </c>
      <c r="S451" s="6" t="s">
        <v>2628</v>
      </c>
      <c r="T451" s="6" t="s">
        <v>596</v>
      </c>
      <c r="U451" s="6" t="s">
        <v>6</v>
      </c>
      <c r="V451" s="6" t="s">
        <v>5</v>
      </c>
      <c r="W451" s="6" t="s">
        <v>715</v>
      </c>
      <c r="X451" s="6" t="s">
        <v>1654</v>
      </c>
      <c r="Y451" s="6" t="s">
        <v>2687</v>
      </c>
      <c r="Z451" s="6" t="s">
        <v>2384</v>
      </c>
      <c r="AA451" s="9">
        <v>91614</v>
      </c>
    </row>
    <row r="452" spans="1:27">
      <c r="A452" s="6" t="s">
        <v>299</v>
      </c>
      <c r="B452" s="6" t="s">
        <v>1696</v>
      </c>
      <c r="C452" s="6" t="s">
        <v>577</v>
      </c>
      <c r="D452" s="6" t="s">
        <v>28</v>
      </c>
      <c r="E452" s="7">
        <v>14031900047</v>
      </c>
      <c r="F452" s="7">
        <f t="shared" si="37"/>
        <v>1</v>
      </c>
      <c r="G452" s="6" t="s">
        <v>596</v>
      </c>
      <c r="H452" s="8" t="s">
        <v>985</v>
      </c>
      <c r="I452" s="6" t="s">
        <v>984</v>
      </c>
      <c r="J452" s="6" t="s">
        <v>4</v>
      </c>
      <c r="K452" s="9">
        <v>73863</v>
      </c>
      <c r="L452" s="9">
        <v>150000</v>
      </c>
      <c r="M452" s="9">
        <v>147740</v>
      </c>
      <c r="N452" s="9">
        <f t="shared" si="36"/>
        <v>10912519620</v>
      </c>
      <c r="O452" s="9">
        <f t="shared" si="35"/>
        <v>1091251962</v>
      </c>
      <c r="P452" s="9">
        <f t="shared" si="38"/>
        <v>12003771582</v>
      </c>
      <c r="Q452" s="6" t="s">
        <v>0</v>
      </c>
      <c r="R452" s="6" t="s">
        <v>1668</v>
      </c>
      <c r="S452" s="6" t="s">
        <v>2628</v>
      </c>
      <c r="T452" s="6" t="s">
        <v>596</v>
      </c>
      <c r="U452" s="6" t="s">
        <v>6</v>
      </c>
      <c r="V452" s="6" t="s">
        <v>5</v>
      </c>
      <c r="W452" s="6" t="s">
        <v>665</v>
      </c>
      <c r="X452" s="6" t="s">
        <v>1695</v>
      </c>
      <c r="Y452" s="6" t="s">
        <v>2686</v>
      </c>
      <c r="Z452" s="6" t="s">
        <v>2384</v>
      </c>
      <c r="AA452" s="9">
        <v>87271</v>
      </c>
    </row>
    <row r="453" spans="1:27">
      <c r="A453" s="6" t="s">
        <v>701</v>
      </c>
      <c r="B453" s="6" t="s">
        <v>1700</v>
      </c>
      <c r="C453" s="6" t="s">
        <v>562</v>
      </c>
      <c r="D453" s="6" t="s">
        <v>28</v>
      </c>
      <c r="E453" s="7">
        <v>14031900048</v>
      </c>
      <c r="F453" s="7">
        <f t="shared" si="37"/>
        <v>1</v>
      </c>
      <c r="G453" s="6" t="s">
        <v>596</v>
      </c>
      <c r="H453" s="8" t="s">
        <v>1698</v>
      </c>
      <c r="I453" s="6" t="s">
        <v>1697</v>
      </c>
      <c r="J453" s="6" t="s">
        <v>4</v>
      </c>
      <c r="K453" s="9">
        <v>73863</v>
      </c>
      <c r="L453" s="9">
        <v>38000</v>
      </c>
      <c r="M453" s="9">
        <v>37490</v>
      </c>
      <c r="N453" s="9">
        <f t="shared" si="36"/>
        <v>2769123870</v>
      </c>
      <c r="O453" s="9">
        <f t="shared" si="35"/>
        <v>276912387</v>
      </c>
      <c r="P453" s="9">
        <f t="shared" si="38"/>
        <v>3046036257</v>
      </c>
      <c r="Q453" s="6" t="s">
        <v>0</v>
      </c>
      <c r="R453" s="6" t="s">
        <v>599</v>
      </c>
      <c r="S453" s="6" t="s">
        <v>2628</v>
      </c>
      <c r="T453" s="6" t="s">
        <v>596</v>
      </c>
      <c r="U453" s="6" t="s">
        <v>6</v>
      </c>
      <c r="V453" s="6" t="s">
        <v>5</v>
      </c>
      <c r="W453" s="6" t="s">
        <v>25</v>
      </c>
      <c r="X453" s="6" t="s">
        <v>1699</v>
      </c>
      <c r="Y453" s="6" t="s">
        <v>2688</v>
      </c>
      <c r="Z453" s="6" t="s">
        <v>2384</v>
      </c>
      <c r="AA453" s="9">
        <v>90665</v>
      </c>
    </row>
    <row r="454" spans="1:27">
      <c r="A454" s="6" t="s">
        <v>37</v>
      </c>
      <c r="B454" s="6" t="s">
        <v>1704</v>
      </c>
      <c r="C454" s="6" t="s">
        <v>577</v>
      </c>
      <c r="D454" s="6" t="s">
        <v>28</v>
      </c>
      <c r="E454" s="7">
        <v>14031900049</v>
      </c>
      <c r="F454" s="7">
        <f t="shared" si="37"/>
        <v>1</v>
      </c>
      <c r="G454" s="6" t="s">
        <v>598</v>
      </c>
      <c r="H454" s="8" t="s">
        <v>1702</v>
      </c>
      <c r="I454" s="6" t="s">
        <v>1701</v>
      </c>
      <c r="J454" s="6" t="s">
        <v>4</v>
      </c>
      <c r="K454" s="9">
        <v>73863</v>
      </c>
      <c r="L454" s="9">
        <v>100000</v>
      </c>
      <c r="M454" s="9">
        <v>96570</v>
      </c>
      <c r="N454" s="9">
        <f t="shared" si="36"/>
        <v>7132949910</v>
      </c>
      <c r="O454" s="9">
        <f t="shared" si="35"/>
        <v>713294991</v>
      </c>
      <c r="P454" s="9">
        <f t="shared" si="38"/>
        <v>7846244901</v>
      </c>
      <c r="Q454" s="6" t="s">
        <v>0</v>
      </c>
      <c r="R454" s="6" t="s">
        <v>601</v>
      </c>
      <c r="S454" s="6" t="s">
        <v>2628</v>
      </c>
      <c r="T454" s="6" t="s">
        <v>598</v>
      </c>
      <c r="U454" s="6" t="s">
        <v>6</v>
      </c>
      <c r="V454" s="6" t="s">
        <v>5</v>
      </c>
      <c r="W454" s="6" t="s">
        <v>36</v>
      </c>
      <c r="X454" s="6" t="s">
        <v>1703</v>
      </c>
      <c r="Y454" s="6" t="s">
        <v>2689</v>
      </c>
      <c r="Z454" s="6" t="s">
        <v>2384</v>
      </c>
      <c r="AA454" s="9">
        <v>91691</v>
      </c>
    </row>
    <row r="455" spans="1:27">
      <c r="A455" s="6" t="s">
        <v>299</v>
      </c>
      <c r="B455" s="6" t="s">
        <v>1705</v>
      </c>
      <c r="C455" s="6" t="s">
        <v>598</v>
      </c>
      <c r="D455" s="6" t="s">
        <v>28</v>
      </c>
      <c r="E455" s="7">
        <v>14031900050</v>
      </c>
      <c r="F455" s="7">
        <f t="shared" si="37"/>
        <v>1</v>
      </c>
      <c r="G455" s="6" t="s">
        <v>575</v>
      </c>
      <c r="H455" s="8" t="s">
        <v>974</v>
      </c>
      <c r="I455" s="6" t="s">
        <v>973</v>
      </c>
      <c r="J455" s="6" t="s">
        <v>4</v>
      </c>
      <c r="K455" s="9">
        <v>73863</v>
      </c>
      <c r="L455" s="9">
        <v>50000</v>
      </c>
      <c r="M455" s="9">
        <v>49260</v>
      </c>
      <c r="N455" s="9">
        <f t="shared" si="36"/>
        <v>3638491380</v>
      </c>
      <c r="O455" s="9">
        <f t="shared" si="35"/>
        <v>363849138</v>
      </c>
      <c r="P455" s="9">
        <f t="shared" si="38"/>
        <v>4002340518</v>
      </c>
      <c r="Q455" s="6" t="s">
        <v>0</v>
      </c>
      <c r="R455" s="6" t="s">
        <v>1664</v>
      </c>
      <c r="S455" s="6" t="s">
        <v>2628</v>
      </c>
      <c r="T455" s="6" t="s">
        <v>575</v>
      </c>
      <c r="U455" s="6" t="s">
        <v>6</v>
      </c>
      <c r="V455" s="6" t="s">
        <v>5</v>
      </c>
      <c r="W455" s="6" t="s">
        <v>715</v>
      </c>
      <c r="X455" s="6" t="s">
        <v>1695</v>
      </c>
      <c r="Y455" s="6" t="s">
        <v>2697</v>
      </c>
      <c r="Z455" s="6" t="s">
        <v>2384</v>
      </c>
      <c r="AA455" s="9">
        <v>87001</v>
      </c>
    </row>
    <row r="456" spans="1:27">
      <c r="A456" s="6" t="s">
        <v>467</v>
      </c>
      <c r="B456" s="6" t="s">
        <v>1706</v>
      </c>
      <c r="C456" s="6" t="s">
        <v>576</v>
      </c>
      <c r="D456" s="6" t="s">
        <v>28</v>
      </c>
      <c r="E456" s="7">
        <v>14031900051</v>
      </c>
      <c r="F456" s="7">
        <f t="shared" si="37"/>
        <v>1</v>
      </c>
      <c r="G456" s="6" t="s">
        <v>575</v>
      </c>
      <c r="H456" s="8" t="s">
        <v>764</v>
      </c>
      <c r="I456" s="6" t="s">
        <v>763</v>
      </c>
      <c r="J456" s="6" t="s">
        <v>19</v>
      </c>
      <c r="K456" s="9">
        <v>73863</v>
      </c>
      <c r="L456" s="9">
        <v>200000</v>
      </c>
      <c r="M456" s="9">
        <v>198280</v>
      </c>
      <c r="N456" s="9">
        <f t="shared" si="36"/>
        <v>14645555640</v>
      </c>
      <c r="O456" s="9">
        <f t="shared" si="35"/>
        <v>1464555564</v>
      </c>
      <c r="P456" s="9">
        <f t="shared" si="38"/>
        <v>16110111204</v>
      </c>
      <c r="Q456" s="6" t="s">
        <v>0</v>
      </c>
      <c r="R456" s="6" t="s">
        <v>1664</v>
      </c>
      <c r="S456" s="6" t="s">
        <v>2628</v>
      </c>
      <c r="T456" s="6" t="s">
        <v>575</v>
      </c>
      <c r="U456" s="6" t="s">
        <v>6</v>
      </c>
      <c r="V456" s="6" t="s">
        <v>5</v>
      </c>
      <c r="W456" s="6" t="s">
        <v>13</v>
      </c>
      <c r="X456" s="6" t="s">
        <v>1538</v>
      </c>
      <c r="Y456" s="6" t="s">
        <v>2696</v>
      </c>
      <c r="Z456" s="6" t="s">
        <v>2333</v>
      </c>
      <c r="AA456" s="9">
        <v>91012</v>
      </c>
    </row>
    <row r="457" spans="1:27">
      <c r="A457" s="6" t="s">
        <v>32</v>
      </c>
      <c r="B457" s="6" t="s">
        <v>1707</v>
      </c>
      <c r="C457" s="6" t="s">
        <v>598</v>
      </c>
      <c r="D457" s="6" t="s">
        <v>28</v>
      </c>
      <c r="E457" s="7">
        <v>14031900052</v>
      </c>
      <c r="F457" s="7">
        <f t="shared" si="37"/>
        <v>1</v>
      </c>
      <c r="G457" s="6" t="s">
        <v>575</v>
      </c>
      <c r="H457" s="8" t="s">
        <v>1597</v>
      </c>
      <c r="I457" s="6" t="s">
        <v>1596</v>
      </c>
      <c r="J457" s="6" t="s">
        <v>4</v>
      </c>
      <c r="K457" s="9">
        <v>73863</v>
      </c>
      <c r="L457" s="9">
        <v>150000</v>
      </c>
      <c r="M457" s="9">
        <v>148080</v>
      </c>
      <c r="N457" s="9">
        <f t="shared" si="36"/>
        <v>10937633040</v>
      </c>
      <c r="O457" s="9">
        <f t="shared" si="35"/>
        <v>1093763304</v>
      </c>
      <c r="P457" s="9">
        <f t="shared" si="38"/>
        <v>12031396344</v>
      </c>
      <c r="Q457" s="6" t="s">
        <v>0</v>
      </c>
      <c r="R457" s="6" t="s">
        <v>1664</v>
      </c>
      <c r="S457" s="6" t="s">
        <v>2628</v>
      </c>
      <c r="T457" s="6" t="s">
        <v>575</v>
      </c>
      <c r="U457" s="6" t="s">
        <v>6</v>
      </c>
      <c r="V457" s="6" t="s">
        <v>5</v>
      </c>
      <c r="W457" s="6" t="s">
        <v>43</v>
      </c>
      <c r="X457" s="6" t="s">
        <v>1598</v>
      </c>
      <c r="Y457" s="6" t="s">
        <v>2695</v>
      </c>
      <c r="Z457" s="6" t="s">
        <v>2333</v>
      </c>
      <c r="AA457" s="9">
        <v>91491</v>
      </c>
    </row>
    <row r="458" spans="1:27">
      <c r="A458" s="6" t="s">
        <v>32</v>
      </c>
      <c r="B458" s="6" t="s">
        <v>1709</v>
      </c>
      <c r="C458" s="6" t="s">
        <v>598</v>
      </c>
      <c r="D458" s="6" t="s">
        <v>28</v>
      </c>
      <c r="E458" s="7">
        <v>14031900053</v>
      </c>
      <c r="F458" s="7">
        <f t="shared" si="37"/>
        <v>1</v>
      </c>
      <c r="G458" s="6" t="s">
        <v>575</v>
      </c>
      <c r="H458" s="8" t="s">
        <v>1527</v>
      </c>
      <c r="I458" s="6" t="s">
        <v>1526</v>
      </c>
      <c r="J458" s="6" t="s">
        <v>4</v>
      </c>
      <c r="K458" s="9">
        <v>73863</v>
      </c>
      <c r="L458" s="9">
        <v>250000</v>
      </c>
      <c r="M458" s="9">
        <v>249660</v>
      </c>
      <c r="N458" s="9">
        <f t="shared" si="36"/>
        <v>18440636580</v>
      </c>
      <c r="O458" s="9">
        <f t="shared" si="35"/>
        <v>1844063658</v>
      </c>
      <c r="P458" s="9">
        <f t="shared" si="38"/>
        <v>20284700238</v>
      </c>
      <c r="Q458" s="6" t="s">
        <v>0</v>
      </c>
      <c r="R458" s="6" t="s">
        <v>1664</v>
      </c>
      <c r="S458" s="6" t="s">
        <v>2628</v>
      </c>
      <c r="T458" s="6" t="s">
        <v>575</v>
      </c>
      <c r="U458" s="6" t="s">
        <v>6</v>
      </c>
      <c r="V458" s="6" t="s">
        <v>5</v>
      </c>
      <c r="W458" s="6" t="s">
        <v>43</v>
      </c>
      <c r="X458" s="6" t="s">
        <v>1708</v>
      </c>
      <c r="Y458" s="6" t="s">
        <v>2694</v>
      </c>
      <c r="Z458" s="6" t="s">
        <v>2333</v>
      </c>
      <c r="AA458" s="9">
        <v>91382</v>
      </c>
    </row>
    <row r="459" spans="1:27">
      <c r="A459" s="6" t="s">
        <v>37</v>
      </c>
      <c r="B459" s="6" t="s">
        <v>1710</v>
      </c>
      <c r="C459" s="6" t="s">
        <v>598</v>
      </c>
      <c r="D459" s="6" t="s">
        <v>28</v>
      </c>
      <c r="E459" s="7">
        <v>14031900054</v>
      </c>
      <c r="F459" s="7">
        <f t="shared" si="37"/>
        <v>1</v>
      </c>
      <c r="G459" s="6" t="s">
        <v>575</v>
      </c>
      <c r="H459" s="8" t="s">
        <v>787</v>
      </c>
      <c r="I459" s="6" t="s">
        <v>786</v>
      </c>
      <c r="J459" s="6" t="s">
        <v>19</v>
      </c>
      <c r="K459" s="9">
        <v>73863</v>
      </c>
      <c r="L459" s="9">
        <v>400000</v>
      </c>
      <c r="M459" s="9">
        <v>396360</v>
      </c>
      <c r="N459" s="9">
        <f t="shared" si="36"/>
        <v>29276338680</v>
      </c>
      <c r="O459" s="9">
        <f t="shared" si="35"/>
        <v>2927633868</v>
      </c>
      <c r="P459" s="9">
        <f t="shared" si="38"/>
        <v>32203972548</v>
      </c>
      <c r="Q459" s="6" t="s">
        <v>0</v>
      </c>
      <c r="R459" s="6" t="s">
        <v>604</v>
      </c>
      <c r="S459" s="6" t="s">
        <v>2628</v>
      </c>
      <c r="T459" s="6" t="s">
        <v>575</v>
      </c>
      <c r="U459" s="6" t="s">
        <v>6</v>
      </c>
      <c r="V459" s="6" t="s">
        <v>5</v>
      </c>
      <c r="W459" s="6" t="s">
        <v>20</v>
      </c>
      <c r="X459" s="6" t="s">
        <v>1586</v>
      </c>
      <c r="Y459" s="6" t="s">
        <v>2701</v>
      </c>
      <c r="Z459" s="6" t="s">
        <v>2384</v>
      </c>
      <c r="AA459" s="9">
        <v>91743</v>
      </c>
    </row>
    <row r="460" spans="1:27">
      <c r="A460" s="6" t="s">
        <v>37</v>
      </c>
      <c r="B460" s="6" t="s">
        <v>1711</v>
      </c>
      <c r="C460" s="6" t="s">
        <v>598</v>
      </c>
      <c r="D460" s="6" t="s">
        <v>28</v>
      </c>
      <c r="E460" s="7">
        <v>14031900055</v>
      </c>
      <c r="F460" s="7">
        <f t="shared" si="37"/>
        <v>1</v>
      </c>
      <c r="G460" s="6" t="s">
        <v>575</v>
      </c>
      <c r="H460" s="8" t="s">
        <v>787</v>
      </c>
      <c r="I460" s="6" t="s">
        <v>786</v>
      </c>
      <c r="J460" s="6" t="s">
        <v>19</v>
      </c>
      <c r="K460" s="9">
        <v>73863</v>
      </c>
      <c r="L460" s="9">
        <v>48000</v>
      </c>
      <c r="M460" s="9">
        <v>47040</v>
      </c>
      <c r="N460" s="9">
        <f t="shared" si="36"/>
        <v>3474515520</v>
      </c>
      <c r="O460" s="9">
        <f t="shared" si="35"/>
        <v>347451552</v>
      </c>
      <c r="P460" s="9">
        <f t="shared" si="38"/>
        <v>3821967072</v>
      </c>
      <c r="Q460" s="6" t="s">
        <v>0</v>
      </c>
      <c r="R460" s="6" t="s">
        <v>625</v>
      </c>
      <c r="S460" s="6" t="s">
        <v>2628</v>
      </c>
      <c r="T460" s="6" t="s">
        <v>575</v>
      </c>
      <c r="U460" s="6" t="s">
        <v>6</v>
      </c>
      <c r="V460" s="6" t="s">
        <v>5</v>
      </c>
      <c r="W460" s="6" t="s">
        <v>20</v>
      </c>
      <c r="X460" s="6" t="s">
        <v>1586</v>
      </c>
      <c r="Y460" s="6" t="s">
        <v>2700</v>
      </c>
      <c r="Z460" s="6" t="s">
        <v>2384</v>
      </c>
      <c r="AA460" s="9">
        <v>91335</v>
      </c>
    </row>
    <row r="461" spans="1:27">
      <c r="A461" s="6" t="s">
        <v>40</v>
      </c>
      <c r="B461" s="6" t="s">
        <v>1712</v>
      </c>
      <c r="C461" s="6" t="s">
        <v>598</v>
      </c>
      <c r="D461" s="6" t="s">
        <v>28</v>
      </c>
      <c r="E461" s="7">
        <v>14031900056</v>
      </c>
      <c r="F461" s="7">
        <f t="shared" si="37"/>
        <v>1</v>
      </c>
      <c r="G461" s="6" t="s">
        <v>575</v>
      </c>
      <c r="H461" s="8" t="s">
        <v>718</v>
      </c>
      <c r="I461" s="6" t="s">
        <v>717</v>
      </c>
      <c r="J461" s="6" t="s">
        <v>4</v>
      </c>
      <c r="K461" s="9">
        <v>73863</v>
      </c>
      <c r="L461" s="9">
        <v>200000</v>
      </c>
      <c r="M461" s="9">
        <v>199670</v>
      </c>
      <c r="N461" s="9">
        <f t="shared" si="36"/>
        <v>14748225210</v>
      </c>
      <c r="O461" s="9">
        <f t="shared" si="35"/>
        <v>1474822521</v>
      </c>
      <c r="P461" s="9">
        <f t="shared" si="38"/>
        <v>16223047731</v>
      </c>
      <c r="Q461" s="6" t="s">
        <v>0</v>
      </c>
      <c r="R461" s="6" t="s">
        <v>604</v>
      </c>
      <c r="S461" s="6" t="s">
        <v>2628</v>
      </c>
      <c r="T461" s="6" t="s">
        <v>575</v>
      </c>
      <c r="U461" s="6" t="s">
        <v>6</v>
      </c>
      <c r="V461" s="6" t="s">
        <v>5</v>
      </c>
      <c r="W461" s="6" t="s">
        <v>25</v>
      </c>
      <c r="X461" s="6" t="s">
        <v>893</v>
      </c>
      <c r="Y461" s="6" t="s">
        <v>2691</v>
      </c>
      <c r="Z461" s="6" t="s">
        <v>2333</v>
      </c>
      <c r="AA461" s="9">
        <v>91902</v>
      </c>
    </row>
    <row r="462" spans="1:27">
      <c r="A462" s="6" t="s">
        <v>40</v>
      </c>
      <c r="B462" s="6" t="s">
        <v>1714</v>
      </c>
      <c r="C462" s="6" t="s">
        <v>598</v>
      </c>
      <c r="D462" s="6" t="s">
        <v>28</v>
      </c>
      <c r="E462" s="7">
        <v>14031900057</v>
      </c>
      <c r="F462" s="7">
        <f t="shared" si="37"/>
        <v>1</v>
      </c>
      <c r="G462" s="6" t="s">
        <v>575</v>
      </c>
      <c r="H462" s="8" t="s">
        <v>1264</v>
      </c>
      <c r="I462" s="6" t="s">
        <v>1263</v>
      </c>
      <c r="J462" s="6" t="s">
        <v>16</v>
      </c>
      <c r="K462" s="9">
        <v>73863</v>
      </c>
      <c r="L462" s="9">
        <v>100000</v>
      </c>
      <c r="M462" s="9">
        <v>97790</v>
      </c>
      <c r="N462" s="9">
        <f t="shared" si="36"/>
        <v>7223062770</v>
      </c>
      <c r="O462" s="9">
        <f t="shared" si="35"/>
        <v>722306277</v>
      </c>
      <c r="P462" s="9">
        <f t="shared" si="38"/>
        <v>7945369047</v>
      </c>
      <c r="Q462" s="6" t="s">
        <v>0</v>
      </c>
      <c r="R462" s="6" t="s">
        <v>1664</v>
      </c>
      <c r="S462" s="6" t="s">
        <v>2628</v>
      </c>
      <c r="T462" s="6" t="s">
        <v>575</v>
      </c>
      <c r="U462" s="6" t="s">
        <v>6</v>
      </c>
      <c r="V462" s="6" t="s">
        <v>5</v>
      </c>
      <c r="W462" s="6" t="s">
        <v>45</v>
      </c>
      <c r="X462" s="6" t="s">
        <v>1713</v>
      </c>
      <c r="Y462" s="6" t="s">
        <v>2692</v>
      </c>
      <c r="Z462" s="6" t="s">
        <v>2384</v>
      </c>
      <c r="AA462" s="9">
        <v>90419</v>
      </c>
    </row>
    <row r="463" spans="1:27">
      <c r="A463" s="6" t="s">
        <v>32</v>
      </c>
      <c r="B463" s="6" t="s">
        <v>1716</v>
      </c>
      <c r="C463" s="6" t="s">
        <v>598</v>
      </c>
      <c r="D463" s="6" t="s">
        <v>28</v>
      </c>
      <c r="E463" s="7">
        <v>14031900058</v>
      </c>
      <c r="F463" s="7">
        <f t="shared" si="37"/>
        <v>1</v>
      </c>
      <c r="G463" s="6" t="s">
        <v>575</v>
      </c>
      <c r="H463" s="8" t="s">
        <v>1109</v>
      </c>
      <c r="I463" s="6" t="s">
        <v>1108</v>
      </c>
      <c r="J463" s="6" t="s">
        <v>4</v>
      </c>
      <c r="K463" s="9">
        <v>73863</v>
      </c>
      <c r="L463" s="9">
        <v>100000</v>
      </c>
      <c r="M463" s="9">
        <v>97030</v>
      </c>
      <c r="N463" s="9">
        <f t="shared" si="36"/>
        <v>7166926890</v>
      </c>
      <c r="O463" s="9">
        <f t="shared" si="35"/>
        <v>716692689</v>
      </c>
      <c r="P463" s="9">
        <f t="shared" si="38"/>
        <v>7883619579</v>
      </c>
      <c r="Q463" s="6" t="s">
        <v>0</v>
      </c>
      <c r="R463" s="6" t="s">
        <v>1664</v>
      </c>
      <c r="S463" s="6" t="s">
        <v>2628</v>
      </c>
      <c r="T463" s="6" t="s">
        <v>575</v>
      </c>
      <c r="U463" s="6" t="s">
        <v>6</v>
      </c>
      <c r="V463" s="6" t="s">
        <v>5</v>
      </c>
      <c r="W463" s="6" t="s">
        <v>31</v>
      </c>
      <c r="X463" s="6" t="s">
        <v>1715</v>
      </c>
      <c r="Y463" s="6" t="s">
        <v>2693</v>
      </c>
      <c r="Z463" s="6" t="s">
        <v>2333</v>
      </c>
      <c r="AA463" s="9">
        <v>91369</v>
      </c>
    </row>
    <row r="464" spans="1:27">
      <c r="A464" s="6" t="s">
        <v>37</v>
      </c>
      <c r="B464" s="6" t="s">
        <v>1717</v>
      </c>
      <c r="C464" s="6" t="s">
        <v>576</v>
      </c>
      <c r="D464" s="6" t="s">
        <v>28</v>
      </c>
      <c r="E464" s="7">
        <v>14031900059</v>
      </c>
      <c r="F464" s="7">
        <f t="shared" si="37"/>
        <v>1</v>
      </c>
      <c r="G464" s="6" t="s">
        <v>575</v>
      </c>
      <c r="H464" s="8" t="s">
        <v>707</v>
      </c>
      <c r="I464" s="6" t="s">
        <v>327</v>
      </c>
      <c r="J464" s="6" t="s">
        <v>19</v>
      </c>
      <c r="K464" s="9">
        <v>73863</v>
      </c>
      <c r="L464" s="9">
        <v>350000</v>
      </c>
      <c r="M464" s="9">
        <v>349260</v>
      </c>
      <c r="N464" s="9">
        <f t="shared" si="36"/>
        <v>25797391380</v>
      </c>
      <c r="O464" s="9">
        <f t="shared" si="35"/>
        <v>2579739138</v>
      </c>
      <c r="P464" s="9">
        <f t="shared" si="38"/>
        <v>28377130518</v>
      </c>
      <c r="Q464" s="6" t="s">
        <v>0</v>
      </c>
      <c r="R464" s="6" t="s">
        <v>1664</v>
      </c>
      <c r="S464" s="6" t="s">
        <v>2628</v>
      </c>
      <c r="T464" s="6" t="s">
        <v>575</v>
      </c>
      <c r="U464" s="6" t="s">
        <v>6</v>
      </c>
      <c r="V464" s="6" t="s">
        <v>5</v>
      </c>
      <c r="W464" s="6" t="s">
        <v>43</v>
      </c>
      <c r="X464" s="6" t="s">
        <v>963</v>
      </c>
      <c r="Y464" s="6" t="s">
        <v>2699</v>
      </c>
      <c r="Z464" s="6" t="s">
        <v>2333</v>
      </c>
      <c r="AA464" s="9">
        <v>91689</v>
      </c>
    </row>
    <row r="465" spans="1:27">
      <c r="A465" s="6" t="s">
        <v>710</v>
      </c>
      <c r="B465" s="6" t="s">
        <v>1718</v>
      </c>
      <c r="C465" s="6" t="s">
        <v>598</v>
      </c>
      <c r="D465" s="6" t="s">
        <v>28</v>
      </c>
      <c r="E465" s="7">
        <v>14031900060</v>
      </c>
      <c r="F465" s="7">
        <f t="shared" si="37"/>
        <v>1</v>
      </c>
      <c r="G465" s="6" t="s">
        <v>578</v>
      </c>
      <c r="H465" s="8" t="s">
        <v>783</v>
      </c>
      <c r="I465" s="6" t="s">
        <v>782</v>
      </c>
      <c r="J465" s="6" t="s">
        <v>19</v>
      </c>
      <c r="K465" s="9">
        <v>73863</v>
      </c>
      <c r="L465" s="9">
        <v>100000</v>
      </c>
      <c r="M465" s="9">
        <v>98980</v>
      </c>
      <c r="N465" s="9">
        <f t="shared" si="36"/>
        <v>7310959740</v>
      </c>
      <c r="O465" s="9">
        <f t="shared" si="35"/>
        <v>731095974</v>
      </c>
      <c r="P465" s="9">
        <f t="shared" si="38"/>
        <v>8042055714</v>
      </c>
      <c r="Q465" s="6" t="s">
        <v>0</v>
      </c>
      <c r="R465" s="6" t="s">
        <v>1658</v>
      </c>
      <c r="S465" s="6" t="s">
        <v>2628</v>
      </c>
      <c r="T465" s="6" t="s">
        <v>578</v>
      </c>
      <c r="U465" s="6" t="s">
        <v>6</v>
      </c>
      <c r="V465" s="6" t="s">
        <v>5</v>
      </c>
      <c r="W465" s="6" t="s">
        <v>567</v>
      </c>
      <c r="X465" s="6" t="s">
        <v>784</v>
      </c>
      <c r="Y465" s="6" t="s">
        <v>2706</v>
      </c>
      <c r="Z465" s="6" t="s">
        <v>2384</v>
      </c>
      <c r="AA465" s="9">
        <v>91567</v>
      </c>
    </row>
    <row r="466" spans="1:27">
      <c r="A466" s="6" t="s">
        <v>710</v>
      </c>
      <c r="B466" s="6" t="s">
        <v>1719</v>
      </c>
      <c r="C466" s="6" t="s">
        <v>576</v>
      </c>
      <c r="D466" s="6" t="s">
        <v>28</v>
      </c>
      <c r="E466" s="7">
        <v>14031900061</v>
      </c>
      <c r="F466" s="7">
        <f t="shared" si="37"/>
        <v>1</v>
      </c>
      <c r="G466" s="6" t="s">
        <v>578</v>
      </c>
      <c r="H466" s="8" t="s">
        <v>783</v>
      </c>
      <c r="I466" s="6" t="s">
        <v>782</v>
      </c>
      <c r="J466" s="6" t="s">
        <v>19</v>
      </c>
      <c r="K466" s="9">
        <v>73863</v>
      </c>
      <c r="L466" s="9">
        <v>100000</v>
      </c>
      <c r="M466" s="9">
        <v>95950</v>
      </c>
      <c r="N466" s="9">
        <f t="shared" si="36"/>
        <v>7087154850</v>
      </c>
      <c r="O466" s="9">
        <f t="shared" si="35"/>
        <v>708715485</v>
      </c>
      <c r="P466" s="9">
        <f t="shared" si="38"/>
        <v>7795870335</v>
      </c>
      <c r="Q466" s="6" t="s">
        <v>0</v>
      </c>
      <c r="R466" s="6" t="s">
        <v>1658</v>
      </c>
      <c r="S466" s="6" t="s">
        <v>2628</v>
      </c>
      <c r="T466" s="6" t="s">
        <v>578</v>
      </c>
      <c r="U466" s="6" t="s">
        <v>6</v>
      </c>
      <c r="V466" s="6" t="s">
        <v>5</v>
      </c>
      <c r="W466" s="6" t="s">
        <v>567</v>
      </c>
      <c r="X466" s="6" t="s">
        <v>784</v>
      </c>
      <c r="Y466" s="6" t="s">
        <v>2705</v>
      </c>
      <c r="Z466" s="6" t="s">
        <v>2333</v>
      </c>
      <c r="AA466" s="9">
        <v>91139</v>
      </c>
    </row>
    <row r="467" spans="1:27">
      <c r="A467" s="6" t="s">
        <v>733</v>
      </c>
      <c r="B467" s="6" t="s">
        <v>1720</v>
      </c>
      <c r="C467" s="6" t="s">
        <v>598</v>
      </c>
      <c r="D467" s="6" t="s">
        <v>28</v>
      </c>
      <c r="E467" s="7">
        <v>14031900062</v>
      </c>
      <c r="F467" s="7">
        <f t="shared" si="37"/>
        <v>1</v>
      </c>
      <c r="G467" s="6" t="s">
        <v>578</v>
      </c>
      <c r="H467" s="8" t="s">
        <v>783</v>
      </c>
      <c r="I467" s="6" t="s">
        <v>782</v>
      </c>
      <c r="J467" s="6" t="s">
        <v>19</v>
      </c>
      <c r="K467" s="9">
        <v>73863</v>
      </c>
      <c r="L467" s="9">
        <v>350000</v>
      </c>
      <c r="M467" s="9">
        <v>349110</v>
      </c>
      <c r="N467" s="9">
        <f t="shared" si="36"/>
        <v>25786311930</v>
      </c>
      <c r="O467" s="9">
        <f t="shared" ref="O467:O530" si="39">N467*10%</f>
        <v>2578631193</v>
      </c>
      <c r="P467" s="9">
        <f t="shared" si="38"/>
        <v>28364943123</v>
      </c>
      <c r="Q467" s="6" t="s">
        <v>0</v>
      </c>
      <c r="R467" s="6" t="s">
        <v>1658</v>
      </c>
      <c r="S467" s="6" t="s">
        <v>2628</v>
      </c>
      <c r="T467" s="6" t="s">
        <v>578</v>
      </c>
      <c r="U467" s="6" t="s">
        <v>6</v>
      </c>
      <c r="V467" s="6" t="s">
        <v>5</v>
      </c>
      <c r="W467" s="6" t="s">
        <v>567</v>
      </c>
      <c r="X467" s="6" t="s">
        <v>784</v>
      </c>
      <c r="Y467" s="6" t="s">
        <v>2702</v>
      </c>
      <c r="Z467" s="6" t="s">
        <v>2384</v>
      </c>
      <c r="AA467" s="9">
        <v>91482</v>
      </c>
    </row>
    <row r="468" spans="1:27">
      <c r="A468" s="6" t="s">
        <v>733</v>
      </c>
      <c r="B468" s="6" t="s">
        <v>1722</v>
      </c>
      <c r="C468" s="6" t="s">
        <v>598</v>
      </c>
      <c r="D468" s="6" t="s">
        <v>28</v>
      </c>
      <c r="E468" s="7">
        <v>14031900063</v>
      </c>
      <c r="F468" s="7">
        <f t="shared" si="37"/>
        <v>1</v>
      </c>
      <c r="G468" s="6" t="s">
        <v>578</v>
      </c>
      <c r="H468" s="8" t="s">
        <v>754</v>
      </c>
      <c r="I468" s="6" t="s">
        <v>753</v>
      </c>
      <c r="J468" s="6" t="s">
        <v>19</v>
      </c>
      <c r="K468" s="9">
        <v>73863</v>
      </c>
      <c r="L468" s="9">
        <v>50000</v>
      </c>
      <c r="M468" s="9">
        <v>49810</v>
      </c>
      <c r="N468" s="9">
        <f t="shared" si="36"/>
        <v>3679116030</v>
      </c>
      <c r="O468" s="9">
        <f t="shared" si="39"/>
        <v>367911603</v>
      </c>
      <c r="P468" s="9">
        <f t="shared" si="38"/>
        <v>4047027633</v>
      </c>
      <c r="Q468" s="6" t="s">
        <v>0</v>
      </c>
      <c r="R468" s="6" t="s">
        <v>1658</v>
      </c>
      <c r="S468" s="6" t="s">
        <v>2628</v>
      </c>
      <c r="T468" s="6" t="s">
        <v>578</v>
      </c>
      <c r="U468" s="6" t="s">
        <v>6</v>
      </c>
      <c r="V468" s="6" t="s">
        <v>5</v>
      </c>
      <c r="W468" s="6" t="s">
        <v>567</v>
      </c>
      <c r="X468" s="6" t="s">
        <v>1721</v>
      </c>
      <c r="Y468" s="6" t="s">
        <v>2703</v>
      </c>
      <c r="Z468" s="6" t="s">
        <v>2384</v>
      </c>
      <c r="AA468" s="9">
        <v>90906</v>
      </c>
    </row>
    <row r="469" spans="1:27">
      <c r="A469" s="6" t="s">
        <v>299</v>
      </c>
      <c r="B469" s="6" t="s">
        <v>1723</v>
      </c>
      <c r="C469" s="6" t="s">
        <v>598</v>
      </c>
      <c r="D469" s="6" t="s">
        <v>28</v>
      </c>
      <c r="E469" s="7">
        <v>14031900064</v>
      </c>
      <c r="F469" s="7">
        <f t="shared" si="37"/>
        <v>1</v>
      </c>
      <c r="G469" s="6" t="s">
        <v>578</v>
      </c>
      <c r="H469" s="8" t="s">
        <v>726</v>
      </c>
      <c r="I469" s="6" t="s">
        <v>725</v>
      </c>
      <c r="J469" s="6" t="s">
        <v>4</v>
      </c>
      <c r="K469" s="9">
        <v>73863</v>
      </c>
      <c r="L469" s="9">
        <v>100000</v>
      </c>
      <c r="M469" s="9">
        <v>98960</v>
      </c>
      <c r="N469" s="9">
        <f t="shared" si="36"/>
        <v>7309482480</v>
      </c>
      <c r="O469" s="9">
        <f t="shared" si="39"/>
        <v>730948248</v>
      </c>
      <c r="P469" s="9">
        <f t="shared" si="38"/>
        <v>8040430728</v>
      </c>
      <c r="Q469" s="6" t="s">
        <v>0</v>
      </c>
      <c r="R469" s="6" t="s">
        <v>1658</v>
      </c>
      <c r="S469" s="6" t="s">
        <v>2628</v>
      </c>
      <c r="T469" s="6" t="s">
        <v>578</v>
      </c>
      <c r="U469" s="6" t="s">
        <v>6</v>
      </c>
      <c r="V469" s="6" t="s">
        <v>5</v>
      </c>
      <c r="W469" s="6" t="s">
        <v>715</v>
      </c>
      <c r="X469" s="6" t="s">
        <v>1695</v>
      </c>
      <c r="Y469" s="6" t="s">
        <v>2704</v>
      </c>
      <c r="Z469" s="6" t="s">
        <v>2384</v>
      </c>
      <c r="AA469" s="9">
        <v>89366</v>
      </c>
    </row>
    <row r="470" spans="1:27">
      <c r="A470" s="6" t="s">
        <v>37</v>
      </c>
      <c r="B470" s="6" t="s">
        <v>1726</v>
      </c>
      <c r="C470" s="6" t="s">
        <v>1605</v>
      </c>
      <c r="D470" s="6" t="s">
        <v>28</v>
      </c>
      <c r="E470" s="7">
        <v>14031900065</v>
      </c>
      <c r="F470" s="7">
        <f t="shared" si="37"/>
        <v>1</v>
      </c>
      <c r="G470" s="6" t="s">
        <v>578</v>
      </c>
      <c r="H470" s="8" t="s">
        <v>1725</v>
      </c>
      <c r="I470" s="6" t="s">
        <v>1724</v>
      </c>
      <c r="J470" s="6" t="s">
        <v>19</v>
      </c>
      <c r="K470" s="9">
        <v>73863</v>
      </c>
      <c r="L470" s="9">
        <v>230000</v>
      </c>
      <c r="M470" s="9">
        <v>221020</v>
      </c>
      <c r="N470" s="9">
        <f t="shared" si="36"/>
        <v>16325200260</v>
      </c>
      <c r="O470" s="9">
        <f t="shared" si="39"/>
        <v>1632520026</v>
      </c>
      <c r="P470" s="9">
        <f t="shared" si="38"/>
        <v>17957720286</v>
      </c>
      <c r="Q470" s="6" t="s">
        <v>0</v>
      </c>
      <c r="R470" s="6" t="s">
        <v>1658</v>
      </c>
      <c r="S470" s="6" t="s">
        <v>2628</v>
      </c>
      <c r="T470" s="6" t="s">
        <v>578</v>
      </c>
      <c r="U470" s="6" t="s">
        <v>6</v>
      </c>
      <c r="V470" s="6" t="s">
        <v>5</v>
      </c>
      <c r="W470" s="6" t="s">
        <v>36</v>
      </c>
      <c r="X470" s="6" t="s">
        <v>1703</v>
      </c>
      <c r="Y470" s="6" t="s">
        <v>2707</v>
      </c>
      <c r="Z470" s="6" t="s">
        <v>2333</v>
      </c>
      <c r="AA470" s="9">
        <v>89804</v>
      </c>
    </row>
    <row r="471" spans="1:27">
      <c r="A471" s="6" t="s">
        <v>37</v>
      </c>
      <c r="B471" s="6" t="s">
        <v>1730</v>
      </c>
      <c r="C471" s="6" t="s">
        <v>596</v>
      </c>
      <c r="D471" s="6" t="s">
        <v>28</v>
      </c>
      <c r="E471" s="7">
        <v>14031900066</v>
      </c>
      <c r="F471" s="7">
        <f t="shared" si="37"/>
        <v>1</v>
      </c>
      <c r="G471" s="6" t="s">
        <v>1647</v>
      </c>
      <c r="H471" s="8" t="s">
        <v>1728</v>
      </c>
      <c r="I471" s="6" t="s">
        <v>1727</v>
      </c>
      <c r="J471" s="6" t="s">
        <v>19</v>
      </c>
      <c r="K471" s="9">
        <v>73863</v>
      </c>
      <c r="L471" s="9">
        <v>55000</v>
      </c>
      <c r="M471" s="9">
        <v>54220</v>
      </c>
      <c r="N471" s="9">
        <f t="shared" si="36"/>
        <v>4004851860</v>
      </c>
      <c r="O471" s="9">
        <f t="shared" si="39"/>
        <v>400485186</v>
      </c>
      <c r="P471" s="9">
        <f t="shared" si="38"/>
        <v>4405337046</v>
      </c>
      <c r="Q471" s="6" t="s">
        <v>0</v>
      </c>
      <c r="R471" s="6" t="s">
        <v>1668</v>
      </c>
      <c r="S471" s="6" t="s">
        <v>2628</v>
      </c>
      <c r="T471" s="6" t="s">
        <v>1647</v>
      </c>
      <c r="U471" s="6" t="s">
        <v>6</v>
      </c>
      <c r="V471" s="6" t="s">
        <v>5</v>
      </c>
      <c r="W471" s="6" t="s">
        <v>36</v>
      </c>
      <c r="X471" s="6" t="s">
        <v>1729</v>
      </c>
      <c r="Y471" s="6" t="s">
        <v>2710</v>
      </c>
      <c r="Z471" s="6" t="s">
        <v>2384</v>
      </c>
      <c r="AA471" s="9">
        <v>91336</v>
      </c>
    </row>
    <row r="472" spans="1:27">
      <c r="A472" s="6" t="s">
        <v>299</v>
      </c>
      <c r="B472" s="6" t="s">
        <v>1734</v>
      </c>
      <c r="C472" s="6" t="s">
        <v>598</v>
      </c>
      <c r="D472" s="6" t="s">
        <v>28</v>
      </c>
      <c r="E472" s="7">
        <v>14031900067</v>
      </c>
      <c r="F472" s="7">
        <f t="shared" si="37"/>
        <v>1</v>
      </c>
      <c r="G472" s="6" t="s">
        <v>1647</v>
      </c>
      <c r="H472" s="8" t="s">
        <v>1732</v>
      </c>
      <c r="I472" s="6" t="s">
        <v>1731</v>
      </c>
      <c r="J472" s="6" t="s">
        <v>4</v>
      </c>
      <c r="K472" s="9">
        <v>73863</v>
      </c>
      <c r="L472" s="9">
        <v>90000</v>
      </c>
      <c r="M472" s="9">
        <v>89360</v>
      </c>
      <c r="N472" s="9">
        <f t="shared" si="36"/>
        <v>6600397680</v>
      </c>
      <c r="O472" s="9">
        <f t="shared" si="39"/>
        <v>660039768</v>
      </c>
      <c r="P472" s="9">
        <f t="shared" si="38"/>
        <v>7260437448</v>
      </c>
      <c r="Q472" s="6" t="s">
        <v>0</v>
      </c>
      <c r="R472" s="6" t="s">
        <v>657</v>
      </c>
      <c r="S472" s="6" t="s">
        <v>2628</v>
      </c>
      <c r="T472" s="6" t="s">
        <v>1647</v>
      </c>
      <c r="U472" s="6" t="s">
        <v>6</v>
      </c>
      <c r="V472" s="6" t="s">
        <v>5</v>
      </c>
      <c r="W472" s="6" t="s">
        <v>665</v>
      </c>
      <c r="X472" s="6" t="s">
        <v>1733</v>
      </c>
      <c r="Y472" s="6" t="s">
        <v>2709</v>
      </c>
      <c r="Z472" s="6" t="s">
        <v>2384</v>
      </c>
      <c r="AA472" s="9">
        <v>91905</v>
      </c>
    </row>
    <row r="473" spans="1:27">
      <c r="A473" s="6" t="s">
        <v>352</v>
      </c>
      <c r="B473" s="6" t="s">
        <v>1738</v>
      </c>
      <c r="C473" s="6" t="s">
        <v>598</v>
      </c>
      <c r="D473" s="6" t="s">
        <v>28</v>
      </c>
      <c r="E473" s="7">
        <v>14031900068</v>
      </c>
      <c r="F473" s="7">
        <f t="shared" si="37"/>
        <v>1</v>
      </c>
      <c r="G473" s="6" t="s">
        <v>1647</v>
      </c>
      <c r="H473" s="8" t="s">
        <v>1736</v>
      </c>
      <c r="I473" s="6" t="s">
        <v>1735</v>
      </c>
      <c r="J473" s="6" t="s">
        <v>16</v>
      </c>
      <c r="K473" s="9">
        <v>73863</v>
      </c>
      <c r="L473" s="9">
        <v>175000</v>
      </c>
      <c r="M473" s="9">
        <v>173340</v>
      </c>
      <c r="N473" s="9">
        <f t="shared" si="36"/>
        <v>12803412420</v>
      </c>
      <c r="O473" s="9">
        <f t="shared" si="39"/>
        <v>1280341242</v>
      </c>
      <c r="P473" s="9">
        <f t="shared" si="38"/>
        <v>14083753662</v>
      </c>
      <c r="Q473" s="6" t="s">
        <v>0</v>
      </c>
      <c r="R473" s="6" t="s">
        <v>1668</v>
      </c>
      <c r="S473" s="6" t="s">
        <v>2628</v>
      </c>
      <c r="T473" s="6" t="s">
        <v>1647</v>
      </c>
      <c r="U473" s="6" t="s">
        <v>6</v>
      </c>
      <c r="V473" s="6" t="s">
        <v>5</v>
      </c>
      <c r="W473" s="6" t="s">
        <v>647</v>
      </c>
      <c r="X473" s="6" t="s">
        <v>1737</v>
      </c>
      <c r="Y473" s="6" t="s">
        <v>2708</v>
      </c>
      <c r="Z473" s="6" t="s">
        <v>2333</v>
      </c>
      <c r="AA473" s="9">
        <v>89466</v>
      </c>
    </row>
    <row r="474" spans="1:27">
      <c r="A474" s="6" t="s">
        <v>32</v>
      </c>
      <c r="B474" s="6" t="s">
        <v>1740</v>
      </c>
      <c r="C474" s="6" t="s">
        <v>578</v>
      </c>
      <c r="D474" s="6" t="s">
        <v>28</v>
      </c>
      <c r="E474" s="7">
        <v>14031900069</v>
      </c>
      <c r="F474" s="7">
        <f t="shared" si="37"/>
        <v>1</v>
      </c>
      <c r="G474" s="6" t="s">
        <v>610</v>
      </c>
      <c r="H474" s="8" t="s">
        <v>810</v>
      </c>
      <c r="I474" s="6" t="s">
        <v>809</v>
      </c>
      <c r="J474" s="6" t="s">
        <v>4</v>
      </c>
      <c r="K474" s="9">
        <v>73863</v>
      </c>
      <c r="L474" s="9">
        <v>50000</v>
      </c>
      <c r="M474" s="9">
        <v>48420</v>
      </c>
      <c r="N474" s="9">
        <f t="shared" si="36"/>
        <v>3576446460</v>
      </c>
      <c r="O474" s="9">
        <f t="shared" si="39"/>
        <v>357644646</v>
      </c>
      <c r="P474" s="9">
        <f t="shared" si="38"/>
        <v>3934091106</v>
      </c>
      <c r="Q474" s="6" t="s">
        <v>0</v>
      </c>
      <c r="R474" s="6" t="s">
        <v>604</v>
      </c>
      <c r="S474" s="6" t="s">
        <v>2628</v>
      </c>
      <c r="T474" s="6" t="s">
        <v>610</v>
      </c>
      <c r="U474" s="6" t="s">
        <v>6</v>
      </c>
      <c r="V474" s="6" t="s">
        <v>5</v>
      </c>
      <c r="W474" s="6" t="s">
        <v>43</v>
      </c>
      <c r="X474" s="6" t="s">
        <v>1739</v>
      </c>
      <c r="Y474" s="6" t="s">
        <v>2713</v>
      </c>
      <c r="Z474" s="6" t="s">
        <v>2333</v>
      </c>
      <c r="AA474" s="9">
        <v>91548</v>
      </c>
    </row>
    <row r="475" spans="1:27">
      <c r="A475" s="6" t="s">
        <v>32</v>
      </c>
      <c r="B475" s="6" t="s">
        <v>1742</v>
      </c>
      <c r="C475" s="6" t="s">
        <v>578</v>
      </c>
      <c r="D475" s="6" t="s">
        <v>28</v>
      </c>
      <c r="E475" s="7">
        <v>14031900070</v>
      </c>
      <c r="F475" s="7">
        <f t="shared" si="37"/>
        <v>1</v>
      </c>
      <c r="G475" s="6" t="s">
        <v>610</v>
      </c>
      <c r="H475" s="8" t="s">
        <v>1083</v>
      </c>
      <c r="I475" s="6" t="s">
        <v>1082</v>
      </c>
      <c r="J475" s="6" t="s">
        <v>4</v>
      </c>
      <c r="K475" s="9">
        <v>73863</v>
      </c>
      <c r="L475" s="9">
        <v>150000</v>
      </c>
      <c r="M475" s="9">
        <v>149770</v>
      </c>
      <c r="N475" s="9">
        <f t="shared" si="36"/>
        <v>11062461510</v>
      </c>
      <c r="O475" s="9">
        <f t="shared" si="39"/>
        <v>1106246151</v>
      </c>
      <c r="P475" s="9">
        <f t="shared" si="38"/>
        <v>12168707661</v>
      </c>
      <c r="Q475" s="6" t="s">
        <v>0</v>
      </c>
      <c r="R475" s="6" t="s">
        <v>604</v>
      </c>
      <c r="S475" s="6" t="s">
        <v>2628</v>
      </c>
      <c r="T475" s="6" t="s">
        <v>610</v>
      </c>
      <c r="U475" s="6" t="s">
        <v>6</v>
      </c>
      <c r="V475" s="6" t="s">
        <v>5</v>
      </c>
      <c r="W475" s="6" t="s">
        <v>43</v>
      </c>
      <c r="X475" s="6" t="s">
        <v>1741</v>
      </c>
      <c r="Y475" s="6" t="s">
        <v>2715</v>
      </c>
      <c r="Z475" s="6" t="s">
        <v>2333</v>
      </c>
      <c r="AA475" s="9">
        <v>91516</v>
      </c>
    </row>
    <row r="476" spans="1:27">
      <c r="A476" s="6" t="s">
        <v>32</v>
      </c>
      <c r="B476" s="6" t="s">
        <v>1746</v>
      </c>
      <c r="C476" s="6" t="s">
        <v>578</v>
      </c>
      <c r="D476" s="6" t="s">
        <v>28</v>
      </c>
      <c r="E476" s="7">
        <v>14031900071</v>
      </c>
      <c r="F476" s="7">
        <f t="shared" si="37"/>
        <v>1</v>
      </c>
      <c r="G476" s="6" t="s">
        <v>610</v>
      </c>
      <c r="H476" s="8" t="s">
        <v>1744</v>
      </c>
      <c r="I476" s="6" t="s">
        <v>1743</v>
      </c>
      <c r="J476" s="6" t="s">
        <v>4</v>
      </c>
      <c r="K476" s="9">
        <v>73863</v>
      </c>
      <c r="L476" s="9">
        <v>100000</v>
      </c>
      <c r="M476" s="9">
        <v>98520</v>
      </c>
      <c r="N476" s="9">
        <f t="shared" si="36"/>
        <v>7276982760</v>
      </c>
      <c r="O476" s="9">
        <f t="shared" si="39"/>
        <v>727698276</v>
      </c>
      <c r="P476" s="9">
        <f t="shared" si="38"/>
        <v>8004681036</v>
      </c>
      <c r="Q476" s="6" t="s">
        <v>0</v>
      </c>
      <c r="R476" s="6" t="s">
        <v>604</v>
      </c>
      <c r="S476" s="6" t="s">
        <v>2628</v>
      </c>
      <c r="T476" s="6" t="s">
        <v>610</v>
      </c>
      <c r="U476" s="6" t="s">
        <v>6</v>
      </c>
      <c r="V476" s="6" t="s">
        <v>5</v>
      </c>
      <c r="W476" s="6" t="s">
        <v>43</v>
      </c>
      <c r="X476" s="6" t="s">
        <v>1745</v>
      </c>
      <c r="Y476" s="6" t="s">
        <v>2711</v>
      </c>
      <c r="Z476" s="6" t="s">
        <v>2333</v>
      </c>
      <c r="AA476" s="9">
        <v>91519</v>
      </c>
    </row>
    <row r="477" spans="1:27">
      <c r="A477" s="6" t="s">
        <v>32</v>
      </c>
      <c r="B477" s="6" t="s">
        <v>1750</v>
      </c>
      <c r="C477" s="6" t="s">
        <v>578</v>
      </c>
      <c r="D477" s="6" t="s">
        <v>28</v>
      </c>
      <c r="E477" s="7">
        <v>14031900072</v>
      </c>
      <c r="F477" s="7">
        <f t="shared" si="37"/>
        <v>1</v>
      </c>
      <c r="G477" s="6" t="s">
        <v>610</v>
      </c>
      <c r="H477" s="8" t="s">
        <v>1748</v>
      </c>
      <c r="I477" s="6" t="s">
        <v>1747</v>
      </c>
      <c r="J477" s="6" t="s">
        <v>4</v>
      </c>
      <c r="K477" s="9">
        <v>73863</v>
      </c>
      <c r="L477" s="9">
        <v>100000</v>
      </c>
      <c r="M477" s="9">
        <v>97380</v>
      </c>
      <c r="N477" s="9">
        <f t="shared" si="36"/>
        <v>7192778940</v>
      </c>
      <c r="O477" s="9">
        <f t="shared" si="39"/>
        <v>719277894</v>
      </c>
      <c r="P477" s="9">
        <f t="shared" si="38"/>
        <v>7912056834</v>
      </c>
      <c r="Q477" s="6" t="s">
        <v>0</v>
      </c>
      <c r="R477" s="6" t="s">
        <v>604</v>
      </c>
      <c r="S477" s="6" t="s">
        <v>2628</v>
      </c>
      <c r="T477" s="6" t="s">
        <v>610</v>
      </c>
      <c r="U477" s="6" t="s">
        <v>6</v>
      </c>
      <c r="V477" s="6" t="s">
        <v>5</v>
      </c>
      <c r="W477" s="6" t="s">
        <v>43</v>
      </c>
      <c r="X477" s="6" t="s">
        <v>1749</v>
      </c>
      <c r="Y477" s="6" t="s">
        <v>2714</v>
      </c>
      <c r="Z477" s="6" t="s">
        <v>2333</v>
      </c>
      <c r="AA477" s="9">
        <v>91560</v>
      </c>
    </row>
    <row r="478" spans="1:27">
      <c r="A478" s="6" t="s">
        <v>32</v>
      </c>
      <c r="B478" s="6" t="s">
        <v>1751</v>
      </c>
      <c r="C478" s="6" t="s">
        <v>578</v>
      </c>
      <c r="D478" s="6" t="s">
        <v>28</v>
      </c>
      <c r="E478" s="7">
        <v>14031900073</v>
      </c>
      <c r="F478" s="7">
        <f t="shared" si="37"/>
        <v>1</v>
      </c>
      <c r="G478" s="6" t="s">
        <v>610</v>
      </c>
      <c r="H478" s="8" t="s">
        <v>1748</v>
      </c>
      <c r="I478" s="6" t="s">
        <v>1747</v>
      </c>
      <c r="J478" s="6" t="s">
        <v>4</v>
      </c>
      <c r="K478" s="9">
        <v>73863</v>
      </c>
      <c r="L478" s="9">
        <v>80000</v>
      </c>
      <c r="M478" s="9">
        <v>78810</v>
      </c>
      <c r="N478" s="9">
        <f t="shared" si="36"/>
        <v>5821143030</v>
      </c>
      <c r="O478" s="9">
        <f t="shared" si="39"/>
        <v>582114303</v>
      </c>
      <c r="P478" s="9">
        <f t="shared" si="38"/>
        <v>6403257333</v>
      </c>
      <c r="Q478" s="6" t="s">
        <v>0</v>
      </c>
      <c r="R478" s="6" t="s">
        <v>604</v>
      </c>
      <c r="S478" s="6" t="s">
        <v>2628</v>
      </c>
      <c r="T478" s="6" t="s">
        <v>610</v>
      </c>
      <c r="U478" s="6" t="s">
        <v>6</v>
      </c>
      <c r="V478" s="6" t="s">
        <v>5</v>
      </c>
      <c r="W478" s="6" t="s">
        <v>43</v>
      </c>
      <c r="X478" s="6" t="s">
        <v>1749</v>
      </c>
      <c r="Y478" s="6" t="s">
        <v>2712</v>
      </c>
      <c r="Z478" s="6" t="s">
        <v>2333</v>
      </c>
      <c r="AA478" s="9">
        <v>91510</v>
      </c>
    </row>
    <row r="479" spans="1:27">
      <c r="A479" s="6" t="s">
        <v>37</v>
      </c>
      <c r="B479" s="6" t="s">
        <v>1752</v>
      </c>
      <c r="C479" s="6" t="s">
        <v>578</v>
      </c>
      <c r="D479" s="6" t="s">
        <v>28</v>
      </c>
      <c r="E479" s="7">
        <v>14031900074</v>
      </c>
      <c r="F479" s="7">
        <f t="shared" si="37"/>
        <v>1</v>
      </c>
      <c r="G479" s="6" t="s">
        <v>610</v>
      </c>
      <c r="H479" s="8" t="s">
        <v>709</v>
      </c>
      <c r="I479" s="6" t="s">
        <v>708</v>
      </c>
      <c r="J479" s="6" t="s">
        <v>4</v>
      </c>
      <c r="K479" s="9">
        <v>73863</v>
      </c>
      <c r="L479" s="9">
        <v>135000</v>
      </c>
      <c r="M479" s="9">
        <v>133510</v>
      </c>
      <c r="N479" s="9">
        <f t="shared" si="36"/>
        <v>9861449130</v>
      </c>
      <c r="O479" s="9">
        <f t="shared" si="39"/>
        <v>986144913</v>
      </c>
      <c r="P479" s="9">
        <f t="shared" si="38"/>
        <v>10847594043</v>
      </c>
      <c r="Q479" s="6" t="s">
        <v>0</v>
      </c>
      <c r="R479" s="6" t="s">
        <v>604</v>
      </c>
      <c r="S479" s="6" t="s">
        <v>2628</v>
      </c>
      <c r="T479" s="6" t="s">
        <v>610</v>
      </c>
      <c r="U479" s="6" t="s">
        <v>6</v>
      </c>
      <c r="V479" s="6" t="s">
        <v>5</v>
      </c>
      <c r="W479" s="6" t="s">
        <v>36</v>
      </c>
      <c r="X479" s="6" t="s">
        <v>1703</v>
      </c>
      <c r="Y479" s="6" t="s">
        <v>2716</v>
      </c>
      <c r="Z479" s="6" t="s">
        <v>2333</v>
      </c>
      <c r="AA479" s="9">
        <v>91337</v>
      </c>
    </row>
    <row r="480" spans="1:27">
      <c r="A480" s="6" t="s">
        <v>64</v>
      </c>
      <c r="B480" s="6" t="s">
        <v>1756</v>
      </c>
      <c r="C480" s="6" t="s">
        <v>575</v>
      </c>
      <c r="D480" s="6" t="s">
        <v>28</v>
      </c>
      <c r="E480" s="7">
        <v>14031900075</v>
      </c>
      <c r="F480" s="7">
        <f t="shared" si="37"/>
        <v>1</v>
      </c>
      <c r="G480" s="6" t="s">
        <v>597</v>
      </c>
      <c r="H480" s="8" t="s">
        <v>1754</v>
      </c>
      <c r="I480" s="6" t="s">
        <v>1753</v>
      </c>
      <c r="J480" s="6" t="s">
        <v>19</v>
      </c>
      <c r="K480" s="9">
        <v>73863</v>
      </c>
      <c r="L480" s="9">
        <v>200000</v>
      </c>
      <c r="M480" s="9">
        <v>191440</v>
      </c>
      <c r="N480" s="9">
        <f t="shared" si="36"/>
        <v>14140332720</v>
      </c>
      <c r="O480" s="9">
        <f t="shared" si="39"/>
        <v>1414033272</v>
      </c>
      <c r="P480" s="9">
        <f t="shared" si="38"/>
        <v>15554365992</v>
      </c>
      <c r="Q480" s="6" t="s">
        <v>0</v>
      </c>
      <c r="R480" s="6" t="s">
        <v>1684</v>
      </c>
      <c r="S480" s="6" t="s">
        <v>2628</v>
      </c>
      <c r="T480" s="6" t="s">
        <v>597</v>
      </c>
      <c r="U480" s="6" t="s">
        <v>6</v>
      </c>
      <c r="V480" s="6" t="s">
        <v>5</v>
      </c>
      <c r="W480" s="6" t="s">
        <v>7</v>
      </c>
      <c r="X480" s="6" t="s">
        <v>1755</v>
      </c>
      <c r="Y480" s="6" t="s">
        <v>2720</v>
      </c>
      <c r="Z480" s="6" t="s">
        <v>2384</v>
      </c>
      <c r="AA480" s="9">
        <v>90951</v>
      </c>
    </row>
    <row r="481" spans="1:27">
      <c r="A481" s="6" t="s">
        <v>64</v>
      </c>
      <c r="B481" s="6" t="s">
        <v>1757</v>
      </c>
      <c r="C481" s="6" t="s">
        <v>575</v>
      </c>
      <c r="D481" s="6" t="s">
        <v>28</v>
      </c>
      <c r="E481" s="7">
        <v>14031900076</v>
      </c>
      <c r="F481" s="7">
        <f t="shared" si="37"/>
        <v>1</v>
      </c>
      <c r="G481" s="6" t="s">
        <v>597</v>
      </c>
      <c r="H481" s="8" t="s">
        <v>1754</v>
      </c>
      <c r="I481" s="6" t="s">
        <v>1753</v>
      </c>
      <c r="J481" s="6" t="s">
        <v>19</v>
      </c>
      <c r="K481" s="9">
        <v>73863</v>
      </c>
      <c r="L481" s="9">
        <v>200000</v>
      </c>
      <c r="M481" s="9">
        <v>189620</v>
      </c>
      <c r="N481" s="9">
        <f t="shared" si="36"/>
        <v>14005902060</v>
      </c>
      <c r="O481" s="9">
        <f t="shared" si="39"/>
        <v>1400590206</v>
      </c>
      <c r="P481" s="9">
        <f t="shared" si="38"/>
        <v>15406492266</v>
      </c>
      <c r="Q481" s="6" t="s">
        <v>0</v>
      </c>
      <c r="R481" s="6" t="s">
        <v>627</v>
      </c>
      <c r="S481" s="6" t="s">
        <v>2628</v>
      </c>
      <c r="T481" s="6" t="s">
        <v>597</v>
      </c>
      <c r="U481" s="6" t="s">
        <v>6</v>
      </c>
      <c r="V481" s="6" t="s">
        <v>5</v>
      </c>
      <c r="W481" s="6" t="s">
        <v>7</v>
      </c>
      <c r="X481" s="6" t="s">
        <v>1755</v>
      </c>
      <c r="Y481" s="6" t="s">
        <v>2721</v>
      </c>
      <c r="Z481" s="6" t="s">
        <v>2384</v>
      </c>
      <c r="AA481" s="9">
        <v>91675</v>
      </c>
    </row>
    <row r="482" spans="1:27">
      <c r="A482" s="6" t="s">
        <v>299</v>
      </c>
      <c r="B482" s="6" t="s">
        <v>1760</v>
      </c>
      <c r="C482" s="6" t="s">
        <v>578</v>
      </c>
      <c r="D482" s="6" t="s">
        <v>28</v>
      </c>
      <c r="E482" s="7">
        <v>14031900077</v>
      </c>
      <c r="F482" s="7">
        <f t="shared" si="37"/>
        <v>1</v>
      </c>
      <c r="G482" s="6" t="s">
        <v>597</v>
      </c>
      <c r="H482" s="8" t="s">
        <v>737</v>
      </c>
      <c r="I482" s="6" t="s">
        <v>736</v>
      </c>
      <c r="J482" s="6" t="s">
        <v>4</v>
      </c>
      <c r="K482" s="9">
        <v>73863</v>
      </c>
      <c r="L482" s="9">
        <v>100000</v>
      </c>
      <c r="M482" s="9">
        <v>98150</v>
      </c>
      <c r="N482" s="9">
        <f t="shared" si="36"/>
        <v>7249653450</v>
      </c>
      <c r="O482" s="9">
        <f t="shared" si="39"/>
        <v>724965345</v>
      </c>
      <c r="P482" s="9">
        <f t="shared" si="38"/>
        <v>7974618795</v>
      </c>
      <c r="Q482" s="6" t="s">
        <v>0</v>
      </c>
      <c r="R482" s="6" t="s">
        <v>1684</v>
      </c>
      <c r="S482" s="6" t="s">
        <v>2628</v>
      </c>
      <c r="T482" s="6" t="s">
        <v>597</v>
      </c>
      <c r="U482" s="6" t="s">
        <v>6</v>
      </c>
      <c r="V482" s="6" t="s">
        <v>5</v>
      </c>
      <c r="W482" s="6" t="s">
        <v>715</v>
      </c>
      <c r="X482" s="6" t="s">
        <v>1759</v>
      </c>
      <c r="Y482" s="6" t="s">
        <v>2723</v>
      </c>
      <c r="Z482" s="6" t="s">
        <v>2333</v>
      </c>
      <c r="AA482" s="9">
        <v>92115</v>
      </c>
    </row>
    <row r="483" spans="1:27">
      <c r="A483" s="6" t="s">
        <v>32</v>
      </c>
      <c r="B483" s="6" t="s">
        <v>1764</v>
      </c>
      <c r="C483" s="6" t="s">
        <v>578</v>
      </c>
      <c r="D483" s="6" t="s">
        <v>28</v>
      </c>
      <c r="E483" s="7">
        <v>14031900078</v>
      </c>
      <c r="F483" s="7">
        <f t="shared" si="37"/>
        <v>1</v>
      </c>
      <c r="G483" s="6" t="s">
        <v>597</v>
      </c>
      <c r="H483" s="8" t="s">
        <v>1762</v>
      </c>
      <c r="I483" s="6" t="s">
        <v>1761</v>
      </c>
      <c r="J483" s="6" t="s">
        <v>4</v>
      </c>
      <c r="K483" s="9">
        <v>73863</v>
      </c>
      <c r="L483" s="9">
        <v>100000</v>
      </c>
      <c r="M483" s="9">
        <v>99390</v>
      </c>
      <c r="N483" s="9">
        <f t="shared" si="36"/>
        <v>7341243570</v>
      </c>
      <c r="O483" s="9">
        <f t="shared" si="39"/>
        <v>734124357</v>
      </c>
      <c r="P483" s="9">
        <f t="shared" si="38"/>
        <v>8075367927</v>
      </c>
      <c r="Q483" s="6" t="s">
        <v>0</v>
      </c>
      <c r="R483" s="6" t="s">
        <v>1684</v>
      </c>
      <c r="S483" s="6" t="s">
        <v>2628</v>
      </c>
      <c r="T483" s="6" t="s">
        <v>597</v>
      </c>
      <c r="U483" s="6" t="s">
        <v>6</v>
      </c>
      <c r="V483" s="6" t="s">
        <v>5</v>
      </c>
      <c r="W483" s="6" t="s">
        <v>43</v>
      </c>
      <c r="X483" s="6" t="s">
        <v>1763</v>
      </c>
      <c r="Y483" s="6" t="s">
        <v>2719</v>
      </c>
      <c r="Z483" s="6" t="s">
        <v>2333</v>
      </c>
      <c r="AA483" s="9">
        <v>90250</v>
      </c>
    </row>
    <row r="484" spans="1:27">
      <c r="A484" s="6" t="s">
        <v>40</v>
      </c>
      <c r="B484" s="6" t="s">
        <v>1766</v>
      </c>
      <c r="C484" s="6" t="s">
        <v>575</v>
      </c>
      <c r="D484" s="6" t="s">
        <v>28</v>
      </c>
      <c r="E484" s="7">
        <v>14031900079</v>
      </c>
      <c r="F484" s="7">
        <f t="shared" si="37"/>
        <v>1</v>
      </c>
      <c r="G484" s="6" t="s">
        <v>597</v>
      </c>
      <c r="H484" s="8" t="s">
        <v>801</v>
      </c>
      <c r="I484" s="6" t="s">
        <v>800</v>
      </c>
      <c r="J484" s="6" t="s">
        <v>4</v>
      </c>
      <c r="K484" s="9">
        <v>73863</v>
      </c>
      <c r="L484" s="9">
        <v>100000</v>
      </c>
      <c r="M484" s="9">
        <v>96620</v>
      </c>
      <c r="N484" s="9">
        <f t="shared" si="36"/>
        <v>7136643060</v>
      </c>
      <c r="O484" s="9">
        <f t="shared" si="39"/>
        <v>713664306</v>
      </c>
      <c r="P484" s="9">
        <f t="shared" si="38"/>
        <v>7850307366</v>
      </c>
      <c r="Q484" s="6" t="s">
        <v>0</v>
      </c>
      <c r="R484" s="6" t="s">
        <v>611</v>
      </c>
      <c r="S484" s="6" t="s">
        <v>2628</v>
      </c>
      <c r="T484" s="6" t="s">
        <v>597</v>
      </c>
      <c r="U484" s="6" t="s">
        <v>6</v>
      </c>
      <c r="V484" s="6" t="s">
        <v>5</v>
      </c>
      <c r="W484" s="6" t="s">
        <v>25</v>
      </c>
      <c r="X484" s="6" t="s">
        <v>1765</v>
      </c>
      <c r="Y484" s="6" t="s">
        <v>2717</v>
      </c>
      <c r="Z484" s="6" t="s">
        <v>2384</v>
      </c>
      <c r="AA484" s="9">
        <v>92086</v>
      </c>
    </row>
    <row r="485" spans="1:27">
      <c r="A485" s="6" t="s">
        <v>32</v>
      </c>
      <c r="B485" s="6" t="s">
        <v>1768</v>
      </c>
      <c r="C485" s="6" t="s">
        <v>578</v>
      </c>
      <c r="D485" s="6" t="s">
        <v>28</v>
      </c>
      <c r="E485" s="7">
        <v>14031900080</v>
      </c>
      <c r="F485" s="7">
        <f t="shared" si="37"/>
        <v>1</v>
      </c>
      <c r="G485" s="6" t="s">
        <v>597</v>
      </c>
      <c r="H485" s="8" t="s">
        <v>203</v>
      </c>
      <c r="I485" s="6" t="s">
        <v>202</v>
      </c>
      <c r="J485" s="6" t="s">
        <v>19</v>
      </c>
      <c r="K485" s="9">
        <v>73863</v>
      </c>
      <c r="L485" s="9">
        <v>150000</v>
      </c>
      <c r="M485" s="9">
        <v>149520</v>
      </c>
      <c r="N485" s="9">
        <f t="shared" si="36"/>
        <v>11043995760</v>
      </c>
      <c r="O485" s="9">
        <f t="shared" si="39"/>
        <v>1104399576</v>
      </c>
      <c r="P485" s="9">
        <f t="shared" si="38"/>
        <v>12148395336</v>
      </c>
      <c r="Q485" s="6" t="s">
        <v>0</v>
      </c>
      <c r="R485" s="6" t="s">
        <v>1684</v>
      </c>
      <c r="S485" s="6" t="s">
        <v>2628</v>
      </c>
      <c r="T485" s="6" t="s">
        <v>597</v>
      </c>
      <c r="U485" s="6" t="s">
        <v>6</v>
      </c>
      <c r="V485" s="6" t="s">
        <v>5</v>
      </c>
      <c r="W485" s="6" t="s">
        <v>31</v>
      </c>
      <c r="X485" s="6" t="s">
        <v>1767</v>
      </c>
      <c r="Y485" s="6" t="s">
        <v>2718</v>
      </c>
      <c r="Z485" s="6" t="s">
        <v>2333</v>
      </c>
      <c r="AA485" s="9">
        <v>91573</v>
      </c>
    </row>
    <row r="486" spans="1:27">
      <c r="A486" s="6" t="s">
        <v>64</v>
      </c>
      <c r="B486" s="6" t="s">
        <v>1770</v>
      </c>
      <c r="C486" s="6" t="s">
        <v>578</v>
      </c>
      <c r="D486" s="6" t="s">
        <v>28</v>
      </c>
      <c r="E486" s="7">
        <v>14031900081</v>
      </c>
      <c r="F486" s="7">
        <f t="shared" si="37"/>
        <v>1</v>
      </c>
      <c r="G486" s="6" t="s">
        <v>597</v>
      </c>
      <c r="H486" s="8" t="s">
        <v>980</v>
      </c>
      <c r="I486" s="6" t="s">
        <v>979</v>
      </c>
      <c r="J486" s="6" t="s">
        <v>19</v>
      </c>
      <c r="K486" s="9">
        <v>73863</v>
      </c>
      <c r="L486" s="9">
        <v>200000</v>
      </c>
      <c r="M486" s="9">
        <v>198350</v>
      </c>
      <c r="N486" s="9">
        <f t="shared" si="36"/>
        <v>14650726050</v>
      </c>
      <c r="O486" s="9">
        <f t="shared" si="39"/>
        <v>1465072605</v>
      </c>
      <c r="P486" s="9">
        <f t="shared" si="38"/>
        <v>16115798655</v>
      </c>
      <c r="Q486" s="6" t="s">
        <v>0</v>
      </c>
      <c r="R486" s="6" t="s">
        <v>1684</v>
      </c>
      <c r="S486" s="6" t="s">
        <v>2628</v>
      </c>
      <c r="T486" s="6" t="s">
        <v>597</v>
      </c>
      <c r="U486" s="6" t="s">
        <v>6</v>
      </c>
      <c r="V486" s="6" t="s">
        <v>5</v>
      </c>
      <c r="W486" s="6" t="s">
        <v>20</v>
      </c>
      <c r="X486" s="6" t="s">
        <v>1769</v>
      </c>
      <c r="Y486" s="6" t="s">
        <v>2722</v>
      </c>
      <c r="Z486" s="6" t="s">
        <v>2333</v>
      </c>
      <c r="AA486" s="9">
        <v>85939</v>
      </c>
    </row>
    <row r="487" spans="1:27">
      <c r="A487" s="6" t="s">
        <v>40</v>
      </c>
      <c r="B487" s="6" t="s">
        <v>1774</v>
      </c>
      <c r="C487" s="6" t="s">
        <v>598</v>
      </c>
      <c r="D487" s="6" t="s">
        <v>28</v>
      </c>
      <c r="E487" s="7">
        <v>14031900082</v>
      </c>
      <c r="F487" s="7">
        <f t="shared" si="37"/>
        <v>1</v>
      </c>
      <c r="G487" s="6" t="s">
        <v>607</v>
      </c>
      <c r="H487" s="8" t="s">
        <v>1772</v>
      </c>
      <c r="I487" s="6" t="s">
        <v>1771</v>
      </c>
      <c r="J487" s="6" t="s">
        <v>4</v>
      </c>
      <c r="K487" s="9">
        <v>73863</v>
      </c>
      <c r="L487" s="9">
        <v>200000</v>
      </c>
      <c r="M487" s="9">
        <v>198340</v>
      </c>
      <c r="N487" s="9">
        <f t="shared" si="36"/>
        <v>14649987420</v>
      </c>
      <c r="O487" s="9">
        <f t="shared" si="39"/>
        <v>1464998742</v>
      </c>
      <c r="P487" s="9">
        <f t="shared" si="38"/>
        <v>16114986162</v>
      </c>
      <c r="Q487" s="6" t="s">
        <v>0</v>
      </c>
      <c r="R487" s="6" t="s">
        <v>1775</v>
      </c>
      <c r="S487" s="6" t="s">
        <v>2628</v>
      </c>
      <c r="T487" s="6" t="s">
        <v>607</v>
      </c>
      <c r="U487" s="6" t="s">
        <v>6</v>
      </c>
      <c r="V487" s="6" t="s">
        <v>5</v>
      </c>
      <c r="W487" s="6" t="s">
        <v>25</v>
      </c>
      <c r="X487" s="6" t="s">
        <v>1773</v>
      </c>
      <c r="Y487" s="6" t="s">
        <v>2724</v>
      </c>
      <c r="Z487" s="6" t="s">
        <v>2333</v>
      </c>
      <c r="AA487" s="9">
        <v>91814</v>
      </c>
    </row>
    <row r="488" spans="1:27">
      <c r="A488" s="6" t="s">
        <v>32</v>
      </c>
      <c r="B488" s="6" t="s">
        <v>1776</v>
      </c>
      <c r="C488" s="6" t="s">
        <v>578</v>
      </c>
      <c r="D488" s="6" t="s">
        <v>28</v>
      </c>
      <c r="E488" s="7">
        <v>14031900083</v>
      </c>
      <c r="F488" s="7">
        <f t="shared" si="37"/>
        <v>1</v>
      </c>
      <c r="G488" s="6" t="s">
        <v>607</v>
      </c>
      <c r="H488" s="8" t="s">
        <v>697</v>
      </c>
      <c r="I488" s="6" t="s">
        <v>696</v>
      </c>
      <c r="J488" s="6" t="s">
        <v>4</v>
      </c>
      <c r="K488" s="9">
        <v>73863</v>
      </c>
      <c r="L488" s="9">
        <v>50000</v>
      </c>
      <c r="M488" s="9">
        <v>47500</v>
      </c>
      <c r="N488" s="9">
        <f t="shared" si="36"/>
        <v>3508492500</v>
      </c>
      <c r="O488" s="9">
        <f t="shared" si="39"/>
        <v>350849250</v>
      </c>
      <c r="P488" s="9">
        <f t="shared" si="38"/>
        <v>3859341750</v>
      </c>
      <c r="Q488" s="6" t="s">
        <v>0</v>
      </c>
      <c r="R488" s="6" t="s">
        <v>1804</v>
      </c>
      <c r="S488" s="6" t="s">
        <v>2628</v>
      </c>
      <c r="T488" s="6" t="s">
        <v>607</v>
      </c>
      <c r="U488" s="6" t="s">
        <v>6</v>
      </c>
      <c r="V488" s="6" t="s">
        <v>5</v>
      </c>
      <c r="W488" s="6" t="s">
        <v>567</v>
      </c>
      <c r="X488" s="6" t="s">
        <v>698</v>
      </c>
      <c r="Y488" s="6" t="s">
        <v>2725</v>
      </c>
      <c r="Z488" s="6" t="s">
        <v>2333</v>
      </c>
      <c r="AA488" s="9">
        <v>91397</v>
      </c>
    </row>
    <row r="489" spans="1:27">
      <c r="A489" s="6" t="s">
        <v>9</v>
      </c>
      <c r="B489" s="6" t="s">
        <v>1778</v>
      </c>
      <c r="C489" s="6" t="s">
        <v>597</v>
      </c>
      <c r="D489" s="6" t="s">
        <v>28</v>
      </c>
      <c r="E489" s="7">
        <v>14031900084</v>
      </c>
      <c r="F489" s="7">
        <f t="shared" si="37"/>
        <v>1</v>
      </c>
      <c r="G489" s="6" t="s">
        <v>606</v>
      </c>
      <c r="H489" s="8" t="s">
        <v>1523</v>
      </c>
      <c r="I489" s="6" t="s">
        <v>1522</v>
      </c>
      <c r="J489" s="6" t="s">
        <v>4</v>
      </c>
      <c r="K489" s="9">
        <v>73863</v>
      </c>
      <c r="L489" s="9">
        <v>100000</v>
      </c>
      <c r="M489" s="9">
        <v>99550</v>
      </c>
      <c r="N489" s="9">
        <f t="shared" si="36"/>
        <v>7353061650</v>
      </c>
      <c r="O489" s="9">
        <f t="shared" si="39"/>
        <v>735306165</v>
      </c>
      <c r="P489" s="9">
        <f t="shared" si="38"/>
        <v>8088367815</v>
      </c>
      <c r="Q489" s="6" t="s">
        <v>0</v>
      </c>
      <c r="R489" s="6" t="s">
        <v>615</v>
      </c>
      <c r="S489" s="6" t="s">
        <v>2628</v>
      </c>
      <c r="T489" s="6" t="s">
        <v>606</v>
      </c>
      <c r="U489" s="6" t="s">
        <v>6</v>
      </c>
      <c r="V489" s="6" t="s">
        <v>5</v>
      </c>
      <c r="W489" s="6" t="s">
        <v>43</v>
      </c>
      <c r="X489" s="6" t="s">
        <v>1777</v>
      </c>
      <c r="Y489" s="6" t="s">
        <v>2729</v>
      </c>
      <c r="Z489" s="6" t="s">
        <v>2333</v>
      </c>
      <c r="AA489" s="9">
        <v>91029</v>
      </c>
    </row>
    <row r="490" spans="1:27">
      <c r="A490" s="6" t="s">
        <v>319</v>
      </c>
      <c r="B490" s="6" t="s">
        <v>1779</v>
      </c>
      <c r="C490" s="6" t="s">
        <v>578</v>
      </c>
      <c r="D490" s="6" t="s">
        <v>28</v>
      </c>
      <c r="E490" s="7">
        <v>14031900085</v>
      </c>
      <c r="F490" s="7">
        <f t="shared" si="37"/>
        <v>1</v>
      </c>
      <c r="G490" s="6" t="s">
        <v>606</v>
      </c>
      <c r="H490" s="8" t="s">
        <v>1001</v>
      </c>
      <c r="I490" s="6" t="s">
        <v>1000</v>
      </c>
      <c r="J490" s="6" t="s">
        <v>4</v>
      </c>
      <c r="K490" s="9">
        <v>73863</v>
      </c>
      <c r="L490" s="9">
        <v>200000</v>
      </c>
      <c r="M490" s="9">
        <v>198680</v>
      </c>
      <c r="N490" s="9">
        <f t="shared" si="36"/>
        <v>14675100840</v>
      </c>
      <c r="O490" s="9">
        <f t="shared" si="39"/>
        <v>1467510084</v>
      </c>
      <c r="P490" s="9">
        <f t="shared" si="38"/>
        <v>16142610924</v>
      </c>
      <c r="Q490" s="6" t="s">
        <v>0</v>
      </c>
      <c r="R490" s="6" t="s">
        <v>615</v>
      </c>
      <c r="S490" s="6" t="s">
        <v>2628</v>
      </c>
      <c r="T490" s="6" t="s">
        <v>606</v>
      </c>
      <c r="U490" s="6" t="s">
        <v>6</v>
      </c>
      <c r="V490" s="6" t="s">
        <v>5</v>
      </c>
      <c r="W490" s="6" t="s">
        <v>340</v>
      </c>
      <c r="X490" s="6" t="s">
        <v>1555</v>
      </c>
      <c r="Y490" s="6" t="s">
        <v>2728</v>
      </c>
      <c r="Z490" s="6" t="s">
        <v>2333</v>
      </c>
      <c r="AA490" s="9">
        <v>91966</v>
      </c>
    </row>
    <row r="491" spans="1:27">
      <c r="A491" s="6" t="s">
        <v>37</v>
      </c>
      <c r="B491" s="6" t="s">
        <v>1783</v>
      </c>
      <c r="C491" s="6" t="s">
        <v>569</v>
      </c>
      <c r="D491" s="6" t="s">
        <v>28</v>
      </c>
      <c r="E491" s="7">
        <v>14031900086</v>
      </c>
      <c r="F491" s="7">
        <f t="shared" si="37"/>
        <v>1</v>
      </c>
      <c r="G491" s="6" t="s">
        <v>606</v>
      </c>
      <c r="H491" s="8" t="s">
        <v>1781</v>
      </c>
      <c r="I491" s="6" t="s">
        <v>1780</v>
      </c>
      <c r="J491" s="6" t="s">
        <v>19</v>
      </c>
      <c r="K491" s="9">
        <v>73863</v>
      </c>
      <c r="L491" s="9">
        <v>160000</v>
      </c>
      <c r="M491" s="9">
        <v>158830</v>
      </c>
      <c r="N491" s="9">
        <f t="shared" si="36"/>
        <v>11731660290</v>
      </c>
      <c r="O491" s="9">
        <f t="shared" si="39"/>
        <v>1173166029</v>
      </c>
      <c r="P491" s="9">
        <f t="shared" si="38"/>
        <v>12904826319</v>
      </c>
      <c r="Q491" s="6" t="s">
        <v>0</v>
      </c>
      <c r="R491" s="6" t="s">
        <v>650</v>
      </c>
      <c r="S491" s="6" t="s">
        <v>2628</v>
      </c>
      <c r="T491" s="6" t="s">
        <v>606</v>
      </c>
      <c r="U491" s="6" t="s">
        <v>6</v>
      </c>
      <c r="V491" s="6" t="s">
        <v>5</v>
      </c>
      <c r="W491" s="6" t="s">
        <v>665</v>
      </c>
      <c r="X491" s="6" t="s">
        <v>1782</v>
      </c>
      <c r="Y491" s="6" t="s">
        <v>2732</v>
      </c>
      <c r="Z491" s="6" t="s">
        <v>2384</v>
      </c>
      <c r="AA491" s="9">
        <v>91204</v>
      </c>
    </row>
    <row r="492" spans="1:27">
      <c r="A492" s="6" t="s">
        <v>9</v>
      </c>
      <c r="B492" s="6" t="s">
        <v>1784</v>
      </c>
      <c r="C492" s="6" t="s">
        <v>591</v>
      </c>
      <c r="D492" s="6" t="s">
        <v>28</v>
      </c>
      <c r="E492" s="7">
        <v>14031900087</v>
      </c>
      <c r="F492" s="7">
        <f t="shared" si="37"/>
        <v>1</v>
      </c>
      <c r="G492" s="6" t="s">
        <v>606</v>
      </c>
      <c r="H492" s="8" t="s">
        <v>797</v>
      </c>
      <c r="I492" s="6" t="s">
        <v>796</v>
      </c>
      <c r="J492" s="6" t="s">
        <v>16</v>
      </c>
      <c r="K492" s="9">
        <v>73863</v>
      </c>
      <c r="L492" s="9">
        <v>125000</v>
      </c>
      <c r="M492" s="9">
        <v>124040</v>
      </c>
      <c r="N492" s="9">
        <f t="shared" si="36"/>
        <v>9161966520</v>
      </c>
      <c r="O492" s="9">
        <f t="shared" si="39"/>
        <v>916196652</v>
      </c>
      <c r="P492" s="9">
        <f t="shared" si="38"/>
        <v>10078163172</v>
      </c>
      <c r="Q492" s="6" t="s">
        <v>0</v>
      </c>
      <c r="R492" s="6" t="s">
        <v>615</v>
      </c>
      <c r="S492" s="6" t="s">
        <v>2628</v>
      </c>
      <c r="T492" s="6" t="s">
        <v>606</v>
      </c>
      <c r="U492" s="6" t="s">
        <v>6</v>
      </c>
      <c r="V492" s="6" t="s">
        <v>5</v>
      </c>
      <c r="W492" s="6" t="s">
        <v>20</v>
      </c>
      <c r="X492" s="6" t="s">
        <v>1616</v>
      </c>
      <c r="Y492" s="6" t="s">
        <v>2730</v>
      </c>
      <c r="Z492" s="6" t="s">
        <v>2333</v>
      </c>
      <c r="AA492" s="9">
        <v>91552</v>
      </c>
    </row>
    <row r="493" spans="1:27">
      <c r="A493" s="6" t="s">
        <v>40</v>
      </c>
      <c r="B493" s="6" t="s">
        <v>1785</v>
      </c>
      <c r="C493" s="6" t="s">
        <v>597</v>
      </c>
      <c r="D493" s="6" t="s">
        <v>28</v>
      </c>
      <c r="E493" s="7">
        <v>14031900088</v>
      </c>
      <c r="F493" s="7">
        <f t="shared" si="37"/>
        <v>1</v>
      </c>
      <c r="G493" s="6" t="s">
        <v>606</v>
      </c>
      <c r="H493" s="8" t="s">
        <v>1439</v>
      </c>
      <c r="I493" s="6" t="s">
        <v>1438</v>
      </c>
      <c r="J493" s="6" t="s">
        <v>4</v>
      </c>
      <c r="K493" s="9">
        <v>73863</v>
      </c>
      <c r="L493" s="9">
        <v>200000</v>
      </c>
      <c r="M493" s="9">
        <v>199580</v>
      </c>
      <c r="N493" s="9">
        <f t="shared" si="36"/>
        <v>14741577540</v>
      </c>
      <c r="O493" s="9">
        <f t="shared" si="39"/>
        <v>1474157754</v>
      </c>
      <c r="P493" s="9">
        <f t="shared" si="38"/>
        <v>16215735294</v>
      </c>
      <c r="Q493" s="6" t="s">
        <v>0</v>
      </c>
      <c r="R493" s="6" t="s">
        <v>615</v>
      </c>
      <c r="S493" s="6" t="s">
        <v>2628</v>
      </c>
      <c r="T493" s="6" t="s">
        <v>606</v>
      </c>
      <c r="U493" s="6" t="s">
        <v>6</v>
      </c>
      <c r="V493" s="6" t="s">
        <v>5</v>
      </c>
      <c r="W493" s="6" t="s">
        <v>22</v>
      </c>
      <c r="X493" s="6" t="s">
        <v>1440</v>
      </c>
      <c r="Y493" s="6" t="s">
        <v>2727</v>
      </c>
      <c r="Z493" s="6" t="s">
        <v>2333</v>
      </c>
      <c r="AA493" s="9">
        <v>91779</v>
      </c>
    </row>
    <row r="494" spans="1:27">
      <c r="A494" s="6" t="s">
        <v>40</v>
      </c>
      <c r="B494" s="6" t="s">
        <v>1787</v>
      </c>
      <c r="C494" s="6" t="s">
        <v>597</v>
      </c>
      <c r="D494" s="6" t="s">
        <v>28</v>
      </c>
      <c r="E494" s="7">
        <v>14031900089</v>
      </c>
      <c r="F494" s="7">
        <f t="shared" si="37"/>
        <v>1</v>
      </c>
      <c r="G494" s="6" t="s">
        <v>606</v>
      </c>
      <c r="H494" s="8" t="s">
        <v>724</v>
      </c>
      <c r="I494" s="6" t="s">
        <v>723</v>
      </c>
      <c r="J494" s="6" t="s">
        <v>4</v>
      </c>
      <c r="K494" s="9">
        <v>73863</v>
      </c>
      <c r="L494" s="9">
        <v>150000</v>
      </c>
      <c r="M494" s="9">
        <v>148410</v>
      </c>
      <c r="N494" s="9">
        <f t="shared" si="36"/>
        <v>10962007830</v>
      </c>
      <c r="O494" s="9">
        <f t="shared" si="39"/>
        <v>1096200783</v>
      </c>
      <c r="P494" s="9">
        <f t="shared" si="38"/>
        <v>12058208613</v>
      </c>
      <c r="Q494" s="6" t="s">
        <v>0</v>
      </c>
      <c r="R494" s="6" t="s">
        <v>625</v>
      </c>
      <c r="S494" s="6" t="s">
        <v>2628</v>
      </c>
      <c r="T494" s="6" t="s">
        <v>606</v>
      </c>
      <c r="U494" s="6" t="s">
        <v>6</v>
      </c>
      <c r="V494" s="6" t="s">
        <v>5</v>
      </c>
      <c r="W494" s="6" t="s">
        <v>45</v>
      </c>
      <c r="X494" s="6" t="s">
        <v>1786</v>
      </c>
      <c r="Y494" s="6" t="s">
        <v>2726</v>
      </c>
      <c r="Z494" s="6" t="s">
        <v>2333</v>
      </c>
      <c r="AA494" s="9">
        <v>89414</v>
      </c>
    </row>
    <row r="495" spans="1:27">
      <c r="A495" s="6" t="s">
        <v>299</v>
      </c>
      <c r="B495" s="6" t="s">
        <v>1788</v>
      </c>
      <c r="C495" s="6" t="s">
        <v>597</v>
      </c>
      <c r="D495" s="6" t="s">
        <v>28</v>
      </c>
      <c r="E495" s="7">
        <v>14031900090</v>
      </c>
      <c r="F495" s="7">
        <f t="shared" si="37"/>
        <v>1</v>
      </c>
      <c r="G495" s="6" t="s">
        <v>606</v>
      </c>
      <c r="H495" s="8" t="s">
        <v>1651</v>
      </c>
      <c r="I495" s="6" t="s">
        <v>1650</v>
      </c>
      <c r="J495" s="6" t="s">
        <v>16</v>
      </c>
      <c r="K495" s="9">
        <v>73863</v>
      </c>
      <c r="L495" s="9">
        <v>100000</v>
      </c>
      <c r="M495" s="9">
        <v>99280</v>
      </c>
      <c r="N495" s="9">
        <f t="shared" si="36"/>
        <v>7333118640</v>
      </c>
      <c r="O495" s="9">
        <f t="shared" si="39"/>
        <v>733311864</v>
      </c>
      <c r="P495" s="9">
        <f t="shared" si="38"/>
        <v>8066430504</v>
      </c>
      <c r="Q495" s="6" t="s">
        <v>0</v>
      </c>
      <c r="R495" s="6" t="s">
        <v>629</v>
      </c>
      <c r="S495" s="6" t="s">
        <v>2628</v>
      </c>
      <c r="T495" s="6" t="s">
        <v>606</v>
      </c>
      <c r="U495" s="6" t="s">
        <v>6</v>
      </c>
      <c r="V495" s="6" t="s">
        <v>5</v>
      </c>
      <c r="W495" s="6" t="s">
        <v>715</v>
      </c>
      <c r="X495" s="6" t="s">
        <v>1652</v>
      </c>
      <c r="Y495" s="6" t="s">
        <v>2731</v>
      </c>
      <c r="Z495" s="6" t="s">
        <v>2384</v>
      </c>
      <c r="AA495" s="9">
        <v>92114</v>
      </c>
    </row>
    <row r="496" spans="1:27">
      <c r="A496" s="6" t="s">
        <v>702</v>
      </c>
      <c r="B496" s="6" t="s">
        <v>1790</v>
      </c>
      <c r="C496" s="6" t="s">
        <v>597</v>
      </c>
      <c r="D496" s="6" t="s">
        <v>28</v>
      </c>
      <c r="E496" s="7">
        <v>14031900091</v>
      </c>
      <c r="F496" s="7">
        <f t="shared" si="37"/>
        <v>1</v>
      </c>
      <c r="G496" s="6" t="s">
        <v>590</v>
      </c>
      <c r="H496" s="8" t="s">
        <v>1185</v>
      </c>
      <c r="I496" s="6" t="s">
        <v>1184</v>
      </c>
      <c r="J496" s="6" t="s">
        <v>19</v>
      </c>
      <c r="K496" s="9">
        <v>73863</v>
      </c>
      <c r="L496" s="9">
        <v>207000</v>
      </c>
      <c r="M496" s="9">
        <v>206690</v>
      </c>
      <c r="N496" s="9">
        <f t="shared" si="36"/>
        <v>15266743470</v>
      </c>
      <c r="O496" s="9">
        <f t="shared" si="39"/>
        <v>1526674347</v>
      </c>
      <c r="P496" s="9">
        <f t="shared" si="38"/>
        <v>16793417817</v>
      </c>
      <c r="Q496" s="6" t="s">
        <v>0</v>
      </c>
      <c r="R496" s="6" t="s">
        <v>1758</v>
      </c>
      <c r="S496" s="6" t="s">
        <v>2628</v>
      </c>
      <c r="T496" s="6" t="s">
        <v>590</v>
      </c>
      <c r="U496" s="6" t="s">
        <v>6</v>
      </c>
      <c r="V496" s="6" t="s">
        <v>5</v>
      </c>
      <c r="W496" s="6" t="s">
        <v>1186</v>
      </c>
      <c r="X496" s="6" t="s">
        <v>1789</v>
      </c>
      <c r="Y496" s="6" t="s">
        <v>2736</v>
      </c>
      <c r="Z496" s="6" t="s">
        <v>2333</v>
      </c>
      <c r="AA496" s="9">
        <v>91571</v>
      </c>
    </row>
    <row r="497" spans="1:27">
      <c r="A497" s="6" t="s">
        <v>702</v>
      </c>
      <c r="B497" s="6" t="s">
        <v>1791</v>
      </c>
      <c r="C497" s="6" t="s">
        <v>606</v>
      </c>
      <c r="D497" s="6" t="s">
        <v>28</v>
      </c>
      <c r="E497" s="7">
        <v>14031900092</v>
      </c>
      <c r="F497" s="7">
        <f t="shared" si="37"/>
        <v>1</v>
      </c>
      <c r="G497" s="6" t="s">
        <v>590</v>
      </c>
      <c r="H497" s="8" t="s">
        <v>1476</v>
      </c>
      <c r="I497" s="6" t="s">
        <v>1475</v>
      </c>
      <c r="J497" s="6" t="s">
        <v>19</v>
      </c>
      <c r="K497" s="9">
        <v>73863</v>
      </c>
      <c r="L497" s="9">
        <v>114000</v>
      </c>
      <c r="M497" s="9">
        <v>112470</v>
      </c>
      <c r="N497" s="9">
        <f t="shared" si="36"/>
        <v>8307371610</v>
      </c>
      <c r="O497" s="9">
        <f t="shared" si="39"/>
        <v>830737161</v>
      </c>
      <c r="P497" s="9">
        <f t="shared" si="38"/>
        <v>9138108771</v>
      </c>
      <c r="Q497" s="6" t="s">
        <v>0</v>
      </c>
      <c r="R497" s="6" t="s">
        <v>625</v>
      </c>
      <c r="S497" s="6" t="s">
        <v>2628</v>
      </c>
      <c r="T497" s="6" t="s">
        <v>590</v>
      </c>
      <c r="U497" s="6" t="s">
        <v>6</v>
      </c>
      <c r="V497" s="6" t="s">
        <v>5</v>
      </c>
      <c r="W497" s="6" t="s">
        <v>22</v>
      </c>
      <c r="X497" s="6" t="s">
        <v>1477</v>
      </c>
      <c r="Y497" s="6" t="s">
        <v>2737</v>
      </c>
      <c r="Z497" s="6" t="s">
        <v>2384</v>
      </c>
      <c r="AA497" s="9">
        <v>92131</v>
      </c>
    </row>
    <row r="498" spans="1:27">
      <c r="A498" s="6" t="s">
        <v>710</v>
      </c>
      <c r="B498" s="6" t="s">
        <v>1792</v>
      </c>
      <c r="C498" s="6" t="s">
        <v>606</v>
      </c>
      <c r="D498" s="6" t="s">
        <v>28</v>
      </c>
      <c r="E498" s="7">
        <v>14031900093</v>
      </c>
      <c r="F498" s="7">
        <f t="shared" si="37"/>
        <v>1</v>
      </c>
      <c r="G498" s="6" t="s">
        <v>590</v>
      </c>
      <c r="H498" s="8" t="s">
        <v>783</v>
      </c>
      <c r="I498" s="6" t="s">
        <v>782</v>
      </c>
      <c r="J498" s="6" t="s">
        <v>19</v>
      </c>
      <c r="K498" s="9">
        <v>73863</v>
      </c>
      <c r="L498" s="9">
        <v>104000</v>
      </c>
      <c r="M498" s="9">
        <v>104000</v>
      </c>
      <c r="N498" s="9">
        <f t="shared" si="36"/>
        <v>7681752000</v>
      </c>
      <c r="O498" s="9">
        <f t="shared" si="39"/>
        <v>768175200</v>
      </c>
      <c r="P498" s="9">
        <f t="shared" si="38"/>
        <v>8449927200</v>
      </c>
      <c r="Q498" s="6" t="s">
        <v>0</v>
      </c>
      <c r="R498" s="6" t="s">
        <v>625</v>
      </c>
      <c r="S498" s="6" t="s">
        <v>2628</v>
      </c>
      <c r="T498" s="6" t="s">
        <v>590</v>
      </c>
      <c r="U498" s="6" t="s">
        <v>6</v>
      </c>
      <c r="V498" s="6" t="s">
        <v>5</v>
      </c>
      <c r="W498" s="6" t="s">
        <v>567</v>
      </c>
      <c r="X498" s="6" t="s">
        <v>784</v>
      </c>
      <c r="Y498" s="6" t="s">
        <v>2740</v>
      </c>
      <c r="Z498" s="6" t="s">
        <v>2384</v>
      </c>
      <c r="AA498" s="9">
        <v>92234</v>
      </c>
    </row>
    <row r="499" spans="1:27">
      <c r="A499" s="6" t="s">
        <v>40</v>
      </c>
      <c r="B499" s="6" t="s">
        <v>1796</v>
      </c>
      <c r="C499" s="6" t="s">
        <v>597</v>
      </c>
      <c r="D499" s="6" t="s">
        <v>28</v>
      </c>
      <c r="E499" s="7">
        <v>14031900094</v>
      </c>
      <c r="F499" s="7">
        <f t="shared" si="37"/>
        <v>1</v>
      </c>
      <c r="G499" s="6" t="s">
        <v>590</v>
      </c>
      <c r="H499" s="8" t="s">
        <v>1794</v>
      </c>
      <c r="I499" s="6" t="s">
        <v>1793</v>
      </c>
      <c r="J499" s="6" t="s">
        <v>16</v>
      </c>
      <c r="K499" s="9">
        <v>73863</v>
      </c>
      <c r="L499" s="9">
        <v>110000</v>
      </c>
      <c r="M499" s="9">
        <v>109610</v>
      </c>
      <c r="N499" s="9">
        <f t="shared" si="36"/>
        <v>8096123430</v>
      </c>
      <c r="O499" s="9">
        <f t="shared" si="39"/>
        <v>809612343</v>
      </c>
      <c r="P499" s="9">
        <f t="shared" si="38"/>
        <v>8905735773</v>
      </c>
      <c r="Q499" s="6" t="s">
        <v>0</v>
      </c>
      <c r="R499" s="6" t="s">
        <v>625</v>
      </c>
      <c r="S499" s="6" t="s">
        <v>2628</v>
      </c>
      <c r="T499" s="6" t="s">
        <v>590</v>
      </c>
      <c r="U499" s="6" t="s">
        <v>6</v>
      </c>
      <c r="V499" s="6" t="s">
        <v>5</v>
      </c>
      <c r="W499" s="6" t="s">
        <v>42</v>
      </c>
      <c r="X499" s="6" t="s">
        <v>1795</v>
      </c>
      <c r="Y499" s="6" t="s">
        <v>2733</v>
      </c>
      <c r="Z499" s="6" t="s">
        <v>2384</v>
      </c>
      <c r="AA499" s="9">
        <v>87674</v>
      </c>
    </row>
    <row r="500" spans="1:27">
      <c r="A500" s="6" t="s">
        <v>9</v>
      </c>
      <c r="B500" s="6" t="s">
        <v>1797</v>
      </c>
      <c r="C500" s="6" t="s">
        <v>610</v>
      </c>
      <c r="D500" s="6" t="s">
        <v>28</v>
      </c>
      <c r="E500" s="7">
        <v>14031900095</v>
      </c>
      <c r="F500" s="7">
        <f t="shared" si="37"/>
        <v>1</v>
      </c>
      <c r="G500" s="6" t="s">
        <v>590</v>
      </c>
      <c r="H500" s="8" t="s">
        <v>709</v>
      </c>
      <c r="I500" s="6" t="s">
        <v>708</v>
      </c>
      <c r="J500" s="6" t="s">
        <v>4</v>
      </c>
      <c r="K500" s="9">
        <v>73863</v>
      </c>
      <c r="L500" s="9">
        <v>100000</v>
      </c>
      <c r="M500" s="9">
        <v>98390</v>
      </c>
      <c r="N500" s="9">
        <f t="shared" si="36"/>
        <v>7267380570</v>
      </c>
      <c r="O500" s="9">
        <f t="shared" si="39"/>
        <v>726738057</v>
      </c>
      <c r="P500" s="9">
        <f t="shared" si="38"/>
        <v>7994118627</v>
      </c>
      <c r="Q500" s="6" t="s">
        <v>0</v>
      </c>
      <c r="R500" s="6" t="s">
        <v>625</v>
      </c>
      <c r="S500" s="6" t="s">
        <v>2628</v>
      </c>
      <c r="T500" s="6" t="s">
        <v>590</v>
      </c>
      <c r="U500" s="6" t="s">
        <v>6</v>
      </c>
      <c r="V500" s="6" t="s">
        <v>5</v>
      </c>
      <c r="W500" s="6" t="s">
        <v>36</v>
      </c>
      <c r="X500" s="6" t="s">
        <v>1703</v>
      </c>
      <c r="Y500" s="6" t="s">
        <v>2738</v>
      </c>
      <c r="Z500" s="6" t="s">
        <v>2333</v>
      </c>
      <c r="AA500" s="9">
        <v>91476</v>
      </c>
    </row>
    <row r="501" spans="1:27">
      <c r="A501" s="6" t="s">
        <v>9</v>
      </c>
      <c r="B501" s="6" t="s">
        <v>1798</v>
      </c>
      <c r="C501" s="6" t="s">
        <v>606</v>
      </c>
      <c r="D501" s="6" t="s">
        <v>28</v>
      </c>
      <c r="E501" s="7">
        <v>14031900096</v>
      </c>
      <c r="F501" s="7">
        <f t="shared" si="37"/>
        <v>1</v>
      </c>
      <c r="G501" s="6" t="s">
        <v>590</v>
      </c>
      <c r="H501" s="8" t="s">
        <v>1095</v>
      </c>
      <c r="I501" s="6" t="s">
        <v>1094</v>
      </c>
      <c r="J501" s="6" t="s">
        <v>16</v>
      </c>
      <c r="K501" s="9">
        <v>73863</v>
      </c>
      <c r="L501" s="9">
        <v>50000</v>
      </c>
      <c r="M501" s="9">
        <v>46830</v>
      </c>
      <c r="N501" s="9">
        <f t="shared" si="36"/>
        <v>3459004290</v>
      </c>
      <c r="O501" s="9">
        <f t="shared" si="39"/>
        <v>345900429</v>
      </c>
      <c r="P501" s="9">
        <f t="shared" si="38"/>
        <v>3804904719</v>
      </c>
      <c r="Q501" s="6" t="s">
        <v>0</v>
      </c>
      <c r="R501" s="6" t="s">
        <v>620</v>
      </c>
      <c r="S501" s="6" t="s">
        <v>2628</v>
      </c>
      <c r="T501" s="6" t="s">
        <v>590</v>
      </c>
      <c r="U501" s="6" t="s">
        <v>6</v>
      </c>
      <c r="V501" s="6" t="s">
        <v>5</v>
      </c>
      <c r="W501" s="6" t="s">
        <v>17</v>
      </c>
      <c r="X501" s="6" t="s">
        <v>1097</v>
      </c>
      <c r="Y501" s="6" t="s">
        <v>2739</v>
      </c>
      <c r="Z501" s="6" t="s">
        <v>2384</v>
      </c>
      <c r="AA501" s="9">
        <v>91731</v>
      </c>
    </row>
    <row r="502" spans="1:27">
      <c r="A502" s="6" t="s">
        <v>702</v>
      </c>
      <c r="B502" s="6" t="s">
        <v>1802</v>
      </c>
      <c r="C502" s="6" t="s">
        <v>597</v>
      </c>
      <c r="D502" s="6" t="s">
        <v>28</v>
      </c>
      <c r="E502" s="7">
        <v>14031900097</v>
      </c>
      <c r="F502" s="7">
        <f t="shared" si="37"/>
        <v>1</v>
      </c>
      <c r="G502" s="6" t="s">
        <v>590</v>
      </c>
      <c r="H502" s="8" t="s">
        <v>1800</v>
      </c>
      <c r="I502" s="6" t="s">
        <v>1799</v>
      </c>
      <c r="J502" s="6" t="s">
        <v>19</v>
      </c>
      <c r="K502" s="9">
        <v>73863</v>
      </c>
      <c r="L502" s="9">
        <v>300000</v>
      </c>
      <c r="M502" s="9">
        <v>298820</v>
      </c>
      <c r="N502" s="9">
        <f t="shared" si="36"/>
        <v>22071741660</v>
      </c>
      <c r="O502" s="9">
        <f t="shared" si="39"/>
        <v>2207174166</v>
      </c>
      <c r="P502" s="9">
        <f t="shared" si="38"/>
        <v>24278915826</v>
      </c>
      <c r="Q502" s="6" t="s">
        <v>0</v>
      </c>
      <c r="R502" s="6" t="s">
        <v>1758</v>
      </c>
      <c r="S502" s="6" t="s">
        <v>2628</v>
      </c>
      <c r="T502" s="6" t="s">
        <v>590</v>
      </c>
      <c r="U502" s="6" t="s">
        <v>6</v>
      </c>
      <c r="V502" s="6" t="s">
        <v>5</v>
      </c>
      <c r="W502" s="6" t="s">
        <v>752</v>
      </c>
      <c r="X502" s="6" t="s">
        <v>1801</v>
      </c>
      <c r="Y502" s="6" t="s">
        <v>2735</v>
      </c>
      <c r="Z502" s="6" t="s">
        <v>2333</v>
      </c>
      <c r="AA502" s="9">
        <v>90804</v>
      </c>
    </row>
    <row r="503" spans="1:27">
      <c r="A503" s="6" t="s">
        <v>702</v>
      </c>
      <c r="B503" s="6" t="s">
        <v>1803</v>
      </c>
      <c r="C503" s="6" t="s">
        <v>610</v>
      </c>
      <c r="D503" s="6" t="s">
        <v>28</v>
      </c>
      <c r="E503" s="7">
        <v>14031900098</v>
      </c>
      <c r="F503" s="7">
        <f t="shared" si="37"/>
        <v>1</v>
      </c>
      <c r="G503" s="6" t="s">
        <v>590</v>
      </c>
      <c r="H503" s="8" t="s">
        <v>1800</v>
      </c>
      <c r="I503" s="6" t="s">
        <v>1799</v>
      </c>
      <c r="J503" s="6" t="s">
        <v>19</v>
      </c>
      <c r="K503" s="9">
        <v>73863</v>
      </c>
      <c r="L503" s="9">
        <v>371000</v>
      </c>
      <c r="M503" s="9">
        <v>370250</v>
      </c>
      <c r="N503" s="9">
        <f t="shared" si="36"/>
        <v>27347775750</v>
      </c>
      <c r="O503" s="9">
        <f t="shared" si="39"/>
        <v>2734777575</v>
      </c>
      <c r="P503" s="9">
        <f t="shared" si="38"/>
        <v>30082553325</v>
      </c>
      <c r="Q503" s="6" t="s">
        <v>0</v>
      </c>
      <c r="R503" s="6" t="s">
        <v>614</v>
      </c>
      <c r="S503" s="6" t="s">
        <v>2628</v>
      </c>
      <c r="T503" s="6" t="s">
        <v>590</v>
      </c>
      <c r="U503" s="6" t="s">
        <v>6</v>
      </c>
      <c r="V503" s="6" t="s">
        <v>5</v>
      </c>
      <c r="W503" s="6" t="s">
        <v>752</v>
      </c>
      <c r="X503" s="6" t="s">
        <v>1801</v>
      </c>
      <c r="Y503" s="6" t="s">
        <v>2734</v>
      </c>
      <c r="Z503" s="6" t="s">
        <v>2333</v>
      </c>
      <c r="AA503" s="9">
        <v>90803</v>
      </c>
    </row>
    <row r="504" spans="1:27">
      <c r="A504" s="6" t="s">
        <v>40</v>
      </c>
      <c r="B504" s="6" t="s">
        <v>1805</v>
      </c>
      <c r="C504" s="6" t="s">
        <v>606</v>
      </c>
      <c r="D504" s="6" t="s">
        <v>28</v>
      </c>
      <c r="E504" s="7">
        <v>14031900099</v>
      </c>
      <c r="F504" s="7">
        <f t="shared" si="37"/>
        <v>1</v>
      </c>
      <c r="G504" s="6" t="s">
        <v>592</v>
      </c>
      <c r="H504" s="8" t="s">
        <v>909</v>
      </c>
      <c r="I504" s="6" t="s">
        <v>908</v>
      </c>
      <c r="J504" s="6" t="s">
        <v>4</v>
      </c>
      <c r="K504" s="9">
        <v>73863</v>
      </c>
      <c r="L504" s="9">
        <v>100000</v>
      </c>
      <c r="M504" s="9">
        <v>97900</v>
      </c>
      <c r="N504" s="9">
        <f t="shared" si="36"/>
        <v>7231187700</v>
      </c>
      <c r="O504" s="9">
        <f t="shared" si="39"/>
        <v>723118770</v>
      </c>
      <c r="P504" s="9">
        <f t="shared" si="38"/>
        <v>7954306470</v>
      </c>
      <c r="Q504" s="6" t="s">
        <v>0</v>
      </c>
      <c r="R504" s="6" t="s">
        <v>627</v>
      </c>
      <c r="S504" s="6" t="s">
        <v>2628</v>
      </c>
      <c r="T504" s="6" t="s">
        <v>592</v>
      </c>
      <c r="U504" s="6" t="s">
        <v>6</v>
      </c>
      <c r="V504" s="6" t="s">
        <v>5</v>
      </c>
      <c r="W504" s="6" t="s">
        <v>25</v>
      </c>
      <c r="X504" s="6" t="s">
        <v>1606</v>
      </c>
      <c r="Y504" s="6" t="s">
        <v>2742</v>
      </c>
      <c r="Z504" s="6" t="s">
        <v>2384</v>
      </c>
      <c r="AA504" s="9">
        <v>92199</v>
      </c>
    </row>
    <row r="505" spans="1:27">
      <c r="A505" s="6" t="s">
        <v>40</v>
      </c>
      <c r="B505" s="6" t="s">
        <v>1806</v>
      </c>
      <c r="C505" s="6" t="s">
        <v>606</v>
      </c>
      <c r="D505" s="6" t="s">
        <v>28</v>
      </c>
      <c r="E505" s="7">
        <v>14031900100</v>
      </c>
      <c r="F505" s="7">
        <f t="shared" si="37"/>
        <v>1</v>
      </c>
      <c r="G505" s="6" t="s">
        <v>592</v>
      </c>
      <c r="H505" s="8" t="s">
        <v>792</v>
      </c>
      <c r="I505" s="6" t="s">
        <v>791</v>
      </c>
      <c r="J505" s="6" t="s">
        <v>16</v>
      </c>
      <c r="K505" s="9">
        <v>73863</v>
      </c>
      <c r="L505" s="9">
        <v>299000</v>
      </c>
      <c r="M505" s="9">
        <v>298710</v>
      </c>
      <c r="N505" s="9">
        <f t="shared" si="36"/>
        <v>22063616730</v>
      </c>
      <c r="O505" s="9">
        <f t="shared" si="39"/>
        <v>2206361673</v>
      </c>
      <c r="P505" s="9">
        <f t="shared" si="38"/>
        <v>24269978403</v>
      </c>
      <c r="Q505" s="6" t="s">
        <v>0</v>
      </c>
      <c r="R505" s="6" t="s">
        <v>623</v>
      </c>
      <c r="S505" s="6" t="s">
        <v>2628</v>
      </c>
      <c r="T505" s="6" t="s">
        <v>592</v>
      </c>
      <c r="U505" s="6" t="s">
        <v>6</v>
      </c>
      <c r="V505" s="6" t="s">
        <v>5</v>
      </c>
      <c r="W505" s="6" t="s">
        <v>22</v>
      </c>
      <c r="X505" s="6" t="s">
        <v>793</v>
      </c>
      <c r="Y505" s="6" t="s">
        <v>2741</v>
      </c>
      <c r="Z505" s="6" t="s">
        <v>2384</v>
      </c>
      <c r="AA505" s="9">
        <v>92195</v>
      </c>
    </row>
    <row r="506" spans="1:27">
      <c r="A506" s="6" t="s">
        <v>701</v>
      </c>
      <c r="B506" s="6" t="s">
        <v>1807</v>
      </c>
      <c r="C506" s="6" t="s">
        <v>606</v>
      </c>
      <c r="D506" s="6" t="s">
        <v>28</v>
      </c>
      <c r="E506" s="7">
        <v>14031900101</v>
      </c>
      <c r="F506" s="7">
        <f t="shared" si="37"/>
        <v>1</v>
      </c>
      <c r="G506" s="6" t="s">
        <v>592</v>
      </c>
      <c r="H506" s="8" t="s">
        <v>1698</v>
      </c>
      <c r="I506" s="6" t="s">
        <v>1697</v>
      </c>
      <c r="J506" s="6" t="s">
        <v>12</v>
      </c>
      <c r="K506" s="9">
        <v>73863</v>
      </c>
      <c r="L506" s="9">
        <v>57000</v>
      </c>
      <c r="M506" s="9">
        <v>56960</v>
      </c>
      <c r="N506" s="9">
        <f t="shared" si="36"/>
        <v>4207236480</v>
      </c>
      <c r="O506" s="9">
        <f t="shared" si="39"/>
        <v>420723648</v>
      </c>
      <c r="P506" s="9">
        <f t="shared" si="38"/>
        <v>4627960128</v>
      </c>
      <c r="Q506" s="6" t="s">
        <v>0</v>
      </c>
      <c r="R506" s="6" t="s">
        <v>636</v>
      </c>
      <c r="S506" s="6" t="s">
        <v>2628</v>
      </c>
      <c r="T506" s="6" t="s">
        <v>592</v>
      </c>
      <c r="U506" s="6" t="s">
        <v>6</v>
      </c>
      <c r="V506" s="6" t="s">
        <v>5</v>
      </c>
      <c r="W506" s="6" t="s">
        <v>25</v>
      </c>
      <c r="X506" s="6" t="s">
        <v>1699</v>
      </c>
      <c r="Y506" s="6" t="s">
        <v>2748</v>
      </c>
      <c r="Z506" s="6" t="s">
        <v>2384</v>
      </c>
      <c r="AA506" s="9">
        <v>90666</v>
      </c>
    </row>
    <row r="507" spans="1:27">
      <c r="A507" s="6" t="s">
        <v>299</v>
      </c>
      <c r="B507" s="6" t="s">
        <v>1811</v>
      </c>
      <c r="C507" s="6" t="s">
        <v>597</v>
      </c>
      <c r="D507" s="6" t="s">
        <v>28</v>
      </c>
      <c r="E507" s="7">
        <v>14031900102</v>
      </c>
      <c r="F507" s="7">
        <f t="shared" si="37"/>
        <v>1</v>
      </c>
      <c r="G507" s="6" t="s">
        <v>592</v>
      </c>
      <c r="H507" s="8" t="s">
        <v>1809</v>
      </c>
      <c r="I507" s="6" t="s">
        <v>1808</v>
      </c>
      <c r="J507" s="6" t="s">
        <v>16</v>
      </c>
      <c r="K507" s="9">
        <v>73863</v>
      </c>
      <c r="L507" s="9">
        <v>100000</v>
      </c>
      <c r="M507" s="9">
        <v>98510</v>
      </c>
      <c r="N507" s="9">
        <f t="shared" si="36"/>
        <v>7276244130</v>
      </c>
      <c r="O507" s="9">
        <f t="shared" si="39"/>
        <v>727624413</v>
      </c>
      <c r="P507" s="9">
        <f t="shared" si="38"/>
        <v>8003868543</v>
      </c>
      <c r="Q507" s="6" t="s">
        <v>0</v>
      </c>
      <c r="R507" s="6" t="s">
        <v>623</v>
      </c>
      <c r="S507" s="6" t="s">
        <v>2628</v>
      </c>
      <c r="T507" s="6" t="s">
        <v>592</v>
      </c>
      <c r="U507" s="6" t="s">
        <v>6</v>
      </c>
      <c r="V507" s="6" t="s">
        <v>5</v>
      </c>
      <c r="W507" s="6" t="s">
        <v>665</v>
      </c>
      <c r="X507" s="6" t="s">
        <v>1810</v>
      </c>
      <c r="Y507" s="6" t="s">
        <v>2746</v>
      </c>
      <c r="Z507" s="6" t="s">
        <v>2384</v>
      </c>
      <c r="AA507" s="9">
        <v>92842</v>
      </c>
    </row>
    <row r="508" spans="1:27">
      <c r="A508" s="6" t="s">
        <v>299</v>
      </c>
      <c r="B508" s="6" t="s">
        <v>1815</v>
      </c>
      <c r="C508" s="6" t="s">
        <v>606</v>
      </c>
      <c r="D508" s="6" t="s">
        <v>28</v>
      </c>
      <c r="E508" s="7">
        <v>14031900103</v>
      </c>
      <c r="F508" s="7">
        <f t="shared" si="37"/>
        <v>1</v>
      </c>
      <c r="G508" s="6" t="s">
        <v>592</v>
      </c>
      <c r="H508" s="8" t="s">
        <v>1813</v>
      </c>
      <c r="I508" s="6" t="s">
        <v>1812</v>
      </c>
      <c r="J508" s="6" t="s">
        <v>16</v>
      </c>
      <c r="K508" s="9">
        <v>73863</v>
      </c>
      <c r="L508" s="9">
        <v>150000</v>
      </c>
      <c r="M508" s="9">
        <v>149740</v>
      </c>
      <c r="N508" s="9">
        <f t="shared" si="36"/>
        <v>11060245620</v>
      </c>
      <c r="O508" s="9">
        <f t="shared" si="39"/>
        <v>1106024562</v>
      </c>
      <c r="P508" s="9">
        <f t="shared" si="38"/>
        <v>12166270182</v>
      </c>
      <c r="Q508" s="6" t="s">
        <v>0</v>
      </c>
      <c r="R508" s="6" t="s">
        <v>633</v>
      </c>
      <c r="S508" s="6" t="s">
        <v>2628</v>
      </c>
      <c r="T508" s="6" t="s">
        <v>592</v>
      </c>
      <c r="U508" s="6" t="s">
        <v>6</v>
      </c>
      <c r="V508" s="6" t="s">
        <v>5</v>
      </c>
      <c r="W508" s="6" t="s">
        <v>715</v>
      </c>
      <c r="X508" s="6" t="s">
        <v>1814</v>
      </c>
      <c r="Y508" s="6" t="s">
        <v>2747</v>
      </c>
      <c r="Z508" s="6" t="s">
        <v>2384</v>
      </c>
      <c r="AA508" s="9">
        <v>92125</v>
      </c>
    </row>
    <row r="509" spans="1:27">
      <c r="A509" s="6" t="s">
        <v>319</v>
      </c>
      <c r="B509" s="6" t="s">
        <v>1819</v>
      </c>
      <c r="C509" s="6" t="s">
        <v>610</v>
      </c>
      <c r="D509" s="6" t="s">
        <v>28</v>
      </c>
      <c r="E509" s="7">
        <v>14031900104</v>
      </c>
      <c r="F509" s="7">
        <f t="shared" si="37"/>
        <v>1</v>
      </c>
      <c r="G509" s="6" t="s">
        <v>592</v>
      </c>
      <c r="H509" s="8" t="s">
        <v>1817</v>
      </c>
      <c r="I509" s="6" t="s">
        <v>1816</v>
      </c>
      <c r="J509" s="6" t="s">
        <v>4</v>
      </c>
      <c r="K509" s="9">
        <v>73863</v>
      </c>
      <c r="L509" s="9">
        <v>105000</v>
      </c>
      <c r="M509" s="9">
        <v>101280</v>
      </c>
      <c r="N509" s="9">
        <f t="shared" si="36"/>
        <v>7480844640</v>
      </c>
      <c r="O509" s="9">
        <f t="shared" si="39"/>
        <v>748084464</v>
      </c>
      <c r="P509" s="9">
        <f t="shared" si="38"/>
        <v>8228929104</v>
      </c>
      <c r="Q509" s="6" t="s">
        <v>0</v>
      </c>
      <c r="R509" s="6" t="s">
        <v>623</v>
      </c>
      <c r="S509" s="6" t="s">
        <v>2628</v>
      </c>
      <c r="T509" s="6" t="s">
        <v>592</v>
      </c>
      <c r="U509" s="6" t="s">
        <v>6</v>
      </c>
      <c r="V509" s="6" t="s">
        <v>5</v>
      </c>
      <c r="W509" s="6" t="s">
        <v>340</v>
      </c>
      <c r="X509" s="6" t="s">
        <v>1818</v>
      </c>
      <c r="Y509" s="6" t="s">
        <v>2745</v>
      </c>
      <c r="Z509" s="6" t="s">
        <v>2333</v>
      </c>
      <c r="AA509" s="9">
        <v>91245</v>
      </c>
    </row>
    <row r="510" spans="1:27">
      <c r="A510" s="6" t="s">
        <v>32</v>
      </c>
      <c r="B510" s="6" t="s">
        <v>1821</v>
      </c>
      <c r="C510" s="6" t="s">
        <v>598</v>
      </c>
      <c r="D510" s="6" t="s">
        <v>28</v>
      </c>
      <c r="E510" s="7">
        <v>14031900105</v>
      </c>
      <c r="F510" s="7">
        <f t="shared" si="37"/>
        <v>1</v>
      </c>
      <c r="G510" s="6" t="s">
        <v>592</v>
      </c>
      <c r="H510" s="8" t="s">
        <v>1164</v>
      </c>
      <c r="I510" s="6" t="s">
        <v>1163</v>
      </c>
      <c r="J510" s="6" t="s">
        <v>4</v>
      </c>
      <c r="K510" s="9">
        <v>73863</v>
      </c>
      <c r="L510" s="9">
        <v>100000</v>
      </c>
      <c r="M510" s="9">
        <v>98660</v>
      </c>
      <c r="N510" s="9">
        <f t="shared" si="36"/>
        <v>7287323580</v>
      </c>
      <c r="O510" s="9">
        <f t="shared" si="39"/>
        <v>728732358</v>
      </c>
      <c r="P510" s="9">
        <f t="shared" si="38"/>
        <v>8016055938</v>
      </c>
      <c r="Q510" s="6" t="s">
        <v>0</v>
      </c>
      <c r="R510" s="6" t="s">
        <v>623</v>
      </c>
      <c r="S510" s="6" t="s">
        <v>2628</v>
      </c>
      <c r="T510" s="6" t="s">
        <v>592</v>
      </c>
      <c r="U510" s="6" t="s">
        <v>6</v>
      </c>
      <c r="V510" s="6" t="s">
        <v>5</v>
      </c>
      <c r="W510" s="6" t="s">
        <v>43</v>
      </c>
      <c r="X510" s="6" t="s">
        <v>1820</v>
      </c>
      <c r="Y510" s="6" t="s">
        <v>2744</v>
      </c>
      <c r="Z510" s="6" t="s">
        <v>2333</v>
      </c>
      <c r="AA510" s="9">
        <v>91504</v>
      </c>
    </row>
    <row r="511" spans="1:27">
      <c r="A511" s="6" t="s">
        <v>722</v>
      </c>
      <c r="B511" s="6" t="s">
        <v>1826</v>
      </c>
      <c r="C511" s="6" t="s">
        <v>593</v>
      </c>
      <c r="D511" s="6" t="s">
        <v>28</v>
      </c>
      <c r="E511" s="7">
        <v>14031900106</v>
      </c>
      <c r="F511" s="7">
        <f t="shared" si="37"/>
        <v>1</v>
      </c>
      <c r="G511" s="6" t="s">
        <v>592</v>
      </c>
      <c r="H511" s="8" t="s">
        <v>1823</v>
      </c>
      <c r="I511" s="6" t="s">
        <v>1822</v>
      </c>
      <c r="J511" s="6" t="s">
        <v>19</v>
      </c>
      <c r="K511" s="9">
        <v>73863</v>
      </c>
      <c r="L511" s="9">
        <v>200000</v>
      </c>
      <c r="M511" s="9">
        <v>198780</v>
      </c>
      <c r="N511" s="9">
        <f t="shared" si="36"/>
        <v>14682487140</v>
      </c>
      <c r="O511" s="9">
        <f t="shared" si="39"/>
        <v>1468248714</v>
      </c>
      <c r="P511" s="9">
        <f t="shared" si="38"/>
        <v>16150735854</v>
      </c>
      <c r="Q511" s="6" t="s">
        <v>0</v>
      </c>
      <c r="R511" s="6" t="s">
        <v>620</v>
      </c>
      <c r="S511" s="6" t="s">
        <v>2628</v>
      </c>
      <c r="T511" s="6" t="s">
        <v>592</v>
      </c>
      <c r="U511" s="6" t="s">
        <v>6</v>
      </c>
      <c r="V511" s="6" t="s">
        <v>5</v>
      </c>
      <c r="W511" s="6" t="s">
        <v>1824</v>
      </c>
      <c r="X511" s="6" t="s">
        <v>1825</v>
      </c>
      <c r="Y511" s="6" t="s">
        <v>2743</v>
      </c>
      <c r="Z511" s="6" t="s">
        <v>2384</v>
      </c>
      <c r="AA511" s="9">
        <v>90169</v>
      </c>
    </row>
    <row r="512" spans="1:27">
      <c r="A512" s="6" t="s">
        <v>926</v>
      </c>
      <c r="B512" s="6" t="s">
        <v>1830</v>
      </c>
      <c r="C512" s="6" t="s">
        <v>610</v>
      </c>
      <c r="D512" s="6" t="s">
        <v>28</v>
      </c>
      <c r="E512" s="7">
        <v>14031900107</v>
      </c>
      <c r="F512" s="7">
        <f t="shared" si="37"/>
        <v>1</v>
      </c>
      <c r="G512" s="6" t="s">
        <v>588</v>
      </c>
      <c r="H512" s="8" t="s">
        <v>1828</v>
      </c>
      <c r="I512" s="6" t="s">
        <v>1827</v>
      </c>
      <c r="J512" s="6" t="s">
        <v>12</v>
      </c>
      <c r="K512" s="9">
        <v>73863</v>
      </c>
      <c r="L512" s="9">
        <v>368000</v>
      </c>
      <c r="M512" s="9">
        <v>365650</v>
      </c>
      <c r="N512" s="9">
        <f t="shared" si="36"/>
        <v>27008005950</v>
      </c>
      <c r="O512" s="9">
        <f t="shared" si="39"/>
        <v>2700800595</v>
      </c>
      <c r="P512" s="9">
        <f t="shared" si="38"/>
        <v>29708806545</v>
      </c>
      <c r="Q512" s="6" t="s">
        <v>0</v>
      </c>
      <c r="R512" s="6" t="s">
        <v>620</v>
      </c>
      <c r="S512" s="6" t="s">
        <v>2628</v>
      </c>
      <c r="T512" s="6" t="s">
        <v>588</v>
      </c>
      <c r="U512" s="6" t="s">
        <v>6</v>
      </c>
      <c r="V512" s="6" t="s">
        <v>5</v>
      </c>
      <c r="W512" s="6" t="s">
        <v>442</v>
      </c>
      <c r="X512" s="6" t="s">
        <v>1829</v>
      </c>
      <c r="Y512" s="6" t="s">
        <v>2750</v>
      </c>
      <c r="Z512" s="6" t="s">
        <v>2384</v>
      </c>
      <c r="AA512" s="9">
        <v>91968</v>
      </c>
    </row>
    <row r="513" spans="1:27">
      <c r="A513" s="6" t="s">
        <v>722</v>
      </c>
      <c r="B513" s="6" t="s">
        <v>1834</v>
      </c>
      <c r="C513" s="6" t="s">
        <v>597</v>
      </c>
      <c r="D513" s="6" t="s">
        <v>28</v>
      </c>
      <c r="E513" s="7">
        <v>14031900108</v>
      </c>
      <c r="F513" s="7">
        <f t="shared" si="37"/>
        <v>1</v>
      </c>
      <c r="G513" s="6" t="s">
        <v>588</v>
      </c>
      <c r="H513" s="8" t="s">
        <v>1832</v>
      </c>
      <c r="I513" s="6" t="s">
        <v>1831</v>
      </c>
      <c r="J513" s="6" t="s">
        <v>19</v>
      </c>
      <c r="K513" s="9">
        <v>73863</v>
      </c>
      <c r="L513" s="9">
        <v>250000</v>
      </c>
      <c r="M513" s="9">
        <v>249820</v>
      </c>
      <c r="N513" s="9">
        <f t="shared" si="36"/>
        <v>18452454660</v>
      </c>
      <c r="O513" s="9">
        <f t="shared" si="39"/>
        <v>1845245466</v>
      </c>
      <c r="P513" s="9">
        <f t="shared" si="38"/>
        <v>20297700126</v>
      </c>
      <c r="Q513" s="6" t="s">
        <v>0</v>
      </c>
      <c r="R513" s="6" t="s">
        <v>1656</v>
      </c>
      <c r="S513" s="6" t="s">
        <v>2628</v>
      </c>
      <c r="T513" s="6" t="s">
        <v>588</v>
      </c>
      <c r="U513" s="6" t="s">
        <v>6</v>
      </c>
      <c r="V513" s="6" t="s">
        <v>5</v>
      </c>
      <c r="W513" s="6" t="s">
        <v>53</v>
      </c>
      <c r="X513" s="6" t="s">
        <v>1833</v>
      </c>
      <c r="Y513" s="6" t="s">
        <v>2749</v>
      </c>
      <c r="Z513" s="6" t="s">
        <v>2333</v>
      </c>
      <c r="AA513" s="9">
        <v>91407</v>
      </c>
    </row>
    <row r="514" spans="1:27">
      <c r="A514" s="6" t="s">
        <v>64</v>
      </c>
      <c r="B514" s="6" t="s">
        <v>1838</v>
      </c>
      <c r="C514" s="6" t="s">
        <v>610</v>
      </c>
      <c r="D514" s="6" t="s">
        <v>28</v>
      </c>
      <c r="E514" s="7">
        <v>14031900109</v>
      </c>
      <c r="F514" s="7">
        <f t="shared" si="37"/>
        <v>1</v>
      </c>
      <c r="G514" s="6" t="s">
        <v>588</v>
      </c>
      <c r="H514" s="8" t="s">
        <v>1836</v>
      </c>
      <c r="I514" s="6" t="s">
        <v>1835</v>
      </c>
      <c r="J514" s="6" t="s">
        <v>19</v>
      </c>
      <c r="K514" s="9">
        <v>73863</v>
      </c>
      <c r="L514" s="9">
        <v>200000</v>
      </c>
      <c r="M514" s="9">
        <v>199790</v>
      </c>
      <c r="N514" s="9">
        <f t="shared" ref="N514:N577" si="40">M514*K514</f>
        <v>14757088770</v>
      </c>
      <c r="O514" s="9">
        <f t="shared" si="39"/>
        <v>1475708877</v>
      </c>
      <c r="P514" s="9">
        <f t="shared" si="38"/>
        <v>16232797647</v>
      </c>
      <c r="Q514" s="6" t="s">
        <v>0</v>
      </c>
      <c r="R514" s="6" t="s">
        <v>613</v>
      </c>
      <c r="S514" s="6" t="s">
        <v>2628</v>
      </c>
      <c r="T514" s="6" t="s">
        <v>588</v>
      </c>
      <c r="U514" s="6" t="s">
        <v>90</v>
      </c>
      <c r="V514" s="6" t="s">
        <v>67</v>
      </c>
      <c r="W514" s="6" t="s">
        <v>220</v>
      </c>
      <c r="X514" s="6" t="s">
        <v>1837</v>
      </c>
      <c r="Y514" s="6" t="s">
        <v>2751</v>
      </c>
      <c r="Z514" s="6" t="s">
        <v>2333</v>
      </c>
      <c r="AA514" s="9">
        <v>91984</v>
      </c>
    </row>
    <row r="515" spans="1:27">
      <c r="A515" s="6" t="s">
        <v>40</v>
      </c>
      <c r="B515" s="6" t="s">
        <v>1839</v>
      </c>
      <c r="C515" s="6" t="s">
        <v>590</v>
      </c>
      <c r="D515" s="6" t="s">
        <v>28</v>
      </c>
      <c r="E515" s="7">
        <v>14031900110</v>
      </c>
      <c r="F515" s="7">
        <f t="shared" ref="F515:F578" si="41">COUNTIF(E:E,E515)</f>
        <v>1</v>
      </c>
      <c r="G515" s="6" t="s">
        <v>601</v>
      </c>
      <c r="H515" s="8" t="s">
        <v>712</v>
      </c>
      <c r="I515" s="6" t="s">
        <v>711</v>
      </c>
      <c r="J515" s="6" t="s">
        <v>19</v>
      </c>
      <c r="K515" s="9">
        <v>73863</v>
      </c>
      <c r="L515" s="9">
        <v>400000</v>
      </c>
      <c r="M515" s="9">
        <v>399900</v>
      </c>
      <c r="N515" s="9">
        <f t="shared" si="40"/>
        <v>29537813700</v>
      </c>
      <c r="O515" s="9">
        <f t="shared" si="39"/>
        <v>2953781370</v>
      </c>
      <c r="P515" s="9">
        <f t="shared" ref="P515:P578" si="42">O515+N515</f>
        <v>32491595070</v>
      </c>
      <c r="Q515" s="6" t="s">
        <v>0</v>
      </c>
      <c r="R515" s="6" t="s">
        <v>1758</v>
      </c>
      <c r="S515" s="6" t="s">
        <v>2628</v>
      </c>
      <c r="T515" s="6" t="s">
        <v>601</v>
      </c>
      <c r="U515" s="6" t="s">
        <v>6</v>
      </c>
      <c r="V515" s="6" t="s">
        <v>5</v>
      </c>
      <c r="W515" s="6" t="s">
        <v>42</v>
      </c>
      <c r="X515" s="6" t="s">
        <v>875</v>
      </c>
      <c r="Y515" s="6" t="s">
        <v>2752</v>
      </c>
      <c r="Z515" s="6" t="s">
        <v>2333</v>
      </c>
      <c r="AA515" s="9">
        <v>92664</v>
      </c>
    </row>
    <row r="516" spans="1:27">
      <c r="A516" s="6" t="s">
        <v>40</v>
      </c>
      <c r="B516" s="6" t="s">
        <v>1840</v>
      </c>
      <c r="C516" s="6" t="s">
        <v>592</v>
      </c>
      <c r="D516" s="6" t="s">
        <v>28</v>
      </c>
      <c r="E516" s="7">
        <v>14031900111</v>
      </c>
      <c r="F516" s="7">
        <f t="shared" si="41"/>
        <v>1</v>
      </c>
      <c r="G516" s="6" t="s">
        <v>601</v>
      </c>
      <c r="H516" s="8" t="s">
        <v>770</v>
      </c>
      <c r="I516" s="6" t="s">
        <v>346</v>
      </c>
      <c r="J516" s="6" t="s">
        <v>4</v>
      </c>
      <c r="K516" s="9">
        <v>73863</v>
      </c>
      <c r="L516" s="9">
        <v>350000</v>
      </c>
      <c r="M516" s="9">
        <v>349390</v>
      </c>
      <c r="N516" s="9">
        <f t="shared" si="40"/>
        <v>25806993570</v>
      </c>
      <c r="O516" s="9">
        <f t="shared" si="39"/>
        <v>2580699357</v>
      </c>
      <c r="P516" s="9">
        <f t="shared" si="42"/>
        <v>28387692927</v>
      </c>
      <c r="Q516" s="6" t="s">
        <v>0</v>
      </c>
      <c r="R516" s="6" t="s">
        <v>627</v>
      </c>
      <c r="S516" s="6" t="s">
        <v>2628</v>
      </c>
      <c r="T516" s="6" t="s">
        <v>601</v>
      </c>
      <c r="U516" s="6" t="s">
        <v>6</v>
      </c>
      <c r="V516" s="6" t="s">
        <v>5</v>
      </c>
      <c r="W516" s="6" t="s">
        <v>25</v>
      </c>
      <c r="X516" s="6" t="s">
        <v>1347</v>
      </c>
      <c r="Y516" s="6" t="s">
        <v>2760</v>
      </c>
      <c r="Z516" s="6" t="s">
        <v>2333</v>
      </c>
      <c r="AA516" s="9">
        <v>92661</v>
      </c>
    </row>
    <row r="517" spans="1:27">
      <c r="A517" s="6" t="s">
        <v>40</v>
      </c>
      <c r="B517" s="6" t="s">
        <v>1841</v>
      </c>
      <c r="C517" s="6" t="s">
        <v>590</v>
      </c>
      <c r="D517" s="6" t="s">
        <v>28</v>
      </c>
      <c r="E517" s="7">
        <v>14031900112</v>
      </c>
      <c r="F517" s="7">
        <f t="shared" si="41"/>
        <v>1</v>
      </c>
      <c r="G517" s="6" t="s">
        <v>601</v>
      </c>
      <c r="H517" s="8" t="s">
        <v>729</v>
      </c>
      <c r="I517" s="6" t="s">
        <v>728</v>
      </c>
      <c r="J517" s="6" t="s">
        <v>4</v>
      </c>
      <c r="K517" s="9">
        <v>73863</v>
      </c>
      <c r="L517" s="9">
        <v>400000</v>
      </c>
      <c r="M517" s="9">
        <v>396280</v>
      </c>
      <c r="N517" s="9">
        <f t="shared" si="40"/>
        <v>29270429640</v>
      </c>
      <c r="O517" s="9">
        <f t="shared" si="39"/>
        <v>2927042964</v>
      </c>
      <c r="P517" s="9">
        <f t="shared" si="42"/>
        <v>32197472604</v>
      </c>
      <c r="Q517" s="6" t="s">
        <v>0</v>
      </c>
      <c r="R517" s="6" t="s">
        <v>1758</v>
      </c>
      <c r="S517" s="6" t="s">
        <v>2628</v>
      </c>
      <c r="T517" s="6" t="s">
        <v>601</v>
      </c>
      <c r="U517" s="6" t="s">
        <v>6</v>
      </c>
      <c r="V517" s="6" t="s">
        <v>5</v>
      </c>
      <c r="W517" s="6" t="s">
        <v>25</v>
      </c>
      <c r="X517" s="6" t="s">
        <v>730</v>
      </c>
      <c r="Y517" s="6" t="s">
        <v>2755</v>
      </c>
      <c r="Z517" s="6" t="s">
        <v>2333</v>
      </c>
      <c r="AA517" s="9">
        <v>92420</v>
      </c>
    </row>
    <row r="518" spans="1:27">
      <c r="A518" s="6" t="s">
        <v>40</v>
      </c>
      <c r="B518" s="6" t="s">
        <v>1842</v>
      </c>
      <c r="C518" s="6" t="s">
        <v>590</v>
      </c>
      <c r="D518" s="6" t="s">
        <v>28</v>
      </c>
      <c r="E518" s="7">
        <v>14031900113</v>
      </c>
      <c r="F518" s="7">
        <f t="shared" si="41"/>
        <v>1</v>
      </c>
      <c r="G518" s="6" t="s">
        <v>601</v>
      </c>
      <c r="H518" s="8" t="s">
        <v>799</v>
      </c>
      <c r="I518" s="6" t="s">
        <v>798</v>
      </c>
      <c r="J518" s="6" t="s">
        <v>4</v>
      </c>
      <c r="K518" s="9">
        <v>73863</v>
      </c>
      <c r="L518" s="9">
        <v>200000</v>
      </c>
      <c r="M518" s="9">
        <v>198400</v>
      </c>
      <c r="N518" s="9">
        <f t="shared" si="40"/>
        <v>14654419200</v>
      </c>
      <c r="O518" s="9">
        <f t="shared" si="39"/>
        <v>1465441920</v>
      </c>
      <c r="P518" s="9">
        <f t="shared" si="42"/>
        <v>16119861120</v>
      </c>
      <c r="Q518" s="6" t="s">
        <v>0</v>
      </c>
      <c r="R518" s="6" t="s">
        <v>1758</v>
      </c>
      <c r="S518" s="6" t="s">
        <v>2628</v>
      </c>
      <c r="T518" s="6" t="s">
        <v>601</v>
      </c>
      <c r="U518" s="6" t="s">
        <v>6</v>
      </c>
      <c r="V518" s="6" t="s">
        <v>5</v>
      </c>
      <c r="W518" s="6" t="s">
        <v>42</v>
      </c>
      <c r="X518" s="6" t="s">
        <v>1370</v>
      </c>
      <c r="Y518" s="6" t="s">
        <v>2757</v>
      </c>
      <c r="Z518" s="6" t="s">
        <v>2333</v>
      </c>
      <c r="AA518" s="9">
        <v>92837</v>
      </c>
    </row>
    <row r="519" spans="1:27">
      <c r="A519" s="6" t="s">
        <v>40</v>
      </c>
      <c r="B519" s="6" t="s">
        <v>1843</v>
      </c>
      <c r="C519" s="6" t="s">
        <v>590</v>
      </c>
      <c r="D519" s="6" t="s">
        <v>28</v>
      </c>
      <c r="E519" s="7">
        <v>14031900114</v>
      </c>
      <c r="F519" s="7">
        <f t="shared" si="41"/>
        <v>1</v>
      </c>
      <c r="G519" s="6" t="s">
        <v>601</v>
      </c>
      <c r="H519" s="8" t="s">
        <v>192</v>
      </c>
      <c r="I519" s="6" t="s">
        <v>191</v>
      </c>
      <c r="J519" s="6" t="s">
        <v>4</v>
      </c>
      <c r="K519" s="9">
        <v>73863</v>
      </c>
      <c r="L519" s="9">
        <v>200000</v>
      </c>
      <c r="M519" s="9">
        <v>199540</v>
      </c>
      <c r="N519" s="9">
        <f t="shared" si="40"/>
        <v>14738623020</v>
      </c>
      <c r="O519" s="9">
        <f t="shared" si="39"/>
        <v>1473862302</v>
      </c>
      <c r="P519" s="9">
        <f t="shared" si="42"/>
        <v>16212485322</v>
      </c>
      <c r="Q519" s="6" t="s">
        <v>0</v>
      </c>
      <c r="R519" s="6" t="s">
        <v>1758</v>
      </c>
      <c r="S519" s="6" t="s">
        <v>2628</v>
      </c>
      <c r="T519" s="6" t="s">
        <v>601</v>
      </c>
      <c r="U519" s="6" t="s">
        <v>6</v>
      </c>
      <c r="V519" s="6" t="s">
        <v>5</v>
      </c>
      <c r="W519" s="6" t="s">
        <v>42</v>
      </c>
      <c r="X519" s="6" t="s">
        <v>1600</v>
      </c>
      <c r="Y519" s="6" t="s">
        <v>2756</v>
      </c>
      <c r="Z519" s="6" t="s">
        <v>2333</v>
      </c>
      <c r="AA519" s="9">
        <v>91967</v>
      </c>
    </row>
    <row r="520" spans="1:27">
      <c r="A520" s="6" t="s">
        <v>710</v>
      </c>
      <c r="B520" s="6" t="s">
        <v>1844</v>
      </c>
      <c r="C520" s="6" t="s">
        <v>592</v>
      </c>
      <c r="D520" s="6" t="s">
        <v>28</v>
      </c>
      <c r="E520" s="7">
        <v>14031900115</v>
      </c>
      <c r="F520" s="7">
        <f t="shared" si="41"/>
        <v>1</v>
      </c>
      <c r="G520" s="6" t="s">
        <v>601</v>
      </c>
      <c r="H520" s="8" t="s">
        <v>783</v>
      </c>
      <c r="I520" s="6" t="s">
        <v>782</v>
      </c>
      <c r="J520" s="6" t="s">
        <v>19</v>
      </c>
      <c r="K520" s="9">
        <v>73863</v>
      </c>
      <c r="L520" s="9">
        <v>150000</v>
      </c>
      <c r="M520" s="9">
        <v>148130</v>
      </c>
      <c r="N520" s="9">
        <f t="shared" si="40"/>
        <v>10941326190</v>
      </c>
      <c r="O520" s="9">
        <f t="shared" si="39"/>
        <v>1094132619</v>
      </c>
      <c r="P520" s="9">
        <f t="shared" si="42"/>
        <v>12035458809</v>
      </c>
      <c r="Q520" s="6" t="s">
        <v>0</v>
      </c>
      <c r="R520" s="6" t="s">
        <v>1758</v>
      </c>
      <c r="S520" s="6" t="s">
        <v>2628</v>
      </c>
      <c r="T520" s="6" t="s">
        <v>601</v>
      </c>
      <c r="U520" s="6" t="s">
        <v>6</v>
      </c>
      <c r="V520" s="6" t="s">
        <v>5</v>
      </c>
      <c r="W520" s="6" t="s">
        <v>567</v>
      </c>
      <c r="X520" s="6" t="s">
        <v>784</v>
      </c>
      <c r="Y520" s="6" t="s">
        <v>2763</v>
      </c>
      <c r="Z520" s="6" t="s">
        <v>2333</v>
      </c>
      <c r="AA520" s="9">
        <v>92840</v>
      </c>
    </row>
    <row r="521" spans="1:27">
      <c r="A521" s="6" t="s">
        <v>40</v>
      </c>
      <c r="B521" s="6" t="s">
        <v>1845</v>
      </c>
      <c r="C521" s="6" t="s">
        <v>590</v>
      </c>
      <c r="D521" s="6" t="s">
        <v>28</v>
      </c>
      <c r="E521" s="7">
        <v>14031900116</v>
      </c>
      <c r="F521" s="7">
        <f t="shared" si="41"/>
        <v>1</v>
      </c>
      <c r="G521" s="6" t="s">
        <v>601</v>
      </c>
      <c r="H521" s="8" t="s">
        <v>739</v>
      </c>
      <c r="I521" s="6" t="s">
        <v>738</v>
      </c>
      <c r="J521" s="6" t="s">
        <v>4</v>
      </c>
      <c r="K521" s="9">
        <v>73863</v>
      </c>
      <c r="L521" s="9">
        <v>200000</v>
      </c>
      <c r="M521" s="9">
        <v>198680</v>
      </c>
      <c r="N521" s="9">
        <f t="shared" si="40"/>
        <v>14675100840</v>
      </c>
      <c r="O521" s="9">
        <f t="shared" si="39"/>
        <v>1467510084</v>
      </c>
      <c r="P521" s="9">
        <f t="shared" si="42"/>
        <v>16142610924</v>
      </c>
      <c r="Q521" s="6" t="s">
        <v>0</v>
      </c>
      <c r="R521" s="6" t="s">
        <v>1758</v>
      </c>
      <c r="S521" s="6" t="s">
        <v>2628</v>
      </c>
      <c r="T521" s="6" t="s">
        <v>601</v>
      </c>
      <c r="U521" s="6" t="s">
        <v>6</v>
      </c>
      <c r="V521" s="6" t="s">
        <v>5</v>
      </c>
      <c r="W521" s="6" t="s">
        <v>42</v>
      </c>
      <c r="X521" s="6" t="s">
        <v>1050</v>
      </c>
      <c r="Y521" s="6" t="s">
        <v>2753</v>
      </c>
      <c r="Z521" s="6" t="s">
        <v>2333</v>
      </c>
      <c r="AA521" s="9">
        <v>89731</v>
      </c>
    </row>
    <row r="522" spans="1:27">
      <c r="A522" s="6" t="s">
        <v>40</v>
      </c>
      <c r="B522" s="6" t="s">
        <v>1846</v>
      </c>
      <c r="C522" s="6" t="s">
        <v>590</v>
      </c>
      <c r="D522" s="6" t="s">
        <v>28</v>
      </c>
      <c r="E522" s="7">
        <v>14031900117</v>
      </c>
      <c r="F522" s="7">
        <f t="shared" si="41"/>
        <v>1</v>
      </c>
      <c r="G522" s="6" t="s">
        <v>601</v>
      </c>
      <c r="H522" s="8" t="s">
        <v>739</v>
      </c>
      <c r="I522" s="6" t="s">
        <v>738</v>
      </c>
      <c r="J522" s="6" t="s">
        <v>4</v>
      </c>
      <c r="K522" s="9">
        <v>73863</v>
      </c>
      <c r="L522" s="9">
        <v>400000</v>
      </c>
      <c r="M522" s="9">
        <v>399680</v>
      </c>
      <c r="N522" s="9">
        <f t="shared" si="40"/>
        <v>29521563840</v>
      </c>
      <c r="O522" s="9">
        <f t="shared" si="39"/>
        <v>2952156384</v>
      </c>
      <c r="P522" s="9">
        <f t="shared" si="42"/>
        <v>32473720224</v>
      </c>
      <c r="Q522" s="6" t="s">
        <v>0</v>
      </c>
      <c r="R522" s="6" t="s">
        <v>1758</v>
      </c>
      <c r="S522" s="6" t="s">
        <v>2628</v>
      </c>
      <c r="T522" s="6" t="s">
        <v>601</v>
      </c>
      <c r="U522" s="6" t="s">
        <v>6</v>
      </c>
      <c r="V522" s="6" t="s">
        <v>5</v>
      </c>
      <c r="W522" s="6" t="s">
        <v>42</v>
      </c>
      <c r="X522" s="6" t="s">
        <v>1050</v>
      </c>
      <c r="Y522" s="6" t="s">
        <v>2758</v>
      </c>
      <c r="Z522" s="6" t="s">
        <v>2333</v>
      </c>
      <c r="AA522" s="9">
        <v>92666</v>
      </c>
    </row>
    <row r="523" spans="1:27">
      <c r="A523" s="6" t="s">
        <v>40</v>
      </c>
      <c r="B523" s="6" t="s">
        <v>1848</v>
      </c>
      <c r="C523" s="6" t="s">
        <v>590</v>
      </c>
      <c r="D523" s="6" t="s">
        <v>28</v>
      </c>
      <c r="E523" s="7">
        <v>14031900118</v>
      </c>
      <c r="F523" s="7">
        <f t="shared" si="41"/>
        <v>1</v>
      </c>
      <c r="G523" s="6" t="s">
        <v>601</v>
      </c>
      <c r="H523" s="8" t="s">
        <v>1504</v>
      </c>
      <c r="I523" s="6" t="s">
        <v>1503</v>
      </c>
      <c r="J523" s="6" t="s">
        <v>4</v>
      </c>
      <c r="K523" s="9">
        <v>73863</v>
      </c>
      <c r="L523" s="9">
        <v>300000</v>
      </c>
      <c r="M523" s="9">
        <v>299020</v>
      </c>
      <c r="N523" s="9">
        <f t="shared" si="40"/>
        <v>22086514260</v>
      </c>
      <c r="O523" s="9">
        <f t="shared" si="39"/>
        <v>2208651426</v>
      </c>
      <c r="P523" s="9">
        <f t="shared" si="42"/>
        <v>24295165686</v>
      </c>
      <c r="Q523" s="6" t="s">
        <v>0</v>
      </c>
      <c r="R523" s="6" t="s">
        <v>1758</v>
      </c>
      <c r="S523" s="6" t="s">
        <v>2628</v>
      </c>
      <c r="T523" s="6" t="s">
        <v>601</v>
      </c>
      <c r="U523" s="6" t="s">
        <v>6</v>
      </c>
      <c r="V523" s="6" t="s">
        <v>5</v>
      </c>
      <c r="W523" s="6" t="s">
        <v>42</v>
      </c>
      <c r="X523" s="6" t="s">
        <v>1847</v>
      </c>
      <c r="Y523" s="6" t="s">
        <v>2754</v>
      </c>
      <c r="Z523" s="6" t="s">
        <v>2333</v>
      </c>
      <c r="AA523" s="9">
        <v>90523</v>
      </c>
    </row>
    <row r="524" spans="1:27">
      <c r="A524" s="6" t="s">
        <v>40</v>
      </c>
      <c r="B524" s="6" t="s">
        <v>1849</v>
      </c>
      <c r="C524" s="6" t="s">
        <v>592</v>
      </c>
      <c r="D524" s="6" t="s">
        <v>28</v>
      </c>
      <c r="E524" s="7">
        <v>14031900119</v>
      </c>
      <c r="F524" s="7">
        <f t="shared" si="41"/>
        <v>1</v>
      </c>
      <c r="G524" s="6" t="s">
        <v>601</v>
      </c>
      <c r="H524" s="8" t="s">
        <v>1504</v>
      </c>
      <c r="I524" s="6" t="s">
        <v>1503</v>
      </c>
      <c r="J524" s="6" t="s">
        <v>4</v>
      </c>
      <c r="K524" s="9">
        <v>73863</v>
      </c>
      <c r="L524" s="9">
        <v>305000</v>
      </c>
      <c r="M524" s="9">
        <v>304750</v>
      </c>
      <c r="N524" s="9">
        <f t="shared" si="40"/>
        <v>22509749250</v>
      </c>
      <c r="O524" s="9">
        <f t="shared" si="39"/>
        <v>2250974925</v>
      </c>
      <c r="P524" s="9">
        <f t="shared" si="42"/>
        <v>24760724175</v>
      </c>
      <c r="Q524" s="6" t="s">
        <v>0</v>
      </c>
      <c r="R524" s="6" t="s">
        <v>1758</v>
      </c>
      <c r="S524" s="6" t="s">
        <v>2628</v>
      </c>
      <c r="T524" s="6" t="s">
        <v>601</v>
      </c>
      <c r="U524" s="6" t="s">
        <v>6</v>
      </c>
      <c r="V524" s="6" t="s">
        <v>5</v>
      </c>
      <c r="W524" s="6" t="s">
        <v>42</v>
      </c>
      <c r="X524" s="6" t="s">
        <v>1847</v>
      </c>
      <c r="Y524" s="6" t="s">
        <v>2759</v>
      </c>
      <c r="Z524" s="6" t="s">
        <v>2333</v>
      </c>
      <c r="AA524" s="9">
        <v>92442</v>
      </c>
    </row>
    <row r="525" spans="1:27">
      <c r="A525" s="6" t="s">
        <v>319</v>
      </c>
      <c r="B525" s="6" t="s">
        <v>1854</v>
      </c>
      <c r="C525" s="6" t="s">
        <v>606</v>
      </c>
      <c r="D525" s="6" t="s">
        <v>28</v>
      </c>
      <c r="E525" s="11">
        <v>14031900120</v>
      </c>
      <c r="F525" s="7">
        <f t="shared" si="41"/>
        <v>1</v>
      </c>
      <c r="G525" s="6" t="s">
        <v>601</v>
      </c>
      <c r="H525" s="8" t="s">
        <v>1851</v>
      </c>
      <c r="I525" s="6" t="s">
        <v>1850</v>
      </c>
      <c r="J525" s="6" t="s">
        <v>4</v>
      </c>
      <c r="K525" s="9">
        <v>73863</v>
      </c>
      <c r="L525" s="9">
        <v>184460</v>
      </c>
      <c r="M525" s="9">
        <v>184460</v>
      </c>
      <c r="N525" s="9">
        <f t="shared" si="40"/>
        <v>13624768980</v>
      </c>
      <c r="O525" s="9">
        <f t="shared" si="39"/>
        <v>1362476898</v>
      </c>
      <c r="P525" s="9">
        <f t="shared" si="42"/>
        <v>14987245878</v>
      </c>
      <c r="Q525" s="6" t="s">
        <v>0</v>
      </c>
      <c r="R525" s="6" t="s">
        <v>626</v>
      </c>
      <c r="S525" s="6" t="s">
        <v>2628</v>
      </c>
      <c r="T525" s="6" t="s">
        <v>601</v>
      </c>
      <c r="U525" s="6" t="s">
        <v>6</v>
      </c>
      <c r="V525" s="6" t="s">
        <v>5</v>
      </c>
      <c r="W525" s="6" t="s">
        <v>1852</v>
      </c>
      <c r="X525" s="6" t="s">
        <v>1853</v>
      </c>
      <c r="Y525" s="6" t="s">
        <v>2762</v>
      </c>
      <c r="Z525" s="6" t="s">
        <v>2384</v>
      </c>
      <c r="AA525" s="9">
        <v>86622</v>
      </c>
    </row>
    <row r="526" spans="1:27">
      <c r="A526" s="6" t="s">
        <v>37</v>
      </c>
      <c r="B526" s="6" t="s">
        <v>1855</v>
      </c>
      <c r="C526" s="6" t="s">
        <v>590</v>
      </c>
      <c r="D526" s="6" t="s">
        <v>28</v>
      </c>
      <c r="E526" s="7">
        <v>14031900121</v>
      </c>
      <c r="F526" s="7">
        <f t="shared" si="41"/>
        <v>1</v>
      </c>
      <c r="G526" s="6" t="s">
        <v>601</v>
      </c>
      <c r="H526" s="8" t="s">
        <v>846</v>
      </c>
      <c r="I526" s="6" t="s">
        <v>845</v>
      </c>
      <c r="J526" s="6" t="s">
        <v>19</v>
      </c>
      <c r="K526" s="9">
        <v>73863</v>
      </c>
      <c r="L526" s="9">
        <v>500000</v>
      </c>
      <c r="M526" s="9">
        <v>497780</v>
      </c>
      <c r="N526" s="9">
        <f t="shared" si="40"/>
        <v>36767524140</v>
      </c>
      <c r="O526" s="9">
        <f t="shared" si="39"/>
        <v>3676752414</v>
      </c>
      <c r="P526" s="9">
        <f t="shared" si="42"/>
        <v>40444276554</v>
      </c>
      <c r="Q526" s="6" t="s">
        <v>0</v>
      </c>
      <c r="R526" s="6" t="s">
        <v>1758</v>
      </c>
      <c r="S526" s="6" t="s">
        <v>2628</v>
      </c>
      <c r="T526" s="6" t="s">
        <v>601</v>
      </c>
      <c r="U526" s="6" t="s">
        <v>6</v>
      </c>
      <c r="V526" s="6" t="s">
        <v>5</v>
      </c>
      <c r="W526" s="6" t="s">
        <v>20</v>
      </c>
      <c r="X526" s="6" t="s">
        <v>847</v>
      </c>
      <c r="Y526" s="6" t="s">
        <v>2764</v>
      </c>
      <c r="Z526" s="6" t="s">
        <v>2333</v>
      </c>
      <c r="AA526" s="9">
        <v>91674</v>
      </c>
    </row>
    <row r="527" spans="1:27">
      <c r="A527" s="6" t="s">
        <v>722</v>
      </c>
      <c r="B527" s="6" t="s">
        <v>1857</v>
      </c>
      <c r="C527" s="6" t="s">
        <v>592</v>
      </c>
      <c r="D527" s="6" t="s">
        <v>28</v>
      </c>
      <c r="E527" s="7">
        <v>14031900122</v>
      </c>
      <c r="F527" s="7">
        <f t="shared" si="41"/>
        <v>1</v>
      </c>
      <c r="G527" s="6" t="s">
        <v>601</v>
      </c>
      <c r="H527" s="8" t="s">
        <v>1025</v>
      </c>
      <c r="I527" s="6" t="s">
        <v>1024</v>
      </c>
      <c r="J527" s="6" t="s">
        <v>19</v>
      </c>
      <c r="K527" s="9">
        <v>73863</v>
      </c>
      <c r="L527" s="9">
        <v>150000</v>
      </c>
      <c r="M527" s="9">
        <v>147930</v>
      </c>
      <c r="N527" s="9">
        <f t="shared" si="40"/>
        <v>10926553590</v>
      </c>
      <c r="O527" s="9">
        <f t="shared" si="39"/>
        <v>1092655359</v>
      </c>
      <c r="P527" s="9">
        <f t="shared" si="42"/>
        <v>12019208949</v>
      </c>
      <c r="Q527" s="6" t="s">
        <v>0</v>
      </c>
      <c r="R527" s="6" t="s">
        <v>1758</v>
      </c>
      <c r="S527" s="6" t="s">
        <v>2628</v>
      </c>
      <c r="T527" s="6" t="s">
        <v>601</v>
      </c>
      <c r="U527" s="6" t="s">
        <v>6</v>
      </c>
      <c r="V527" s="6" t="s">
        <v>5</v>
      </c>
      <c r="W527" s="6" t="s">
        <v>20</v>
      </c>
      <c r="X527" s="6" t="s">
        <v>1856</v>
      </c>
      <c r="Y527" s="6" t="s">
        <v>2761</v>
      </c>
      <c r="Z527" s="6" t="s">
        <v>2333</v>
      </c>
      <c r="AA527" s="9">
        <v>91671</v>
      </c>
    </row>
    <row r="528" spans="1:27">
      <c r="A528" s="6" t="s">
        <v>14</v>
      </c>
      <c r="B528" s="6" t="s">
        <v>1859</v>
      </c>
      <c r="C528" s="6" t="s">
        <v>590</v>
      </c>
      <c r="D528" s="6" t="s">
        <v>28</v>
      </c>
      <c r="E528" s="7">
        <v>14031900123</v>
      </c>
      <c r="F528" s="7">
        <f t="shared" si="41"/>
        <v>1</v>
      </c>
      <c r="G528" s="6" t="s">
        <v>609</v>
      </c>
      <c r="H528" s="8" t="s">
        <v>749</v>
      </c>
      <c r="I528" s="6" t="s">
        <v>748</v>
      </c>
      <c r="J528" s="6" t="s">
        <v>16</v>
      </c>
      <c r="K528" s="9">
        <v>73863</v>
      </c>
      <c r="L528" s="9">
        <v>150000</v>
      </c>
      <c r="M528" s="9">
        <v>148590</v>
      </c>
      <c r="N528" s="9">
        <f t="shared" si="40"/>
        <v>10975303170</v>
      </c>
      <c r="O528" s="9">
        <f t="shared" si="39"/>
        <v>1097530317</v>
      </c>
      <c r="P528" s="9">
        <f t="shared" si="42"/>
        <v>12072833487</v>
      </c>
      <c r="Q528" s="6" t="s">
        <v>0</v>
      </c>
      <c r="R528" s="6" t="s">
        <v>620</v>
      </c>
      <c r="S528" s="6" t="s">
        <v>2628</v>
      </c>
      <c r="T528" s="6" t="s">
        <v>609</v>
      </c>
      <c r="U528" s="6" t="s">
        <v>6</v>
      </c>
      <c r="V528" s="6" t="s">
        <v>5</v>
      </c>
      <c r="W528" s="6" t="s">
        <v>22</v>
      </c>
      <c r="X528" s="6" t="s">
        <v>1858</v>
      </c>
      <c r="Y528" s="6" t="s">
        <v>2766</v>
      </c>
      <c r="Z528" s="6" t="s">
        <v>2333</v>
      </c>
      <c r="AA528" s="9">
        <v>92240</v>
      </c>
    </row>
    <row r="529" spans="1:27">
      <c r="A529" s="6" t="s">
        <v>40</v>
      </c>
      <c r="B529" s="6" t="s">
        <v>1863</v>
      </c>
      <c r="C529" s="6" t="s">
        <v>592</v>
      </c>
      <c r="D529" s="6" t="s">
        <v>28</v>
      </c>
      <c r="E529" s="7">
        <v>14031900124</v>
      </c>
      <c r="F529" s="7">
        <f t="shared" si="41"/>
        <v>1</v>
      </c>
      <c r="G529" s="6" t="s">
        <v>609</v>
      </c>
      <c r="H529" s="8" t="s">
        <v>1861</v>
      </c>
      <c r="I529" s="6" t="s">
        <v>1860</v>
      </c>
      <c r="J529" s="6" t="s">
        <v>4</v>
      </c>
      <c r="K529" s="9">
        <v>73863</v>
      </c>
      <c r="L529" s="9">
        <v>100000</v>
      </c>
      <c r="M529" s="9">
        <v>98390</v>
      </c>
      <c r="N529" s="9">
        <f t="shared" si="40"/>
        <v>7267380570</v>
      </c>
      <c r="O529" s="9">
        <f t="shared" si="39"/>
        <v>726738057</v>
      </c>
      <c r="P529" s="9">
        <f t="shared" si="42"/>
        <v>7994118627</v>
      </c>
      <c r="Q529" s="6" t="s">
        <v>0</v>
      </c>
      <c r="R529" s="6" t="s">
        <v>620</v>
      </c>
      <c r="S529" s="6" t="s">
        <v>2628</v>
      </c>
      <c r="T529" s="6" t="s">
        <v>609</v>
      </c>
      <c r="U529" s="6" t="s">
        <v>6</v>
      </c>
      <c r="V529" s="6" t="s">
        <v>5</v>
      </c>
      <c r="W529" s="6" t="s">
        <v>25</v>
      </c>
      <c r="X529" s="6" t="s">
        <v>1862</v>
      </c>
      <c r="Y529" s="6" t="s">
        <v>2765</v>
      </c>
      <c r="Z529" s="6" t="s">
        <v>2384</v>
      </c>
      <c r="AA529" s="9">
        <v>92066</v>
      </c>
    </row>
    <row r="530" spans="1:27">
      <c r="A530" s="6" t="s">
        <v>64</v>
      </c>
      <c r="B530" s="6" t="s">
        <v>1867</v>
      </c>
      <c r="C530" s="6" t="s">
        <v>592</v>
      </c>
      <c r="D530" s="6" t="s">
        <v>28</v>
      </c>
      <c r="E530" s="7">
        <v>14031900125</v>
      </c>
      <c r="F530" s="7">
        <f t="shared" si="41"/>
        <v>1</v>
      </c>
      <c r="G530" s="6" t="s">
        <v>609</v>
      </c>
      <c r="H530" s="8" t="s">
        <v>1865</v>
      </c>
      <c r="I530" s="6" t="s">
        <v>1864</v>
      </c>
      <c r="J530" s="6" t="s">
        <v>19</v>
      </c>
      <c r="K530" s="9">
        <v>73863</v>
      </c>
      <c r="L530" s="9">
        <v>500000</v>
      </c>
      <c r="M530" s="9">
        <v>499010</v>
      </c>
      <c r="N530" s="9">
        <f t="shared" si="40"/>
        <v>36858375630</v>
      </c>
      <c r="O530" s="9">
        <f t="shared" si="39"/>
        <v>3685837563</v>
      </c>
      <c r="P530" s="9">
        <f t="shared" si="42"/>
        <v>40544213193</v>
      </c>
      <c r="Q530" s="6" t="s">
        <v>0</v>
      </c>
      <c r="R530" s="6" t="s">
        <v>1656</v>
      </c>
      <c r="S530" s="6" t="s">
        <v>2628</v>
      </c>
      <c r="T530" s="6" t="s">
        <v>609</v>
      </c>
      <c r="U530" s="6" t="s">
        <v>90</v>
      </c>
      <c r="V530" s="6" t="s">
        <v>67</v>
      </c>
      <c r="W530" s="6" t="s">
        <v>7</v>
      </c>
      <c r="X530" s="6" t="s">
        <v>1866</v>
      </c>
      <c r="Y530" s="6" t="s">
        <v>2767</v>
      </c>
      <c r="Z530" s="6" t="s">
        <v>2333</v>
      </c>
      <c r="AA530" s="9">
        <v>91075</v>
      </c>
    </row>
    <row r="531" spans="1:27">
      <c r="A531" s="6" t="s">
        <v>299</v>
      </c>
      <c r="B531" s="6" t="s">
        <v>1868</v>
      </c>
      <c r="C531" s="6" t="s">
        <v>590</v>
      </c>
      <c r="D531" s="6" t="s">
        <v>28</v>
      </c>
      <c r="E531" s="7">
        <v>14031900126</v>
      </c>
      <c r="F531" s="7">
        <f t="shared" si="41"/>
        <v>1</v>
      </c>
      <c r="G531" s="6" t="s">
        <v>605</v>
      </c>
      <c r="H531" s="8" t="s">
        <v>993</v>
      </c>
      <c r="I531" s="6" t="s">
        <v>992</v>
      </c>
      <c r="J531" s="6" t="s">
        <v>16</v>
      </c>
      <c r="K531" s="9">
        <v>73863</v>
      </c>
      <c r="L531" s="9">
        <v>100000</v>
      </c>
      <c r="M531" s="9">
        <v>97900</v>
      </c>
      <c r="N531" s="9">
        <f t="shared" si="40"/>
        <v>7231187700</v>
      </c>
      <c r="O531" s="9">
        <f t="shared" ref="O531:O594" si="43">N531*10%</f>
        <v>723118770</v>
      </c>
      <c r="P531" s="9">
        <f t="shared" si="42"/>
        <v>7954306470</v>
      </c>
      <c r="Q531" s="6" t="s">
        <v>0</v>
      </c>
      <c r="R531" s="6" t="s">
        <v>76</v>
      </c>
      <c r="S531" s="6" t="s">
        <v>2628</v>
      </c>
      <c r="T531" s="6" t="s">
        <v>605</v>
      </c>
      <c r="U531" s="6" t="s">
        <v>6</v>
      </c>
      <c r="V531" s="6" t="s">
        <v>5</v>
      </c>
      <c r="W531" s="6" t="s">
        <v>665</v>
      </c>
      <c r="X531" s="6" t="s">
        <v>1654</v>
      </c>
      <c r="Y531" s="6" t="s">
        <v>2768</v>
      </c>
      <c r="Z531" s="6" t="s">
        <v>2333</v>
      </c>
      <c r="AA531" s="9">
        <v>92120</v>
      </c>
    </row>
    <row r="532" spans="1:27">
      <c r="A532" s="6" t="s">
        <v>40</v>
      </c>
      <c r="B532" s="6" t="s">
        <v>1869</v>
      </c>
      <c r="C532" s="6" t="s">
        <v>590</v>
      </c>
      <c r="D532" s="6" t="s">
        <v>28</v>
      </c>
      <c r="E532" s="7">
        <v>14031900127</v>
      </c>
      <c r="F532" s="7">
        <f t="shared" si="41"/>
        <v>1</v>
      </c>
      <c r="G532" s="6" t="s">
        <v>1658</v>
      </c>
      <c r="H532" s="8" t="s">
        <v>729</v>
      </c>
      <c r="I532" s="6" t="s">
        <v>728</v>
      </c>
      <c r="J532" s="6" t="s">
        <v>4</v>
      </c>
      <c r="K532" s="9">
        <v>73863</v>
      </c>
      <c r="L532" s="9">
        <v>400000</v>
      </c>
      <c r="M532" s="9">
        <v>399930</v>
      </c>
      <c r="N532" s="9">
        <f t="shared" si="40"/>
        <v>29540029590</v>
      </c>
      <c r="O532" s="9">
        <f t="shared" si="43"/>
        <v>2954002959</v>
      </c>
      <c r="P532" s="9">
        <f t="shared" si="42"/>
        <v>32494032549</v>
      </c>
      <c r="Q532" s="6" t="s">
        <v>0</v>
      </c>
      <c r="R532" s="6" t="s">
        <v>636</v>
      </c>
      <c r="S532" s="6" t="s">
        <v>2628</v>
      </c>
      <c r="T532" s="6" t="s">
        <v>1658</v>
      </c>
      <c r="U532" s="6" t="s">
        <v>6</v>
      </c>
      <c r="V532" s="6" t="s">
        <v>5</v>
      </c>
      <c r="W532" s="6" t="s">
        <v>25</v>
      </c>
      <c r="X532" s="6" t="s">
        <v>730</v>
      </c>
      <c r="Y532" s="6" t="s">
        <v>2769</v>
      </c>
      <c r="Z532" s="6" t="s">
        <v>2333</v>
      </c>
      <c r="AA532" s="9">
        <v>92419</v>
      </c>
    </row>
    <row r="533" spans="1:27">
      <c r="A533" s="6" t="s">
        <v>710</v>
      </c>
      <c r="B533" s="6" t="s">
        <v>1873</v>
      </c>
      <c r="C533" s="6" t="s">
        <v>592</v>
      </c>
      <c r="D533" s="6" t="s">
        <v>28</v>
      </c>
      <c r="E533" s="7">
        <v>14031900128</v>
      </c>
      <c r="F533" s="7">
        <f t="shared" si="41"/>
        <v>1</v>
      </c>
      <c r="G533" s="6" t="s">
        <v>1658</v>
      </c>
      <c r="H533" s="8" t="s">
        <v>1871</v>
      </c>
      <c r="I533" s="6" t="s">
        <v>1870</v>
      </c>
      <c r="J533" s="6" t="s">
        <v>19</v>
      </c>
      <c r="K533" s="9">
        <v>73863</v>
      </c>
      <c r="L533" s="9">
        <v>120000</v>
      </c>
      <c r="M533" s="9">
        <v>119300</v>
      </c>
      <c r="N533" s="9">
        <f t="shared" si="40"/>
        <v>8811855900</v>
      </c>
      <c r="O533" s="9">
        <f t="shared" si="43"/>
        <v>881185590</v>
      </c>
      <c r="P533" s="9">
        <f t="shared" si="42"/>
        <v>9693041490</v>
      </c>
      <c r="Q533" s="6" t="s">
        <v>0</v>
      </c>
      <c r="R533" s="6" t="s">
        <v>614</v>
      </c>
      <c r="S533" s="6" t="s">
        <v>2628</v>
      </c>
      <c r="T533" s="6" t="s">
        <v>1658</v>
      </c>
      <c r="U533" s="6" t="s">
        <v>90</v>
      </c>
      <c r="V533" s="6" t="s">
        <v>67</v>
      </c>
      <c r="W533" s="6" t="s">
        <v>752</v>
      </c>
      <c r="X533" s="6" t="s">
        <v>1872</v>
      </c>
      <c r="Y533" s="6" t="s">
        <v>2770</v>
      </c>
      <c r="Z533" s="6" t="s">
        <v>2333</v>
      </c>
      <c r="AA533" s="9">
        <v>92836</v>
      </c>
    </row>
    <row r="534" spans="1:27">
      <c r="A534" s="6" t="s">
        <v>299</v>
      </c>
      <c r="B534" s="6" t="s">
        <v>1874</v>
      </c>
      <c r="C534" s="6" t="s">
        <v>609</v>
      </c>
      <c r="D534" s="6" t="s">
        <v>28</v>
      </c>
      <c r="E534" s="7">
        <v>14031900129</v>
      </c>
      <c r="F534" s="7">
        <f t="shared" si="41"/>
        <v>1</v>
      </c>
      <c r="G534" s="6" t="s">
        <v>1682</v>
      </c>
      <c r="H534" s="8" t="s">
        <v>1296</v>
      </c>
      <c r="I534" s="6" t="s">
        <v>1295</v>
      </c>
      <c r="J534" s="6" t="s">
        <v>16</v>
      </c>
      <c r="K534" s="9">
        <v>73863</v>
      </c>
      <c r="L534" s="9">
        <v>200000</v>
      </c>
      <c r="M534" s="9">
        <v>198040</v>
      </c>
      <c r="N534" s="9">
        <f t="shared" si="40"/>
        <v>14627828520</v>
      </c>
      <c r="O534" s="9">
        <f t="shared" si="43"/>
        <v>1462782852</v>
      </c>
      <c r="P534" s="9">
        <f t="shared" si="42"/>
        <v>16090611372</v>
      </c>
      <c r="Q534" s="6" t="s">
        <v>0</v>
      </c>
      <c r="R534" s="6" t="s">
        <v>79</v>
      </c>
      <c r="S534" s="6" t="s">
        <v>2628</v>
      </c>
      <c r="T534" s="6" t="s">
        <v>1682</v>
      </c>
      <c r="U534" s="6" t="s">
        <v>6</v>
      </c>
      <c r="V534" s="6" t="s">
        <v>5</v>
      </c>
      <c r="W534" s="6" t="s">
        <v>665</v>
      </c>
      <c r="X534" s="6" t="s">
        <v>1695</v>
      </c>
      <c r="Y534" s="6" t="s">
        <v>2772</v>
      </c>
      <c r="Z534" s="6" t="s">
        <v>2333</v>
      </c>
      <c r="AA534" s="9">
        <v>93021</v>
      </c>
    </row>
    <row r="535" spans="1:27">
      <c r="A535" s="6" t="s">
        <v>9</v>
      </c>
      <c r="B535" s="6" t="s">
        <v>1875</v>
      </c>
      <c r="C535" s="6" t="s">
        <v>609</v>
      </c>
      <c r="D535" s="6" t="s">
        <v>28</v>
      </c>
      <c r="E535" s="7">
        <v>14031900130</v>
      </c>
      <c r="F535" s="7">
        <f t="shared" si="41"/>
        <v>1</v>
      </c>
      <c r="G535" s="6" t="s">
        <v>1682</v>
      </c>
      <c r="H535" s="8" t="s">
        <v>709</v>
      </c>
      <c r="I535" s="6" t="s">
        <v>708</v>
      </c>
      <c r="J535" s="6" t="s">
        <v>4</v>
      </c>
      <c r="K535" s="9">
        <v>73863</v>
      </c>
      <c r="L535" s="9">
        <v>300000</v>
      </c>
      <c r="M535" s="9">
        <v>299690</v>
      </c>
      <c r="N535" s="9">
        <f t="shared" si="40"/>
        <v>22136002470</v>
      </c>
      <c r="O535" s="9">
        <f t="shared" si="43"/>
        <v>2213600247</v>
      </c>
      <c r="P535" s="9">
        <f t="shared" si="42"/>
        <v>24349602717</v>
      </c>
      <c r="Q535" s="6" t="s">
        <v>0</v>
      </c>
      <c r="R535" s="6" t="s">
        <v>616</v>
      </c>
      <c r="S535" s="6" t="s">
        <v>2628</v>
      </c>
      <c r="T535" s="6" t="s">
        <v>1682</v>
      </c>
      <c r="U535" s="6" t="s">
        <v>6</v>
      </c>
      <c r="V535" s="6" t="s">
        <v>5</v>
      </c>
      <c r="W535" s="6" t="s">
        <v>36</v>
      </c>
      <c r="X535" s="6" t="s">
        <v>1703</v>
      </c>
      <c r="Y535" s="6" t="s">
        <v>2771</v>
      </c>
      <c r="Z535" s="6" t="s">
        <v>2333</v>
      </c>
      <c r="AA535" s="9">
        <v>92857</v>
      </c>
    </row>
    <row r="536" spans="1:27">
      <c r="A536" s="6" t="s">
        <v>37</v>
      </c>
      <c r="B536" s="6" t="s">
        <v>1879</v>
      </c>
      <c r="C536" s="6" t="s">
        <v>1684</v>
      </c>
      <c r="D536" s="6" t="s">
        <v>28</v>
      </c>
      <c r="E536" s="7">
        <v>14031900131</v>
      </c>
      <c r="F536" s="7">
        <f t="shared" si="41"/>
        <v>1</v>
      </c>
      <c r="G536" s="6" t="s">
        <v>1682</v>
      </c>
      <c r="H536" s="8" t="s">
        <v>1877</v>
      </c>
      <c r="I536" s="6" t="s">
        <v>1876</v>
      </c>
      <c r="J536" s="6" t="s">
        <v>19</v>
      </c>
      <c r="K536" s="9">
        <v>73863</v>
      </c>
      <c r="L536" s="9">
        <v>50000</v>
      </c>
      <c r="M536" s="9">
        <v>48950</v>
      </c>
      <c r="N536" s="9">
        <f t="shared" si="40"/>
        <v>3615593850</v>
      </c>
      <c r="O536" s="9">
        <f t="shared" si="43"/>
        <v>361559385</v>
      </c>
      <c r="P536" s="9">
        <f t="shared" si="42"/>
        <v>3977153235</v>
      </c>
      <c r="Q536" s="6" t="s">
        <v>0</v>
      </c>
      <c r="R536" s="6" t="s">
        <v>616</v>
      </c>
      <c r="S536" s="6" t="s">
        <v>2628</v>
      </c>
      <c r="T536" s="6" t="s">
        <v>1682</v>
      </c>
      <c r="U536" s="6" t="s">
        <v>6</v>
      </c>
      <c r="V536" s="6" t="s">
        <v>5</v>
      </c>
      <c r="W536" s="6" t="s">
        <v>43</v>
      </c>
      <c r="X536" s="6" t="s">
        <v>1878</v>
      </c>
      <c r="Y536" s="6" t="s">
        <v>2773</v>
      </c>
      <c r="Z536" s="6" t="s">
        <v>2384</v>
      </c>
      <c r="AA536" s="9">
        <v>92704</v>
      </c>
    </row>
    <row r="537" spans="1:27">
      <c r="A537" s="6" t="s">
        <v>299</v>
      </c>
      <c r="B537" s="6" t="s">
        <v>1880</v>
      </c>
      <c r="C537" s="6" t="s">
        <v>1684</v>
      </c>
      <c r="D537" s="6" t="s">
        <v>28</v>
      </c>
      <c r="E537" s="7">
        <v>14031900132</v>
      </c>
      <c r="F537" s="7">
        <f t="shared" si="41"/>
        <v>1</v>
      </c>
      <c r="G537" s="6" t="s">
        <v>603</v>
      </c>
      <c r="H537" s="8" t="s">
        <v>1100</v>
      </c>
      <c r="I537" s="6" t="s">
        <v>1099</v>
      </c>
      <c r="J537" s="6" t="s">
        <v>16</v>
      </c>
      <c r="K537" s="9">
        <v>73863</v>
      </c>
      <c r="L537" s="9">
        <v>180000</v>
      </c>
      <c r="M537" s="9">
        <v>179270</v>
      </c>
      <c r="N537" s="9">
        <f t="shared" si="40"/>
        <v>13241420010</v>
      </c>
      <c r="O537" s="9">
        <f t="shared" si="43"/>
        <v>1324142001</v>
      </c>
      <c r="P537" s="9">
        <f t="shared" si="42"/>
        <v>14565562011</v>
      </c>
      <c r="Q537" s="6" t="s">
        <v>0</v>
      </c>
      <c r="R537" s="6" t="s">
        <v>618</v>
      </c>
      <c r="S537" s="6" t="s">
        <v>2628</v>
      </c>
      <c r="T537" s="6" t="s">
        <v>603</v>
      </c>
      <c r="U537" s="6" t="s">
        <v>6</v>
      </c>
      <c r="V537" s="6" t="s">
        <v>5</v>
      </c>
      <c r="W537" s="6" t="s">
        <v>715</v>
      </c>
      <c r="X537" s="6" t="s">
        <v>1695</v>
      </c>
      <c r="Y537" s="6" t="s">
        <v>2775</v>
      </c>
      <c r="Z537" s="6" t="s">
        <v>2384</v>
      </c>
      <c r="AA537" s="9">
        <v>86832</v>
      </c>
    </row>
    <row r="538" spans="1:27">
      <c r="A538" s="6" t="s">
        <v>37</v>
      </c>
      <c r="B538" s="6" t="s">
        <v>1884</v>
      </c>
      <c r="C538" s="6" t="s">
        <v>609</v>
      </c>
      <c r="D538" s="6" t="s">
        <v>28</v>
      </c>
      <c r="E538" s="7">
        <v>14031900133</v>
      </c>
      <c r="F538" s="7">
        <f t="shared" si="41"/>
        <v>1</v>
      </c>
      <c r="G538" s="6" t="s">
        <v>603</v>
      </c>
      <c r="H538" s="8" t="s">
        <v>1882</v>
      </c>
      <c r="I538" s="6" t="s">
        <v>1881</v>
      </c>
      <c r="J538" s="6" t="s">
        <v>19</v>
      </c>
      <c r="K538" s="9">
        <v>73863</v>
      </c>
      <c r="L538" s="9">
        <v>100000</v>
      </c>
      <c r="M538" s="9">
        <v>96200</v>
      </c>
      <c r="N538" s="9">
        <f t="shared" si="40"/>
        <v>7105620600</v>
      </c>
      <c r="O538" s="9">
        <f t="shared" si="43"/>
        <v>710562060</v>
      </c>
      <c r="P538" s="9">
        <f t="shared" si="42"/>
        <v>7816182660</v>
      </c>
      <c r="Q538" s="6" t="s">
        <v>0</v>
      </c>
      <c r="R538" s="6" t="s">
        <v>618</v>
      </c>
      <c r="S538" s="6" t="s">
        <v>2628</v>
      </c>
      <c r="T538" s="6" t="s">
        <v>603</v>
      </c>
      <c r="U538" s="6" t="s">
        <v>6</v>
      </c>
      <c r="V538" s="6" t="s">
        <v>5</v>
      </c>
      <c r="W538" s="6" t="s">
        <v>20</v>
      </c>
      <c r="X538" s="6" t="s">
        <v>1883</v>
      </c>
      <c r="Y538" s="6" t="s">
        <v>2776</v>
      </c>
      <c r="Z538" s="6" t="s">
        <v>2384</v>
      </c>
      <c r="AA538" s="9">
        <v>92705</v>
      </c>
    </row>
    <row r="539" spans="1:27">
      <c r="A539" s="6" t="s">
        <v>702</v>
      </c>
      <c r="B539" s="6" t="s">
        <v>1888</v>
      </c>
      <c r="C539" s="6" t="s">
        <v>1684</v>
      </c>
      <c r="D539" s="6" t="s">
        <v>28</v>
      </c>
      <c r="E539" s="7">
        <v>14031900134</v>
      </c>
      <c r="F539" s="7">
        <f t="shared" si="41"/>
        <v>1</v>
      </c>
      <c r="G539" s="6" t="s">
        <v>603</v>
      </c>
      <c r="H539" s="8" t="s">
        <v>1886</v>
      </c>
      <c r="I539" s="6" t="s">
        <v>1885</v>
      </c>
      <c r="J539" s="6" t="s">
        <v>19</v>
      </c>
      <c r="K539" s="9">
        <v>73863</v>
      </c>
      <c r="L539" s="9">
        <v>100000</v>
      </c>
      <c r="M539" s="9">
        <v>98660</v>
      </c>
      <c r="N539" s="9">
        <f t="shared" si="40"/>
        <v>7287323580</v>
      </c>
      <c r="O539" s="9">
        <f t="shared" si="43"/>
        <v>728732358</v>
      </c>
      <c r="P539" s="9">
        <f t="shared" si="42"/>
        <v>8016055938</v>
      </c>
      <c r="Q539" s="6" t="s">
        <v>0</v>
      </c>
      <c r="R539" s="6" t="s">
        <v>618</v>
      </c>
      <c r="S539" s="6" t="s">
        <v>2628</v>
      </c>
      <c r="T539" s="6" t="s">
        <v>603</v>
      </c>
      <c r="U539" s="6" t="s">
        <v>6</v>
      </c>
      <c r="V539" s="6" t="s">
        <v>5</v>
      </c>
      <c r="W539" s="6" t="s">
        <v>715</v>
      </c>
      <c r="X539" s="6" t="s">
        <v>1887</v>
      </c>
      <c r="Y539" s="6" t="s">
        <v>2774</v>
      </c>
      <c r="Z539" s="6" t="s">
        <v>2384</v>
      </c>
      <c r="AA539" s="9">
        <v>91754</v>
      </c>
    </row>
    <row r="540" spans="1:27">
      <c r="A540" s="6" t="s">
        <v>299</v>
      </c>
      <c r="B540" s="6" t="s">
        <v>1890</v>
      </c>
      <c r="C540" s="6" t="s">
        <v>609</v>
      </c>
      <c r="D540" s="6" t="s">
        <v>28</v>
      </c>
      <c r="E540" s="7">
        <v>14031900135</v>
      </c>
      <c r="F540" s="7">
        <f t="shared" si="41"/>
        <v>1</v>
      </c>
      <c r="G540" s="6" t="s">
        <v>625</v>
      </c>
      <c r="H540" s="8" t="s">
        <v>1382</v>
      </c>
      <c r="I540" s="6" t="s">
        <v>1381</v>
      </c>
      <c r="J540" s="6" t="s">
        <v>4</v>
      </c>
      <c r="K540" s="9">
        <v>73863</v>
      </c>
      <c r="L540" s="9">
        <v>100000</v>
      </c>
      <c r="M540" s="9">
        <v>98350</v>
      </c>
      <c r="N540" s="9">
        <f t="shared" si="40"/>
        <v>7264426050</v>
      </c>
      <c r="O540" s="9">
        <f t="shared" si="43"/>
        <v>726442605</v>
      </c>
      <c r="P540" s="9">
        <f t="shared" si="42"/>
        <v>7990868655</v>
      </c>
      <c r="Q540" s="6" t="s">
        <v>0</v>
      </c>
      <c r="R540" s="6" t="s">
        <v>624</v>
      </c>
      <c r="S540" s="6" t="s">
        <v>2628</v>
      </c>
      <c r="T540" s="6" t="s">
        <v>625</v>
      </c>
      <c r="U540" s="6" t="s">
        <v>6</v>
      </c>
      <c r="V540" s="6" t="s">
        <v>5</v>
      </c>
      <c r="W540" s="6" t="s">
        <v>665</v>
      </c>
      <c r="X540" s="6" t="s">
        <v>1889</v>
      </c>
      <c r="Y540" s="6" t="s">
        <v>2777</v>
      </c>
      <c r="Z540" s="6" t="s">
        <v>2333</v>
      </c>
      <c r="AA540" s="9">
        <v>92123</v>
      </c>
    </row>
    <row r="541" spans="1:27">
      <c r="A541" s="6" t="s">
        <v>299</v>
      </c>
      <c r="B541" s="6" t="s">
        <v>1891</v>
      </c>
      <c r="C541" s="6" t="s">
        <v>625</v>
      </c>
      <c r="D541" s="6" t="s">
        <v>28</v>
      </c>
      <c r="E541" s="7">
        <v>14031900136</v>
      </c>
      <c r="F541" s="7">
        <f t="shared" si="41"/>
        <v>1</v>
      </c>
      <c r="G541" s="6" t="s">
        <v>659</v>
      </c>
      <c r="H541" s="8" t="s">
        <v>978</v>
      </c>
      <c r="I541" s="6" t="s">
        <v>977</v>
      </c>
      <c r="J541" s="6" t="s">
        <v>16</v>
      </c>
      <c r="K541" s="9">
        <v>73863</v>
      </c>
      <c r="L541" s="9">
        <v>150000</v>
      </c>
      <c r="M541" s="9">
        <v>149300</v>
      </c>
      <c r="N541" s="9">
        <f t="shared" si="40"/>
        <v>11027745900</v>
      </c>
      <c r="O541" s="9">
        <f t="shared" si="43"/>
        <v>1102774590</v>
      </c>
      <c r="P541" s="9">
        <f t="shared" si="42"/>
        <v>12130520490</v>
      </c>
      <c r="Q541" s="6" t="s">
        <v>0</v>
      </c>
      <c r="R541" s="6" t="s">
        <v>626</v>
      </c>
      <c r="S541" s="6" t="s">
        <v>2628</v>
      </c>
      <c r="T541" s="6" t="s">
        <v>659</v>
      </c>
      <c r="U541" s="6" t="s">
        <v>6</v>
      </c>
      <c r="V541" s="6" t="s">
        <v>5</v>
      </c>
      <c r="W541" s="6" t="s">
        <v>715</v>
      </c>
      <c r="X541" s="6" t="s">
        <v>1654</v>
      </c>
      <c r="Y541" s="6" t="s">
        <v>2782</v>
      </c>
      <c r="Z541" s="6" t="s">
        <v>2384</v>
      </c>
      <c r="AA541" s="9">
        <v>87074</v>
      </c>
    </row>
    <row r="542" spans="1:27">
      <c r="A542" s="6" t="s">
        <v>40</v>
      </c>
      <c r="B542" s="6" t="s">
        <v>1892</v>
      </c>
      <c r="C542" s="6" t="s">
        <v>625</v>
      </c>
      <c r="D542" s="6" t="s">
        <v>28</v>
      </c>
      <c r="E542" s="7">
        <v>14031900137</v>
      </c>
      <c r="F542" s="7">
        <f t="shared" si="41"/>
        <v>1</v>
      </c>
      <c r="G542" s="6" t="s">
        <v>659</v>
      </c>
      <c r="H542" s="8" t="s">
        <v>1029</v>
      </c>
      <c r="I542" s="6" t="s">
        <v>1028</v>
      </c>
      <c r="J542" s="6" t="s">
        <v>4</v>
      </c>
      <c r="K542" s="9">
        <v>73863</v>
      </c>
      <c r="L542" s="9">
        <v>200000</v>
      </c>
      <c r="M542" s="9">
        <v>199110</v>
      </c>
      <c r="N542" s="9">
        <f t="shared" si="40"/>
        <v>14706861930</v>
      </c>
      <c r="O542" s="9">
        <f t="shared" si="43"/>
        <v>1470686193</v>
      </c>
      <c r="P542" s="9">
        <f t="shared" si="42"/>
        <v>16177548123</v>
      </c>
      <c r="Q542" s="6" t="s">
        <v>0</v>
      </c>
      <c r="R542" s="6" t="s">
        <v>650</v>
      </c>
      <c r="S542" s="6" t="s">
        <v>2628</v>
      </c>
      <c r="T542" s="6" t="s">
        <v>659</v>
      </c>
      <c r="U542" s="6" t="s">
        <v>6</v>
      </c>
      <c r="V542" s="6" t="s">
        <v>5</v>
      </c>
      <c r="W542" s="6" t="s">
        <v>25</v>
      </c>
      <c r="X542" s="6" t="s">
        <v>1030</v>
      </c>
      <c r="Y542" s="6" t="s">
        <v>2778</v>
      </c>
      <c r="Z542" s="6" t="s">
        <v>2384</v>
      </c>
      <c r="AA542" s="9">
        <v>93371</v>
      </c>
    </row>
    <row r="543" spans="1:27">
      <c r="A543" s="6" t="s">
        <v>40</v>
      </c>
      <c r="B543" s="6" t="s">
        <v>1895</v>
      </c>
      <c r="C543" s="6" t="s">
        <v>625</v>
      </c>
      <c r="D543" s="6" t="s">
        <v>28</v>
      </c>
      <c r="E543" s="7">
        <v>14031900138</v>
      </c>
      <c r="F543" s="7">
        <f t="shared" si="41"/>
        <v>1</v>
      </c>
      <c r="G543" s="6" t="s">
        <v>659</v>
      </c>
      <c r="H543" s="8" t="s">
        <v>1894</v>
      </c>
      <c r="I543" s="6" t="s">
        <v>1893</v>
      </c>
      <c r="J543" s="6" t="s">
        <v>4</v>
      </c>
      <c r="K543" s="9">
        <v>73863</v>
      </c>
      <c r="L543" s="9">
        <v>200000</v>
      </c>
      <c r="M543" s="9">
        <v>198780</v>
      </c>
      <c r="N543" s="9">
        <f t="shared" si="40"/>
        <v>14682487140</v>
      </c>
      <c r="O543" s="9">
        <f t="shared" si="43"/>
        <v>1468248714</v>
      </c>
      <c r="P543" s="9">
        <f t="shared" si="42"/>
        <v>16150735854</v>
      </c>
      <c r="Q543" s="6" t="s">
        <v>0</v>
      </c>
      <c r="R543" s="6" t="s">
        <v>637</v>
      </c>
      <c r="S543" s="6" t="s">
        <v>2628</v>
      </c>
      <c r="T543" s="6" t="s">
        <v>659</v>
      </c>
      <c r="U543" s="6" t="s">
        <v>6</v>
      </c>
      <c r="V543" s="6" t="s">
        <v>5</v>
      </c>
      <c r="W543" s="6" t="s">
        <v>25</v>
      </c>
      <c r="X543" s="6" t="s">
        <v>1030</v>
      </c>
      <c r="Y543" s="6" t="s">
        <v>2779</v>
      </c>
      <c r="Z543" s="6" t="s">
        <v>2384</v>
      </c>
      <c r="AA543" s="9">
        <v>93382</v>
      </c>
    </row>
    <row r="544" spans="1:27">
      <c r="A544" s="6" t="s">
        <v>14</v>
      </c>
      <c r="B544" s="6" t="s">
        <v>1899</v>
      </c>
      <c r="C544" s="6" t="s">
        <v>625</v>
      </c>
      <c r="D544" s="6" t="s">
        <v>28</v>
      </c>
      <c r="E544" s="7">
        <v>14031900139</v>
      </c>
      <c r="F544" s="7">
        <f t="shared" si="41"/>
        <v>1</v>
      </c>
      <c r="G544" s="6" t="s">
        <v>659</v>
      </c>
      <c r="H544" s="8" t="s">
        <v>1897</v>
      </c>
      <c r="I544" s="6" t="s">
        <v>1896</v>
      </c>
      <c r="J544" s="6" t="s">
        <v>16</v>
      </c>
      <c r="K544" s="9">
        <v>73863</v>
      </c>
      <c r="L544" s="9">
        <v>80000</v>
      </c>
      <c r="M544" s="9">
        <v>78900</v>
      </c>
      <c r="N544" s="9">
        <f t="shared" si="40"/>
        <v>5827790700</v>
      </c>
      <c r="O544" s="9">
        <f t="shared" si="43"/>
        <v>582779070</v>
      </c>
      <c r="P544" s="9">
        <f t="shared" si="42"/>
        <v>6410569770</v>
      </c>
      <c r="Q544" s="6" t="s">
        <v>0</v>
      </c>
      <c r="R544" s="6" t="s">
        <v>650</v>
      </c>
      <c r="S544" s="6" t="s">
        <v>2628</v>
      </c>
      <c r="T544" s="6" t="s">
        <v>659</v>
      </c>
      <c r="U544" s="6" t="s">
        <v>6</v>
      </c>
      <c r="V544" s="6" t="s">
        <v>5</v>
      </c>
      <c r="W544" s="6" t="s">
        <v>22</v>
      </c>
      <c r="X544" s="6" t="s">
        <v>1898</v>
      </c>
      <c r="Y544" s="6" t="s">
        <v>2780</v>
      </c>
      <c r="Z544" s="6" t="s">
        <v>2384</v>
      </c>
      <c r="AA544" s="9">
        <v>93340</v>
      </c>
    </row>
    <row r="545" spans="1:27">
      <c r="A545" s="6" t="s">
        <v>64</v>
      </c>
      <c r="B545" s="6" t="s">
        <v>1900</v>
      </c>
      <c r="C545" s="6" t="s">
        <v>625</v>
      </c>
      <c r="D545" s="6" t="s">
        <v>28</v>
      </c>
      <c r="E545" s="7">
        <v>14031900140</v>
      </c>
      <c r="F545" s="7">
        <f t="shared" si="41"/>
        <v>1</v>
      </c>
      <c r="G545" s="6" t="s">
        <v>659</v>
      </c>
      <c r="H545" s="8" t="s">
        <v>1754</v>
      </c>
      <c r="I545" s="6" t="s">
        <v>1753</v>
      </c>
      <c r="J545" s="6" t="s">
        <v>19</v>
      </c>
      <c r="K545" s="9">
        <v>73863</v>
      </c>
      <c r="L545" s="9">
        <v>200000</v>
      </c>
      <c r="M545" s="9">
        <v>194530</v>
      </c>
      <c r="N545" s="9">
        <f t="shared" si="40"/>
        <v>14368569390</v>
      </c>
      <c r="O545" s="9">
        <f t="shared" si="43"/>
        <v>1436856939</v>
      </c>
      <c r="P545" s="9">
        <f t="shared" si="42"/>
        <v>15805426329</v>
      </c>
      <c r="Q545" s="6" t="s">
        <v>0</v>
      </c>
      <c r="R545" s="6" t="s">
        <v>639</v>
      </c>
      <c r="S545" s="6" t="s">
        <v>2628</v>
      </c>
      <c r="T545" s="6" t="s">
        <v>659</v>
      </c>
      <c r="U545" s="6" t="s">
        <v>90</v>
      </c>
      <c r="V545" s="6" t="s">
        <v>67</v>
      </c>
      <c r="W545" s="6" t="s">
        <v>7</v>
      </c>
      <c r="X545" s="6" t="s">
        <v>1755</v>
      </c>
      <c r="Y545" s="6" t="s">
        <v>2781</v>
      </c>
      <c r="Z545" s="6" t="s">
        <v>2384</v>
      </c>
      <c r="AA545" s="9">
        <v>93604</v>
      </c>
    </row>
    <row r="546" spans="1:27">
      <c r="A546" s="6" t="s">
        <v>40</v>
      </c>
      <c r="B546" s="6" t="s">
        <v>1904</v>
      </c>
      <c r="C546" s="6" t="s">
        <v>1682</v>
      </c>
      <c r="D546" s="6" t="s">
        <v>28</v>
      </c>
      <c r="E546" s="7">
        <v>14031900141</v>
      </c>
      <c r="F546" s="7">
        <f t="shared" si="41"/>
        <v>1</v>
      </c>
      <c r="G546" s="6" t="s">
        <v>629</v>
      </c>
      <c r="H546" s="8" t="s">
        <v>1902</v>
      </c>
      <c r="I546" s="6" t="s">
        <v>1901</v>
      </c>
      <c r="J546" s="6" t="s">
        <v>12</v>
      </c>
      <c r="K546" s="9">
        <v>73863</v>
      </c>
      <c r="L546" s="9">
        <v>79000</v>
      </c>
      <c r="M546" s="9">
        <v>78950</v>
      </c>
      <c r="N546" s="9">
        <f t="shared" si="40"/>
        <v>5831483850</v>
      </c>
      <c r="O546" s="9">
        <f t="shared" si="43"/>
        <v>583148385</v>
      </c>
      <c r="P546" s="9">
        <f t="shared" si="42"/>
        <v>6414632235</v>
      </c>
      <c r="Q546" s="6" t="s">
        <v>0</v>
      </c>
      <c r="R546" s="6" t="s">
        <v>155</v>
      </c>
      <c r="S546" s="6" t="s">
        <v>2628</v>
      </c>
      <c r="T546" s="6" t="s">
        <v>629</v>
      </c>
      <c r="U546" s="6" t="s">
        <v>6</v>
      </c>
      <c r="V546" s="6" t="s">
        <v>5</v>
      </c>
      <c r="W546" s="6" t="s">
        <v>25</v>
      </c>
      <c r="X546" s="6" t="s">
        <v>1903</v>
      </c>
      <c r="Y546" s="6" t="s">
        <v>2783</v>
      </c>
      <c r="Z546" s="6" t="s">
        <v>2384</v>
      </c>
      <c r="AA546" s="9">
        <v>91465</v>
      </c>
    </row>
    <row r="547" spans="1:27">
      <c r="A547" s="6" t="s">
        <v>9</v>
      </c>
      <c r="B547" s="6" t="s">
        <v>1905</v>
      </c>
      <c r="C547" s="6" t="s">
        <v>625</v>
      </c>
      <c r="D547" s="6" t="s">
        <v>28</v>
      </c>
      <c r="E547" s="7">
        <v>14031900142</v>
      </c>
      <c r="F547" s="7">
        <f t="shared" si="41"/>
        <v>1</v>
      </c>
      <c r="G547" s="6" t="s">
        <v>629</v>
      </c>
      <c r="H547" s="8" t="s">
        <v>1523</v>
      </c>
      <c r="I547" s="6" t="s">
        <v>1522</v>
      </c>
      <c r="J547" s="6" t="s">
        <v>4</v>
      </c>
      <c r="K547" s="9">
        <v>73863</v>
      </c>
      <c r="L547" s="9">
        <v>150000</v>
      </c>
      <c r="M547" s="9">
        <v>148940</v>
      </c>
      <c r="N547" s="9">
        <f t="shared" si="40"/>
        <v>11001155220</v>
      </c>
      <c r="O547" s="9">
        <f t="shared" si="43"/>
        <v>1100115522</v>
      </c>
      <c r="P547" s="9">
        <f t="shared" si="42"/>
        <v>12101270742</v>
      </c>
      <c r="Q547" s="6" t="s">
        <v>0</v>
      </c>
      <c r="R547" s="6" t="s">
        <v>637</v>
      </c>
      <c r="S547" s="6" t="s">
        <v>2628</v>
      </c>
      <c r="T547" s="6" t="s">
        <v>629</v>
      </c>
      <c r="U547" s="6" t="s">
        <v>6</v>
      </c>
      <c r="V547" s="6" t="s">
        <v>5</v>
      </c>
      <c r="W547" s="6" t="s">
        <v>43</v>
      </c>
      <c r="X547" s="6" t="s">
        <v>1777</v>
      </c>
      <c r="Y547" s="6" t="s">
        <v>2787</v>
      </c>
      <c r="Z547" s="6" t="s">
        <v>2333</v>
      </c>
      <c r="AA547" s="9">
        <v>93199</v>
      </c>
    </row>
    <row r="548" spans="1:27">
      <c r="A548" s="6" t="s">
        <v>40</v>
      </c>
      <c r="B548" s="6" t="s">
        <v>1906</v>
      </c>
      <c r="C548" s="6" t="s">
        <v>625</v>
      </c>
      <c r="D548" s="6" t="s">
        <v>28</v>
      </c>
      <c r="E548" s="7">
        <v>14031900143</v>
      </c>
      <c r="F548" s="7">
        <f t="shared" si="41"/>
        <v>1</v>
      </c>
      <c r="G548" s="6" t="s">
        <v>629</v>
      </c>
      <c r="H548" s="8" t="s">
        <v>729</v>
      </c>
      <c r="I548" s="6" t="s">
        <v>728</v>
      </c>
      <c r="J548" s="6" t="s">
        <v>4</v>
      </c>
      <c r="K548" s="9">
        <v>73863</v>
      </c>
      <c r="L548" s="9">
        <v>200000</v>
      </c>
      <c r="M548" s="9">
        <v>199160</v>
      </c>
      <c r="N548" s="9">
        <f t="shared" si="40"/>
        <v>14710555080</v>
      </c>
      <c r="O548" s="9">
        <f t="shared" si="43"/>
        <v>1471055508</v>
      </c>
      <c r="P548" s="9">
        <f t="shared" si="42"/>
        <v>16181610588</v>
      </c>
      <c r="Q548" s="6" t="s">
        <v>0</v>
      </c>
      <c r="R548" s="6" t="s">
        <v>637</v>
      </c>
      <c r="S548" s="6" t="s">
        <v>2628</v>
      </c>
      <c r="T548" s="6" t="s">
        <v>629</v>
      </c>
      <c r="U548" s="6" t="s">
        <v>6</v>
      </c>
      <c r="V548" s="6" t="s">
        <v>5</v>
      </c>
      <c r="W548" s="6" t="s">
        <v>25</v>
      </c>
      <c r="X548" s="6" t="s">
        <v>730</v>
      </c>
      <c r="Y548" s="6" t="s">
        <v>2785</v>
      </c>
      <c r="Z548" s="6" t="s">
        <v>2333</v>
      </c>
      <c r="AA548" s="9">
        <v>93255</v>
      </c>
    </row>
    <row r="549" spans="1:27">
      <c r="A549" s="6" t="s">
        <v>40</v>
      </c>
      <c r="B549" s="6" t="s">
        <v>1907</v>
      </c>
      <c r="C549" s="6" t="s">
        <v>625</v>
      </c>
      <c r="D549" s="6" t="s">
        <v>28</v>
      </c>
      <c r="E549" s="7">
        <v>14031900144</v>
      </c>
      <c r="F549" s="7">
        <f t="shared" si="41"/>
        <v>1</v>
      </c>
      <c r="G549" s="6" t="s">
        <v>629</v>
      </c>
      <c r="H549" s="8" t="s">
        <v>729</v>
      </c>
      <c r="I549" s="6" t="s">
        <v>728</v>
      </c>
      <c r="J549" s="6" t="s">
        <v>4</v>
      </c>
      <c r="K549" s="9">
        <v>73863</v>
      </c>
      <c r="L549" s="9">
        <v>200000</v>
      </c>
      <c r="M549" s="9">
        <v>199010</v>
      </c>
      <c r="N549" s="9">
        <f t="shared" si="40"/>
        <v>14699475630</v>
      </c>
      <c r="O549" s="9">
        <f t="shared" si="43"/>
        <v>1469947563</v>
      </c>
      <c r="P549" s="9">
        <f t="shared" si="42"/>
        <v>16169423193</v>
      </c>
      <c r="Q549" s="6" t="s">
        <v>0</v>
      </c>
      <c r="R549" s="6" t="s">
        <v>637</v>
      </c>
      <c r="S549" s="6" t="s">
        <v>2628</v>
      </c>
      <c r="T549" s="6" t="s">
        <v>629</v>
      </c>
      <c r="U549" s="6" t="s">
        <v>6</v>
      </c>
      <c r="V549" s="6" t="s">
        <v>5</v>
      </c>
      <c r="W549" s="6" t="s">
        <v>25</v>
      </c>
      <c r="X549" s="6" t="s">
        <v>730</v>
      </c>
      <c r="Y549" s="6" t="s">
        <v>2784</v>
      </c>
      <c r="Z549" s="6" t="s">
        <v>2333</v>
      </c>
      <c r="AA549" s="9">
        <v>93256</v>
      </c>
    </row>
    <row r="550" spans="1:27">
      <c r="A550" s="6" t="s">
        <v>40</v>
      </c>
      <c r="B550" s="6" t="s">
        <v>1908</v>
      </c>
      <c r="C550" s="6" t="s">
        <v>625</v>
      </c>
      <c r="D550" s="6" t="s">
        <v>28</v>
      </c>
      <c r="E550" s="7">
        <v>14031900145</v>
      </c>
      <c r="F550" s="7">
        <f t="shared" si="41"/>
        <v>1</v>
      </c>
      <c r="G550" s="6" t="s">
        <v>629</v>
      </c>
      <c r="H550" s="8" t="s">
        <v>192</v>
      </c>
      <c r="I550" s="6" t="s">
        <v>191</v>
      </c>
      <c r="J550" s="6" t="s">
        <v>4</v>
      </c>
      <c r="K550" s="9">
        <v>73863</v>
      </c>
      <c r="L550" s="9">
        <v>300000</v>
      </c>
      <c r="M550" s="9">
        <v>299320</v>
      </c>
      <c r="N550" s="9">
        <f t="shared" si="40"/>
        <v>22108673160</v>
      </c>
      <c r="O550" s="9">
        <f t="shared" si="43"/>
        <v>2210867316</v>
      </c>
      <c r="P550" s="9">
        <f t="shared" si="42"/>
        <v>24319540476</v>
      </c>
      <c r="Q550" s="6" t="s">
        <v>0</v>
      </c>
      <c r="R550" s="6" t="s">
        <v>637</v>
      </c>
      <c r="S550" s="6" t="s">
        <v>2628</v>
      </c>
      <c r="T550" s="6" t="s">
        <v>629</v>
      </c>
      <c r="U550" s="6" t="s">
        <v>6</v>
      </c>
      <c r="V550" s="6" t="s">
        <v>5</v>
      </c>
      <c r="W550" s="6" t="s">
        <v>42</v>
      </c>
      <c r="X550" s="6" t="s">
        <v>1600</v>
      </c>
      <c r="Y550" s="6" t="s">
        <v>2786</v>
      </c>
      <c r="Z550" s="6" t="s">
        <v>2333</v>
      </c>
      <c r="AA550" s="9">
        <v>93218</v>
      </c>
    </row>
    <row r="551" spans="1:27">
      <c r="A551" s="6" t="s">
        <v>40</v>
      </c>
      <c r="B551" s="6" t="s">
        <v>1909</v>
      </c>
      <c r="C551" s="6" t="s">
        <v>625</v>
      </c>
      <c r="D551" s="6" t="s">
        <v>28</v>
      </c>
      <c r="E551" s="7">
        <v>14031900146</v>
      </c>
      <c r="F551" s="7">
        <f t="shared" si="41"/>
        <v>1</v>
      </c>
      <c r="G551" s="6" t="s">
        <v>627</v>
      </c>
      <c r="H551" s="8" t="s">
        <v>1047</v>
      </c>
      <c r="I551" s="6" t="s">
        <v>1046</v>
      </c>
      <c r="J551" s="6" t="s">
        <v>4</v>
      </c>
      <c r="K551" s="9">
        <v>73863</v>
      </c>
      <c r="L551" s="9">
        <v>200000</v>
      </c>
      <c r="M551" s="9">
        <v>199700</v>
      </c>
      <c r="N551" s="9">
        <f t="shared" si="40"/>
        <v>14750441100</v>
      </c>
      <c r="O551" s="9">
        <f t="shared" si="43"/>
        <v>1475044110</v>
      </c>
      <c r="P551" s="9">
        <f t="shared" si="42"/>
        <v>16225485210</v>
      </c>
      <c r="Q551" s="6" t="s">
        <v>0</v>
      </c>
      <c r="R551" s="6" t="s">
        <v>622</v>
      </c>
      <c r="S551" s="6" t="s">
        <v>2628</v>
      </c>
      <c r="T551" s="6" t="s">
        <v>627</v>
      </c>
      <c r="U551" s="6" t="s">
        <v>6</v>
      </c>
      <c r="V551" s="6" t="s">
        <v>5</v>
      </c>
      <c r="W551" s="6" t="s">
        <v>25</v>
      </c>
      <c r="X551" s="6" t="s">
        <v>1490</v>
      </c>
      <c r="Y551" s="6" t="s">
        <v>2789</v>
      </c>
      <c r="Z551" s="6" t="s">
        <v>2333</v>
      </c>
      <c r="AA551" s="9">
        <v>93241</v>
      </c>
    </row>
    <row r="552" spans="1:27">
      <c r="A552" s="6" t="s">
        <v>40</v>
      </c>
      <c r="B552" s="6" t="s">
        <v>1910</v>
      </c>
      <c r="C552" s="6" t="s">
        <v>625</v>
      </c>
      <c r="D552" s="6" t="s">
        <v>28</v>
      </c>
      <c r="E552" s="7">
        <v>14031900147</v>
      </c>
      <c r="F552" s="7">
        <f t="shared" si="41"/>
        <v>1</v>
      </c>
      <c r="G552" s="6" t="s">
        <v>627</v>
      </c>
      <c r="H552" s="8" t="s">
        <v>1063</v>
      </c>
      <c r="I552" s="6" t="s">
        <v>1062</v>
      </c>
      <c r="J552" s="6" t="s">
        <v>4</v>
      </c>
      <c r="K552" s="9">
        <v>73863</v>
      </c>
      <c r="L552" s="9">
        <v>200000</v>
      </c>
      <c r="M552" s="9">
        <v>199290</v>
      </c>
      <c r="N552" s="9">
        <f t="shared" si="40"/>
        <v>14720157270</v>
      </c>
      <c r="O552" s="9">
        <f t="shared" si="43"/>
        <v>1472015727</v>
      </c>
      <c r="P552" s="9">
        <f t="shared" si="42"/>
        <v>16192172997</v>
      </c>
      <c r="Q552" s="6" t="s">
        <v>0</v>
      </c>
      <c r="R552" s="6" t="s">
        <v>96</v>
      </c>
      <c r="S552" s="6" t="s">
        <v>2628</v>
      </c>
      <c r="T552" s="6" t="s">
        <v>627</v>
      </c>
      <c r="U552" s="6" t="s">
        <v>6</v>
      </c>
      <c r="V552" s="6" t="s">
        <v>5</v>
      </c>
      <c r="W552" s="6" t="s">
        <v>25</v>
      </c>
      <c r="X552" s="6" t="s">
        <v>1064</v>
      </c>
      <c r="Y552" s="6" t="s">
        <v>2788</v>
      </c>
      <c r="Z552" s="6" t="s">
        <v>2333</v>
      </c>
      <c r="AA552" s="9">
        <v>93269</v>
      </c>
    </row>
    <row r="553" spans="1:27">
      <c r="A553" s="6" t="s">
        <v>9</v>
      </c>
      <c r="B553" s="6" t="s">
        <v>1912</v>
      </c>
      <c r="C553" s="6" t="s">
        <v>1682</v>
      </c>
      <c r="D553" s="6" t="s">
        <v>28</v>
      </c>
      <c r="E553" s="7">
        <v>14031900148</v>
      </c>
      <c r="F553" s="7">
        <f t="shared" si="41"/>
        <v>1</v>
      </c>
      <c r="G553" s="6" t="s">
        <v>627</v>
      </c>
      <c r="H553" s="8" t="s">
        <v>1468</v>
      </c>
      <c r="I553" s="6" t="s">
        <v>1467</v>
      </c>
      <c r="J553" s="6" t="s">
        <v>16</v>
      </c>
      <c r="K553" s="9">
        <v>73863</v>
      </c>
      <c r="L553" s="9">
        <v>200000</v>
      </c>
      <c r="M553" s="9">
        <v>198450</v>
      </c>
      <c r="N553" s="9">
        <f t="shared" si="40"/>
        <v>14658112350</v>
      </c>
      <c r="O553" s="9">
        <f t="shared" si="43"/>
        <v>1465811235</v>
      </c>
      <c r="P553" s="9">
        <f t="shared" si="42"/>
        <v>16123923585</v>
      </c>
      <c r="Q553" s="6" t="s">
        <v>0</v>
      </c>
      <c r="R553" s="6" t="s">
        <v>622</v>
      </c>
      <c r="S553" s="6" t="s">
        <v>2628</v>
      </c>
      <c r="T553" s="6" t="s">
        <v>627</v>
      </c>
      <c r="U553" s="6" t="s">
        <v>6</v>
      </c>
      <c r="V553" s="6" t="s">
        <v>5</v>
      </c>
      <c r="W553" s="6" t="s">
        <v>7</v>
      </c>
      <c r="X553" s="6" t="s">
        <v>1911</v>
      </c>
      <c r="Y553" s="6" t="s">
        <v>2791</v>
      </c>
      <c r="Z553" s="6" t="s">
        <v>2333</v>
      </c>
      <c r="AA553" s="9">
        <v>93178</v>
      </c>
    </row>
    <row r="554" spans="1:27">
      <c r="A554" s="6" t="s">
        <v>64</v>
      </c>
      <c r="B554" s="6" t="s">
        <v>1914</v>
      </c>
      <c r="C554" s="6" t="s">
        <v>1682</v>
      </c>
      <c r="D554" s="6" t="s">
        <v>28</v>
      </c>
      <c r="E554" s="7">
        <v>14031900149</v>
      </c>
      <c r="F554" s="7">
        <f t="shared" si="41"/>
        <v>1</v>
      </c>
      <c r="G554" s="6" t="s">
        <v>627</v>
      </c>
      <c r="H554" s="8" t="s">
        <v>1025</v>
      </c>
      <c r="I554" s="6" t="s">
        <v>1024</v>
      </c>
      <c r="J554" s="6" t="s">
        <v>19</v>
      </c>
      <c r="K554" s="9">
        <v>73863</v>
      </c>
      <c r="L554" s="9">
        <v>200000</v>
      </c>
      <c r="M554" s="9">
        <v>199610</v>
      </c>
      <c r="N554" s="9">
        <f t="shared" si="40"/>
        <v>14743793430</v>
      </c>
      <c r="O554" s="9">
        <f t="shared" si="43"/>
        <v>1474379343</v>
      </c>
      <c r="P554" s="9">
        <f t="shared" si="42"/>
        <v>16218172773</v>
      </c>
      <c r="Q554" s="6" t="s">
        <v>0</v>
      </c>
      <c r="R554" s="6" t="s">
        <v>622</v>
      </c>
      <c r="S554" s="6" t="s">
        <v>2628</v>
      </c>
      <c r="T554" s="6" t="s">
        <v>627</v>
      </c>
      <c r="U554" s="6" t="s">
        <v>6</v>
      </c>
      <c r="V554" s="6" t="s">
        <v>5</v>
      </c>
      <c r="W554" s="6" t="s">
        <v>20</v>
      </c>
      <c r="X554" s="6" t="s">
        <v>1913</v>
      </c>
      <c r="Y554" s="6" t="s">
        <v>2790</v>
      </c>
      <c r="Z554" s="6" t="s">
        <v>2333</v>
      </c>
      <c r="AA554" s="9">
        <v>85942</v>
      </c>
    </row>
    <row r="555" spans="1:27">
      <c r="A555" s="6" t="s">
        <v>299</v>
      </c>
      <c r="B555" s="6" t="s">
        <v>1917</v>
      </c>
      <c r="C555" s="6" t="s">
        <v>625</v>
      </c>
      <c r="D555" s="6" t="s">
        <v>28</v>
      </c>
      <c r="E555" s="7">
        <v>14031900150</v>
      </c>
      <c r="F555" s="7">
        <f t="shared" si="41"/>
        <v>1</v>
      </c>
      <c r="G555" s="6" t="s">
        <v>627</v>
      </c>
      <c r="H555" s="8" t="s">
        <v>1916</v>
      </c>
      <c r="I555" s="6" t="s">
        <v>1915</v>
      </c>
      <c r="J555" s="6" t="s">
        <v>16</v>
      </c>
      <c r="K555" s="9">
        <v>73863</v>
      </c>
      <c r="L555" s="9">
        <v>80000</v>
      </c>
      <c r="M555" s="9">
        <v>78630</v>
      </c>
      <c r="N555" s="9">
        <f t="shared" si="40"/>
        <v>5807847690</v>
      </c>
      <c r="O555" s="9">
        <f t="shared" si="43"/>
        <v>580784769</v>
      </c>
      <c r="P555" s="9">
        <f t="shared" si="42"/>
        <v>6388632459</v>
      </c>
      <c r="Q555" s="6" t="s">
        <v>0</v>
      </c>
      <c r="R555" s="6" t="s">
        <v>622</v>
      </c>
      <c r="S555" s="6" t="s">
        <v>2628</v>
      </c>
      <c r="T555" s="6" t="s">
        <v>627</v>
      </c>
      <c r="U555" s="6" t="s">
        <v>6</v>
      </c>
      <c r="V555" s="6" t="s">
        <v>5</v>
      </c>
      <c r="W555" s="6" t="s">
        <v>715</v>
      </c>
      <c r="X555" s="6" t="s">
        <v>1654</v>
      </c>
      <c r="Y555" s="6" t="s">
        <v>2792</v>
      </c>
      <c r="Z555" s="6" t="s">
        <v>2384</v>
      </c>
      <c r="AA555" s="9">
        <v>92121</v>
      </c>
    </row>
    <row r="556" spans="1:27">
      <c r="A556" s="6" t="s">
        <v>40</v>
      </c>
      <c r="B556" s="6" t="s">
        <v>1918</v>
      </c>
      <c r="C556" s="6" t="s">
        <v>1682</v>
      </c>
      <c r="D556" s="6" t="s">
        <v>28</v>
      </c>
      <c r="E556" s="7">
        <v>14031900151</v>
      </c>
      <c r="F556" s="7">
        <f t="shared" si="41"/>
        <v>1</v>
      </c>
      <c r="G556" s="6" t="s">
        <v>1775</v>
      </c>
      <c r="H556" s="8" t="s">
        <v>909</v>
      </c>
      <c r="I556" s="6" t="s">
        <v>908</v>
      </c>
      <c r="J556" s="6" t="s">
        <v>4</v>
      </c>
      <c r="K556" s="9">
        <v>73863</v>
      </c>
      <c r="L556" s="9">
        <v>300000</v>
      </c>
      <c r="M556" s="9">
        <v>299270</v>
      </c>
      <c r="N556" s="9">
        <f t="shared" si="40"/>
        <v>22104980010</v>
      </c>
      <c r="O556" s="9">
        <f t="shared" si="43"/>
        <v>2210498001</v>
      </c>
      <c r="P556" s="9">
        <f t="shared" si="42"/>
        <v>24315478011</v>
      </c>
      <c r="Q556" s="6" t="s">
        <v>0</v>
      </c>
      <c r="R556" s="6" t="s">
        <v>88</v>
      </c>
      <c r="S556" s="6" t="s">
        <v>2628</v>
      </c>
      <c r="T556" s="6" t="s">
        <v>1775</v>
      </c>
      <c r="U556" s="6" t="s">
        <v>6</v>
      </c>
      <c r="V556" s="6" t="s">
        <v>5</v>
      </c>
      <c r="W556" s="6" t="s">
        <v>25</v>
      </c>
      <c r="X556" s="6" t="s">
        <v>1606</v>
      </c>
      <c r="Y556" s="6" t="s">
        <v>2793</v>
      </c>
      <c r="Z556" s="6" t="s">
        <v>2333</v>
      </c>
      <c r="AA556" s="9">
        <v>92801</v>
      </c>
    </row>
    <row r="557" spans="1:27">
      <c r="A557" s="6" t="s">
        <v>40</v>
      </c>
      <c r="B557" s="6" t="s">
        <v>1919</v>
      </c>
      <c r="C557" s="6" t="s">
        <v>629</v>
      </c>
      <c r="D557" s="6" t="s">
        <v>28</v>
      </c>
      <c r="E557" s="7">
        <v>14031900152</v>
      </c>
      <c r="F557" s="7">
        <f t="shared" si="41"/>
        <v>1</v>
      </c>
      <c r="G557" s="6" t="s">
        <v>1775</v>
      </c>
      <c r="H557" s="8" t="s">
        <v>712</v>
      </c>
      <c r="I557" s="6" t="s">
        <v>711</v>
      </c>
      <c r="J557" s="6" t="s">
        <v>19</v>
      </c>
      <c r="K557" s="9">
        <v>73863</v>
      </c>
      <c r="L557" s="9">
        <v>300000</v>
      </c>
      <c r="M557" s="9">
        <v>299360</v>
      </c>
      <c r="N557" s="9">
        <f t="shared" si="40"/>
        <v>22111627680</v>
      </c>
      <c r="O557" s="9">
        <f t="shared" si="43"/>
        <v>2211162768</v>
      </c>
      <c r="P557" s="9">
        <f t="shared" si="42"/>
        <v>24322790448</v>
      </c>
      <c r="Q557" s="6" t="s">
        <v>0</v>
      </c>
      <c r="R557" s="6" t="s">
        <v>639</v>
      </c>
      <c r="S557" s="6" t="s">
        <v>2628</v>
      </c>
      <c r="T557" s="6" t="s">
        <v>1775</v>
      </c>
      <c r="U557" s="6" t="s">
        <v>6</v>
      </c>
      <c r="V557" s="6" t="s">
        <v>5</v>
      </c>
      <c r="W557" s="6" t="s">
        <v>42</v>
      </c>
      <c r="X557" s="6" t="s">
        <v>713</v>
      </c>
      <c r="Y557" s="6" t="s">
        <v>2794</v>
      </c>
      <c r="Z557" s="6" t="s">
        <v>2333</v>
      </c>
      <c r="AA557" s="9">
        <v>93223</v>
      </c>
    </row>
    <row r="558" spans="1:27">
      <c r="A558" s="6" t="s">
        <v>40</v>
      </c>
      <c r="B558" s="6" t="s">
        <v>1921</v>
      </c>
      <c r="C558" s="6" t="s">
        <v>627</v>
      </c>
      <c r="D558" s="6" t="s">
        <v>28</v>
      </c>
      <c r="E558" s="7">
        <v>14031900153</v>
      </c>
      <c r="F558" s="7">
        <f t="shared" si="41"/>
        <v>1</v>
      </c>
      <c r="G558" s="6" t="s">
        <v>1775</v>
      </c>
      <c r="H558" s="8" t="s">
        <v>1476</v>
      </c>
      <c r="I558" s="6" t="s">
        <v>1475</v>
      </c>
      <c r="J558" s="6" t="s">
        <v>4</v>
      </c>
      <c r="K558" s="9">
        <v>73863</v>
      </c>
      <c r="L558" s="9">
        <v>83000</v>
      </c>
      <c r="M558" s="9">
        <v>82400</v>
      </c>
      <c r="N558" s="9">
        <f t="shared" si="40"/>
        <v>6086311200</v>
      </c>
      <c r="O558" s="9">
        <f t="shared" si="43"/>
        <v>608631120</v>
      </c>
      <c r="P558" s="9">
        <f t="shared" si="42"/>
        <v>6694942320</v>
      </c>
      <c r="Q558" s="6" t="s">
        <v>0</v>
      </c>
      <c r="R558" s="6" t="s">
        <v>639</v>
      </c>
      <c r="S558" s="6" t="s">
        <v>2628</v>
      </c>
      <c r="T558" s="6" t="s">
        <v>1775</v>
      </c>
      <c r="U558" s="6" t="s">
        <v>6</v>
      </c>
      <c r="V558" s="6" t="s">
        <v>5</v>
      </c>
      <c r="W558" s="6" t="s">
        <v>22</v>
      </c>
      <c r="X558" s="6" t="s">
        <v>1920</v>
      </c>
      <c r="Y558" s="6" t="s">
        <v>2795</v>
      </c>
      <c r="Z558" s="6" t="s">
        <v>2384</v>
      </c>
      <c r="AA558" s="9">
        <v>94219</v>
      </c>
    </row>
    <row r="559" spans="1:27">
      <c r="A559" s="6" t="s">
        <v>9</v>
      </c>
      <c r="B559" s="6" t="s">
        <v>1922</v>
      </c>
      <c r="C559" s="6" t="s">
        <v>629</v>
      </c>
      <c r="D559" s="6" t="s">
        <v>28</v>
      </c>
      <c r="E559" s="7">
        <v>14031900154</v>
      </c>
      <c r="F559" s="7">
        <f t="shared" si="41"/>
        <v>1</v>
      </c>
      <c r="G559" s="6" t="s">
        <v>1775</v>
      </c>
      <c r="H559" s="8" t="s">
        <v>944</v>
      </c>
      <c r="I559" s="6" t="s">
        <v>943</v>
      </c>
      <c r="J559" s="6" t="s">
        <v>16</v>
      </c>
      <c r="K559" s="9">
        <v>73863</v>
      </c>
      <c r="L559" s="9">
        <v>300000</v>
      </c>
      <c r="M559" s="9">
        <v>296170</v>
      </c>
      <c r="N559" s="9">
        <f t="shared" si="40"/>
        <v>21876004710</v>
      </c>
      <c r="O559" s="9">
        <f t="shared" si="43"/>
        <v>2187600471</v>
      </c>
      <c r="P559" s="9">
        <f t="shared" si="42"/>
        <v>24063605181</v>
      </c>
      <c r="Q559" s="6" t="s">
        <v>0</v>
      </c>
      <c r="R559" s="6" t="s">
        <v>640</v>
      </c>
      <c r="S559" s="6" t="s">
        <v>2628</v>
      </c>
      <c r="T559" s="6" t="s">
        <v>1775</v>
      </c>
      <c r="U559" s="6" t="s">
        <v>6</v>
      </c>
      <c r="V559" s="6" t="s">
        <v>5</v>
      </c>
      <c r="W559" s="6" t="s">
        <v>66</v>
      </c>
      <c r="X559" s="6" t="s">
        <v>945</v>
      </c>
      <c r="Y559" s="6" t="s">
        <v>2798</v>
      </c>
      <c r="Z559" s="6" t="s">
        <v>2333</v>
      </c>
      <c r="AA559" s="9">
        <v>93209</v>
      </c>
    </row>
    <row r="560" spans="1:27">
      <c r="A560" s="6" t="s">
        <v>319</v>
      </c>
      <c r="B560" s="6" t="s">
        <v>1924</v>
      </c>
      <c r="C560" s="6" t="s">
        <v>603</v>
      </c>
      <c r="D560" s="6" t="s">
        <v>28</v>
      </c>
      <c r="E560" s="7">
        <v>14031900155</v>
      </c>
      <c r="F560" s="7">
        <f t="shared" si="41"/>
        <v>1</v>
      </c>
      <c r="G560" s="6" t="s">
        <v>1775</v>
      </c>
      <c r="H560" s="8" t="s">
        <v>732</v>
      </c>
      <c r="I560" s="6" t="s">
        <v>731</v>
      </c>
      <c r="J560" s="6" t="s">
        <v>4</v>
      </c>
      <c r="K560" s="9">
        <v>73863</v>
      </c>
      <c r="L560" s="9">
        <v>285000</v>
      </c>
      <c r="M560" s="9">
        <v>280890</v>
      </c>
      <c r="N560" s="9">
        <f t="shared" si="40"/>
        <v>20747378070</v>
      </c>
      <c r="O560" s="9">
        <f t="shared" si="43"/>
        <v>2074737807</v>
      </c>
      <c r="P560" s="9">
        <f t="shared" si="42"/>
        <v>22822115877</v>
      </c>
      <c r="Q560" s="6" t="s">
        <v>0</v>
      </c>
      <c r="R560" s="6" t="s">
        <v>639</v>
      </c>
      <c r="S560" s="6" t="s">
        <v>2628</v>
      </c>
      <c r="T560" s="6" t="s">
        <v>1775</v>
      </c>
      <c r="U560" s="6" t="s">
        <v>6</v>
      </c>
      <c r="V560" s="6" t="s">
        <v>5</v>
      </c>
      <c r="W560" s="6" t="s">
        <v>727</v>
      </c>
      <c r="X560" s="6" t="s">
        <v>1923</v>
      </c>
      <c r="Y560" s="6" t="s">
        <v>2797</v>
      </c>
      <c r="Z560" s="6" t="s">
        <v>2333</v>
      </c>
      <c r="AA560" s="9">
        <v>92870</v>
      </c>
    </row>
    <row r="561" spans="1:27">
      <c r="A561" s="6" t="s">
        <v>40</v>
      </c>
      <c r="B561" s="6" t="s">
        <v>1925</v>
      </c>
      <c r="C561" s="6" t="s">
        <v>629</v>
      </c>
      <c r="D561" s="6" t="s">
        <v>28</v>
      </c>
      <c r="E561" s="7">
        <v>14031900156</v>
      </c>
      <c r="F561" s="7">
        <f t="shared" si="41"/>
        <v>1</v>
      </c>
      <c r="G561" s="6" t="s">
        <v>619</v>
      </c>
      <c r="H561" s="8" t="s">
        <v>1772</v>
      </c>
      <c r="I561" s="6" t="s">
        <v>1771</v>
      </c>
      <c r="J561" s="6" t="s">
        <v>4</v>
      </c>
      <c r="K561" s="9">
        <v>73863</v>
      </c>
      <c r="L561" s="9">
        <v>100000</v>
      </c>
      <c r="M561" s="9">
        <v>99150</v>
      </c>
      <c r="N561" s="9">
        <f t="shared" si="40"/>
        <v>7323516450</v>
      </c>
      <c r="O561" s="9">
        <f t="shared" si="43"/>
        <v>732351645</v>
      </c>
      <c r="P561" s="9">
        <f t="shared" si="42"/>
        <v>8055868095</v>
      </c>
      <c r="Q561" s="6" t="s">
        <v>0</v>
      </c>
      <c r="R561" s="6" t="s">
        <v>657</v>
      </c>
      <c r="S561" s="6" t="s">
        <v>2628</v>
      </c>
      <c r="T561" s="6" t="s">
        <v>619</v>
      </c>
      <c r="U561" s="6" t="s">
        <v>6</v>
      </c>
      <c r="V561" s="6" t="s">
        <v>5</v>
      </c>
      <c r="W561" s="6" t="s">
        <v>25</v>
      </c>
      <c r="X561" s="6" t="s">
        <v>1773</v>
      </c>
      <c r="Y561" s="6" t="s">
        <v>2800</v>
      </c>
      <c r="Z561" s="6" t="s">
        <v>2333</v>
      </c>
      <c r="AA561" s="9">
        <v>93529</v>
      </c>
    </row>
    <row r="562" spans="1:27">
      <c r="A562" s="6" t="s">
        <v>40</v>
      </c>
      <c r="B562" s="6" t="s">
        <v>1926</v>
      </c>
      <c r="C562" s="6" t="s">
        <v>1775</v>
      </c>
      <c r="D562" s="6" t="s">
        <v>28</v>
      </c>
      <c r="E562" s="7">
        <v>14031900157</v>
      </c>
      <c r="F562" s="7">
        <f t="shared" si="41"/>
        <v>1</v>
      </c>
      <c r="G562" s="6" t="s">
        <v>619</v>
      </c>
      <c r="H562" s="8" t="s">
        <v>799</v>
      </c>
      <c r="I562" s="6" t="s">
        <v>798</v>
      </c>
      <c r="J562" s="6" t="s">
        <v>4</v>
      </c>
      <c r="K562" s="9">
        <v>73863</v>
      </c>
      <c r="L562" s="9">
        <v>100000</v>
      </c>
      <c r="M562" s="9">
        <v>97490</v>
      </c>
      <c r="N562" s="9">
        <f t="shared" si="40"/>
        <v>7200903870</v>
      </c>
      <c r="O562" s="9">
        <f t="shared" si="43"/>
        <v>720090387</v>
      </c>
      <c r="P562" s="9">
        <f t="shared" si="42"/>
        <v>7920994257</v>
      </c>
      <c r="Q562" s="6" t="s">
        <v>0</v>
      </c>
      <c r="R562" s="6" t="s">
        <v>657</v>
      </c>
      <c r="S562" s="6" t="s">
        <v>2628</v>
      </c>
      <c r="T562" s="6" t="s">
        <v>619</v>
      </c>
      <c r="U562" s="6" t="s">
        <v>6</v>
      </c>
      <c r="V562" s="6" t="s">
        <v>5</v>
      </c>
      <c r="W562" s="6" t="s">
        <v>42</v>
      </c>
      <c r="X562" s="6" t="s">
        <v>1370</v>
      </c>
      <c r="Y562" s="6" t="s">
        <v>2801</v>
      </c>
      <c r="Z562" s="6" t="s">
        <v>2384</v>
      </c>
      <c r="AA562" s="9">
        <v>93493</v>
      </c>
    </row>
    <row r="563" spans="1:27">
      <c r="A563" s="6" t="s">
        <v>702</v>
      </c>
      <c r="B563" s="6" t="s">
        <v>1927</v>
      </c>
      <c r="C563" s="6" t="s">
        <v>629</v>
      </c>
      <c r="D563" s="6" t="s">
        <v>28</v>
      </c>
      <c r="E563" s="7">
        <v>14031900158</v>
      </c>
      <c r="F563" s="7">
        <f t="shared" si="41"/>
        <v>1</v>
      </c>
      <c r="G563" s="6" t="s">
        <v>619</v>
      </c>
      <c r="H563" s="8" t="s">
        <v>1185</v>
      </c>
      <c r="I563" s="6" t="s">
        <v>1184</v>
      </c>
      <c r="J563" s="6" t="s">
        <v>19</v>
      </c>
      <c r="K563" s="9">
        <v>73863</v>
      </c>
      <c r="L563" s="9">
        <v>463000</v>
      </c>
      <c r="M563" s="9">
        <v>462030</v>
      </c>
      <c r="N563" s="9">
        <f t="shared" si="40"/>
        <v>34126921890</v>
      </c>
      <c r="O563" s="9">
        <f t="shared" si="43"/>
        <v>3412692189</v>
      </c>
      <c r="P563" s="9">
        <f t="shared" si="42"/>
        <v>37539614079</v>
      </c>
      <c r="Q563" s="6" t="s">
        <v>0</v>
      </c>
      <c r="R563" s="6" t="s">
        <v>91</v>
      </c>
      <c r="S563" s="6" t="s">
        <v>2628</v>
      </c>
      <c r="T563" s="6" t="s">
        <v>619</v>
      </c>
      <c r="U563" s="6" t="s">
        <v>6</v>
      </c>
      <c r="V563" s="6" t="s">
        <v>5</v>
      </c>
      <c r="W563" s="6" t="s">
        <v>1186</v>
      </c>
      <c r="X563" s="6" t="s">
        <v>1187</v>
      </c>
      <c r="Y563" s="6" t="s">
        <v>2803</v>
      </c>
      <c r="Z563" s="6" t="s">
        <v>2333</v>
      </c>
      <c r="AA563" s="9">
        <v>93158</v>
      </c>
    </row>
    <row r="564" spans="1:27">
      <c r="A564" s="6" t="s">
        <v>299</v>
      </c>
      <c r="B564" s="6" t="s">
        <v>1929</v>
      </c>
      <c r="C564" s="6" t="s">
        <v>629</v>
      </c>
      <c r="D564" s="6" t="s">
        <v>28</v>
      </c>
      <c r="E564" s="7">
        <v>14031900159</v>
      </c>
      <c r="F564" s="7">
        <f t="shared" si="41"/>
        <v>1</v>
      </c>
      <c r="G564" s="6" t="s">
        <v>619</v>
      </c>
      <c r="H564" s="8" t="s">
        <v>280</v>
      </c>
      <c r="I564" s="6" t="s">
        <v>279</v>
      </c>
      <c r="J564" s="6" t="s">
        <v>16</v>
      </c>
      <c r="K564" s="9">
        <v>73863</v>
      </c>
      <c r="L564" s="9">
        <v>300000</v>
      </c>
      <c r="M564" s="9">
        <v>299900</v>
      </c>
      <c r="N564" s="9">
        <f t="shared" si="40"/>
        <v>22151513700</v>
      </c>
      <c r="O564" s="9">
        <f t="shared" si="43"/>
        <v>2215151370</v>
      </c>
      <c r="P564" s="9">
        <f t="shared" si="42"/>
        <v>24366665070</v>
      </c>
      <c r="Q564" s="6" t="s">
        <v>0</v>
      </c>
      <c r="R564" s="6" t="s">
        <v>657</v>
      </c>
      <c r="S564" s="6" t="s">
        <v>2628</v>
      </c>
      <c r="T564" s="6" t="s">
        <v>619</v>
      </c>
      <c r="U564" s="6" t="s">
        <v>6</v>
      </c>
      <c r="V564" s="6" t="s">
        <v>5</v>
      </c>
      <c r="W564" s="6" t="s">
        <v>665</v>
      </c>
      <c r="X564" s="6" t="s">
        <v>1928</v>
      </c>
      <c r="Y564" s="6" t="s">
        <v>2806</v>
      </c>
      <c r="Z564" s="6" t="s">
        <v>2333</v>
      </c>
      <c r="AA564" s="9">
        <v>93016</v>
      </c>
    </row>
    <row r="565" spans="1:27">
      <c r="A565" s="6" t="s">
        <v>40</v>
      </c>
      <c r="B565" s="6" t="s">
        <v>1933</v>
      </c>
      <c r="C565" s="6" t="s">
        <v>625</v>
      </c>
      <c r="D565" s="6" t="s">
        <v>28</v>
      </c>
      <c r="E565" s="7">
        <v>14031900160</v>
      </c>
      <c r="F565" s="7">
        <f t="shared" si="41"/>
        <v>1</v>
      </c>
      <c r="G565" s="6" t="s">
        <v>619</v>
      </c>
      <c r="H565" s="8" t="s">
        <v>1931</v>
      </c>
      <c r="I565" s="6" t="s">
        <v>1930</v>
      </c>
      <c r="J565" s="6" t="s">
        <v>12</v>
      </c>
      <c r="K565" s="9">
        <v>73863</v>
      </c>
      <c r="L565" s="9">
        <v>100000</v>
      </c>
      <c r="M565" s="9">
        <v>98610</v>
      </c>
      <c r="N565" s="9">
        <f t="shared" si="40"/>
        <v>7283630430</v>
      </c>
      <c r="O565" s="9">
        <f t="shared" si="43"/>
        <v>728363043</v>
      </c>
      <c r="P565" s="9">
        <f t="shared" si="42"/>
        <v>8011993473</v>
      </c>
      <c r="Q565" s="6" t="s">
        <v>0</v>
      </c>
      <c r="R565" s="6" t="s">
        <v>657</v>
      </c>
      <c r="S565" s="6" t="s">
        <v>2628</v>
      </c>
      <c r="T565" s="6" t="s">
        <v>619</v>
      </c>
      <c r="U565" s="6" t="s">
        <v>6</v>
      </c>
      <c r="V565" s="6" t="s">
        <v>5</v>
      </c>
      <c r="W565" s="6" t="s">
        <v>715</v>
      </c>
      <c r="X565" s="6" t="s">
        <v>1932</v>
      </c>
      <c r="Y565" s="6" t="s">
        <v>2799</v>
      </c>
      <c r="Z565" s="6" t="s">
        <v>2384</v>
      </c>
      <c r="AA565" s="9">
        <v>93698</v>
      </c>
    </row>
    <row r="566" spans="1:27">
      <c r="A566" s="6" t="s">
        <v>467</v>
      </c>
      <c r="B566" s="6" t="s">
        <v>1937</v>
      </c>
      <c r="C566" s="6" t="s">
        <v>606</v>
      </c>
      <c r="D566" s="6" t="s">
        <v>28</v>
      </c>
      <c r="E566" s="7">
        <v>14031900161</v>
      </c>
      <c r="F566" s="7">
        <f t="shared" si="41"/>
        <v>1</v>
      </c>
      <c r="G566" s="6" t="s">
        <v>619</v>
      </c>
      <c r="H566" s="8" t="s">
        <v>1935</v>
      </c>
      <c r="I566" s="6" t="s">
        <v>1934</v>
      </c>
      <c r="J566" s="6" t="s">
        <v>19</v>
      </c>
      <c r="K566" s="9">
        <v>73863</v>
      </c>
      <c r="L566" s="9">
        <v>200000</v>
      </c>
      <c r="M566" s="9">
        <v>199260</v>
      </c>
      <c r="N566" s="9">
        <f t="shared" si="40"/>
        <v>14717941380</v>
      </c>
      <c r="O566" s="9">
        <f t="shared" si="43"/>
        <v>1471794138</v>
      </c>
      <c r="P566" s="9">
        <f t="shared" si="42"/>
        <v>16189735518</v>
      </c>
      <c r="Q566" s="6" t="s">
        <v>0</v>
      </c>
      <c r="R566" s="6" t="s">
        <v>657</v>
      </c>
      <c r="S566" s="6" t="s">
        <v>2628</v>
      </c>
      <c r="T566" s="6" t="s">
        <v>619</v>
      </c>
      <c r="U566" s="6" t="s">
        <v>6</v>
      </c>
      <c r="V566" s="6" t="s">
        <v>5</v>
      </c>
      <c r="W566" s="6" t="s">
        <v>13</v>
      </c>
      <c r="X566" s="6" t="s">
        <v>1936</v>
      </c>
      <c r="Y566" s="6" t="s">
        <v>2805</v>
      </c>
      <c r="Z566" s="6" t="s">
        <v>2384</v>
      </c>
      <c r="AA566" s="9">
        <v>92002</v>
      </c>
    </row>
    <row r="567" spans="1:27">
      <c r="A567" s="6" t="s">
        <v>32</v>
      </c>
      <c r="B567" s="6" t="s">
        <v>1938</v>
      </c>
      <c r="C567" s="6" t="s">
        <v>1775</v>
      </c>
      <c r="D567" s="6" t="s">
        <v>28</v>
      </c>
      <c r="E567" s="7">
        <v>14031900162</v>
      </c>
      <c r="F567" s="7">
        <f t="shared" si="41"/>
        <v>1</v>
      </c>
      <c r="G567" s="6" t="s">
        <v>619</v>
      </c>
      <c r="H567" s="8" t="s">
        <v>1748</v>
      </c>
      <c r="I567" s="6" t="s">
        <v>1747</v>
      </c>
      <c r="J567" s="6" t="s">
        <v>4</v>
      </c>
      <c r="K567" s="9">
        <v>73863</v>
      </c>
      <c r="L567" s="9">
        <v>200000</v>
      </c>
      <c r="M567" s="9">
        <v>198990</v>
      </c>
      <c r="N567" s="9">
        <f t="shared" si="40"/>
        <v>14697998370</v>
      </c>
      <c r="O567" s="9">
        <f t="shared" si="43"/>
        <v>1469799837</v>
      </c>
      <c r="P567" s="9">
        <f t="shared" si="42"/>
        <v>16167798207</v>
      </c>
      <c r="Q567" s="6" t="s">
        <v>0</v>
      </c>
      <c r="R567" s="6" t="s">
        <v>657</v>
      </c>
      <c r="S567" s="6" t="s">
        <v>2628</v>
      </c>
      <c r="T567" s="6" t="s">
        <v>619</v>
      </c>
      <c r="U567" s="6" t="s">
        <v>6</v>
      </c>
      <c r="V567" s="6" t="s">
        <v>5</v>
      </c>
      <c r="W567" s="6" t="s">
        <v>43</v>
      </c>
      <c r="X567" s="6" t="s">
        <v>1749</v>
      </c>
      <c r="Y567" s="6" t="s">
        <v>2804</v>
      </c>
      <c r="Z567" s="6" t="s">
        <v>2384</v>
      </c>
      <c r="AA567" s="9">
        <v>94316</v>
      </c>
    </row>
    <row r="568" spans="1:27">
      <c r="A568" s="6" t="s">
        <v>710</v>
      </c>
      <c r="B568" s="6" t="s">
        <v>1939</v>
      </c>
      <c r="C568" s="6" t="s">
        <v>1775</v>
      </c>
      <c r="D568" s="6" t="s">
        <v>28</v>
      </c>
      <c r="E568" s="7">
        <v>14031900163</v>
      </c>
      <c r="F568" s="7">
        <f t="shared" si="41"/>
        <v>1</v>
      </c>
      <c r="G568" s="6" t="s">
        <v>619</v>
      </c>
      <c r="H568" s="8" t="s">
        <v>783</v>
      </c>
      <c r="I568" s="6" t="s">
        <v>782</v>
      </c>
      <c r="J568" s="6" t="s">
        <v>19</v>
      </c>
      <c r="K568" s="9">
        <v>73863</v>
      </c>
      <c r="L568" s="9">
        <v>178000</v>
      </c>
      <c r="M568" s="9">
        <v>175910</v>
      </c>
      <c r="N568" s="9">
        <f t="shared" si="40"/>
        <v>12993240330</v>
      </c>
      <c r="O568" s="9">
        <f t="shared" si="43"/>
        <v>1299324033</v>
      </c>
      <c r="P568" s="9">
        <f t="shared" si="42"/>
        <v>14292564363</v>
      </c>
      <c r="Q568" s="6" t="s">
        <v>0</v>
      </c>
      <c r="R568" s="6" t="s">
        <v>657</v>
      </c>
      <c r="S568" s="6" t="s">
        <v>2628</v>
      </c>
      <c r="T568" s="6" t="s">
        <v>619</v>
      </c>
      <c r="U568" s="6" t="s">
        <v>6</v>
      </c>
      <c r="V568" s="6" t="s">
        <v>5</v>
      </c>
      <c r="W568" s="6" t="s">
        <v>567</v>
      </c>
      <c r="X568" s="6" t="s">
        <v>784</v>
      </c>
      <c r="Y568" s="6" t="s">
        <v>2807</v>
      </c>
      <c r="Z568" s="6" t="s">
        <v>2384</v>
      </c>
      <c r="AA568" s="9">
        <v>94113</v>
      </c>
    </row>
    <row r="569" spans="1:27">
      <c r="A569" s="6" t="s">
        <v>722</v>
      </c>
      <c r="B569" s="6" t="s">
        <v>1943</v>
      </c>
      <c r="C569" s="6" t="s">
        <v>601</v>
      </c>
      <c r="D569" s="6" t="s">
        <v>28</v>
      </c>
      <c r="E569" s="7">
        <v>14031900164</v>
      </c>
      <c r="F569" s="7">
        <f t="shared" si="41"/>
        <v>1</v>
      </c>
      <c r="G569" s="6" t="s">
        <v>619</v>
      </c>
      <c r="H569" s="8" t="s">
        <v>1941</v>
      </c>
      <c r="I569" s="6" t="s">
        <v>1940</v>
      </c>
      <c r="J569" s="6" t="s">
        <v>19</v>
      </c>
      <c r="K569" s="9">
        <v>73863</v>
      </c>
      <c r="L569" s="9">
        <v>281000</v>
      </c>
      <c r="M569" s="9">
        <v>279670</v>
      </c>
      <c r="N569" s="9">
        <f t="shared" si="40"/>
        <v>20657265210</v>
      </c>
      <c r="O569" s="9">
        <f t="shared" si="43"/>
        <v>2065726521</v>
      </c>
      <c r="P569" s="9">
        <f t="shared" si="42"/>
        <v>22722991731</v>
      </c>
      <c r="Q569" s="6" t="s">
        <v>0</v>
      </c>
      <c r="R569" s="6" t="s">
        <v>657</v>
      </c>
      <c r="S569" s="6" t="s">
        <v>2628</v>
      </c>
      <c r="T569" s="6" t="s">
        <v>619</v>
      </c>
      <c r="U569" s="6" t="s">
        <v>6</v>
      </c>
      <c r="V569" s="6" t="s">
        <v>5</v>
      </c>
      <c r="W569" s="6" t="s">
        <v>53</v>
      </c>
      <c r="X569" s="6" t="s">
        <v>1942</v>
      </c>
      <c r="Y569" s="6" t="s">
        <v>2802</v>
      </c>
      <c r="Z569" s="6" t="s">
        <v>2384</v>
      </c>
      <c r="AA569" s="9">
        <v>88516</v>
      </c>
    </row>
    <row r="570" spans="1:27">
      <c r="A570" s="6" t="s">
        <v>51</v>
      </c>
      <c r="B570" s="6" t="s">
        <v>1947</v>
      </c>
      <c r="C570" s="6" t="s">
        <v>1775</v>
      </c>
      <c r="D570" s="6" t="s">
        <v>28</v>
      </c>
      <c r="E570" s="7">
        <v>14031900165</v>
      </c>
      <c r="F570" s="7">
        <f t="shared" si="41"/>
        <v>1</v>
      </c>
      <c r="G570" s="6" t="s">
        <v>634</v>
      </c>
      <c r="H570" s="8" t="s">
        <v>1945</v>
      </c>
      <c r="I570" s="6" t="s">
        <v>1944</v>
      </c>
      <c r="J570" s="6" t="s">
        <v>4</v>
      </c>
      <c r="K570" s="9">
        <v>73863</v>
      </c>
      <c r="L570" s="9">
        <v>250000</v>
      </c>
      <c r="M570" s="9">
        <v>249290</v>
      </c>
      <c r="N570" s="9">
        <f t="shared" si="40"/>
        <v>18413307270</v>
      </c>
      <c r="O570" s="9">
        <f t="shared" si="43"/>
        <v>1841330727</v>
      </c>
      <c r="P570" s="9">
        <f t="shared" si="42"/>
        <v>20254637997</v>
      </c>
      <c r="Q570" s="6" t="s">
        <v>0</v>
      </c>
      <c r="R570" s="6" t="s">
        <v>640</v>
      </c>
      <c r="S570" s="6" t="s">
        <v>2628</v>
      </c>
      <c r="T570" s="6" t="s">
        <v>634</v>
      </c>
      <c r="U570" s="6" t="s">
        <v>6</v>
      </c>
      <c r="V570" s="6" t="s">
        <v>5</v>
      </c>
      <c r="W570" s="6" t="s">
        <v>938</v>
      </c>
      <c r="X570" s="6" t="s">
        <v>1946</v>
      </c>
      <c r="Y570" s="6" t="s">
        <v>2811</v>
      </c>
      <c r="Z570" s="6" t="s">
        <v>2384</v>
      </c>
      <c r="AA570" s="9">
        <v>93560</v>
      </c>
    </row>
    <row r="571" spans="1:27">
      <c r="A571" s="6" t="s">
        <v>9</v>
      </c>
      <c r="B571" s="6" t="s">
        <v>1951</v>
      </c>
      <c r="C571" s="6" t="s">
        <v>629</v>
      </c>
      <c r="D571" s="6" t="s">
        <v>28</v>
      </c>
      <c r="E571" s="7">
        <v>14031900166</v>
      </c>
      <c r="F571" s="7">
        <f t="shared" si="41"/>
        <v>1</v>
      </c>
      <c r="G571" s="6" t="s">
        <v>634</v>
      </c>
      <c r="H571" s="8" t="s">
        <v>1949</v>
      </c>
      <c r="I571" s="6" t="s">
        <v>1948</v>
      </c>
      <c r="J571" s="6" t="s">
        <v>16</v>
      </c>
      <c r="K571" s="9">
        <v>73863</v>
      </c>
      <c r="L571" s="9">
        <v>65000</v>
      </c>
      <c r="M571" s="9">
        <v>63630</v>
      </c>
      <c r="N571" s="9">
        <f t="shared" si="40"/>
        <v>4699902690</v>
      </c>
      <c r="O571" s="9">
        <f t="shared" si="43"/>
        <v>469990269</v>
      </c>
      <c r="P571" s="9">
        <f t="shared" si="42"/>
        <v>5169892959</v>
      </c>
      <c r="Q571" s="6" t="s">
        <v>0</v>
      </c>
      <c r="R571" s="6" t="s">
        <v>77</v>
      </c>
      <c r="S571" s="6" t="s">
        <v>2628</v>
      </c>
      <c r="T571" s="6" t="s">
        <v>634</v>
      </c>
      <c r="U571" s="6" t="s">
        <v>6</v>
      </c>
      <c r="V571" s="6" t="s">
        <v>5</v>
      </c>
      <c r="W571" s="6" t="s">
        <v>17</v>
      </c>
      <c r="X571" s="6" t="s">
        <v>1950</v>
      </c>
      <c r="Y571" s="6" t="s">
        <v>2809</v>
      </c>
      <c r="Z571" s="6" t="s">
        <v>2384</v>
      </c>
      <c r="AA571" s="9">
        <v>93830</v>
      </c>
    </row>
    <row r="572" spans="1:27">
      <c r="A572" s="6" t="s">
        <v>299</v>
      </c>
      <c r="B572" s="6" t="s">
        <v>1954</v>
      </c>
      <c r="C572" s="6" t="s">
        <v>610</v>
      </c>
      <c r="D572" s="6" t="s">
        <v>28</v>
      </c>
      <c r="E572" s="7">
        <v>14031900167</v>
      </c>
      <c r="F572" s="7">
        <f t="shared" si="41"/>
        <v>1</v>
      </c>
      <c r="G572" s="6" t="s">
        <v>634</v>
      </c>
      <c r="H572" s="8" t="s">
        <v>1953</v>
      </c>
      <c r="I572" s="6" t="s">
        <v>1952</v>
      </c>
      <c r="J572" s="6" t="s">
        <v>16</v>
      </c>
      <c r="K572" s="9">
        <v>73863</v>
      </c>
      <c r="L572" s="9">
        <v>53000</v>
      </c>
      <c r="M572" s="9">
        <v>52630</v>
      </c>
      <c r="N572" s="9">
        <f t="shared" si="40"/>
        <v>3887409690</v>
      </c>
      <c r="O572" s="9">
        <f t="shared" si="43"/>
        <v>388740969</v>
      </c>
      <c r="P572" s="9">
        <f t="shared" si="42"/>
        <v>4276150659</v>
      </c>
      <c r="Q572" s="6" t="s">
        <v>0</v>
      </c>
      <c r="R572" s="6" t="s">
        <v>640</v>
      </c>
      <c r="S572" s="6" t="s">
        <v>2628</v>
      </c>
      <c r="T572" s="6" t="s">
        <v>634</v>
      </c>
      <c r="U572" s="6" t="s">
        <v>6</v>
      </c>
      <c r="V572" s="6" t="s">
        <v>5</v>
      </c>
      <c r="W572" s="6" t="s">
        <v>715</v>
      </c>
      <c r="X572" s="6" t="s">
        <v>1654</v>
      </c>
      <c r="Y572" s="6" t="s">
        <v>2810</v>
      </c>
      <c r="Z572" s="6" t="s">
        <v>2384</v>
      </c>
      <c r="AA572" s="9">
        <v>84130</v>
      </c>
    </row>
    <row r="573" spans="1:27">
      <c r="A573" s="6" t="s">
        <v>722</v>
      </c>
      <c r="B573" s="6" t="s">
        <v>1958</v>
      </c>
      <c r="C573" s="6" t="s">
        <v>625</v>
      </c>
      <c r="D573" s="6" t="s">
        <v>28</v>
      </c>
      <c r="E573" s="7">
        <v>14031900168</v>
      </c>
      <c r="F573" s="7">
        <f t="shared" si="41"/>
        <v>1</v>
      </c>
      <c r="G573" s="6" t="s">
        <v>634</v>
      </c>
      <c r="H573" s="8" t="s">
        <v>1956</v>
      </c>
      <c r="I573" s="6" t="s">
        <v>1955</v>
      </c>
      <c r="J573" s="6" t="s">
        <v>19</v>
      </c>
      <c r="K573" s="9">
        <v>73863</v>
      </c>
      <c r="L573" s="9">
        <v>203000</v>
      </c>
      <c r="M573" s="9">
        <v>201070</v>
      </c>
      <c r="N573" s="9">
        <f t="shared" si="40"/>
        <v>14851633410</v>
      </c>
      <c r="O573" s="9">
        <f t="shared" si="43"/>
        <v>1485163341</v>
      </c>
      <c r="P573" s="9">
        <f t="shared" si="42"/>
        <v>16336796751</v>
      </c>
      <c r="Q573" s="6" t="s">
        <v>0</v>
      </c>
      <c r="R573" s="6" t="s">
        <v>640</v>
      </c>
      <c r="S573" s="6" t="s">
        <v>2628</v>
      </c>
      <c r="T573" s="6" t="s">
        <v>634</v>
      </c>
      <c r="U573" s="6" t="s">
        <v>6</v>
      </c>
      <c r="V573" s="6" t="s">
        <v>5</v>
      </c>
      <c r="W573" s="6" t="s">
        <v>1569</v>
      </c>
      <c r="X573" s="6" t="s">
        <v>1957</v>
      </c>
      <c r="Y573" s="6" t="s">
        <v>2808</v>
      </c>
      <c r="Z573" s="6" t="s">
        <v>2384</v>
      </c>
      <c r="AA573" s="9">
        <v>90604</v>
      </c>
    </row>
    <row r="574" spans="1:27">
      <c r="A574" s="6" t="s">
        <v>710</v>
      </c>
      <c r="B574" s="6" t="s">
        <v>1960</v>
      </c>
      <c r="C574" s="6" t="s">
        <v>627</v>
      </c>
      <c r="D574" s="6" t="s">
        <v>28</v>
      </c>
      <c r="E574" s="7">
        <v>14031900169</v>
      </c>
      <c r="F574" s="7">
        <f t="shared" si="41"/>
        <v>1</v>
      </c>
      <c r="G574" s="6" t="s">
        <v>634</v>
      </c>
      <c r="H574" s="8" t="s">
        <v>858</v>
      </c>
      <c r="I574" s="6" t="s">
        <v>857</v>
      </c>
      <c r="J574" s="6" t="s">
        <v>19</v>
      </c>
      <c r="K574" s="9">
        <v>73863</v>
      </c>
      <c r="L574" s="9">
        <v>100000</v>
      </c>
      <c r="M574" s="9">
        <v>97280</v>
      </c>
      <c r="N574" s="9">
        <f t="shared" si="40"/>
        <v>7185392640</v>
      </c>
      <c r="O574" s="9">
        <f t="shared" si="43"/>
        <v>718539264</v>
      </c>
      <c r="P574" s="9">
        <f t="shared" si="42"/>
        <v>7903931904</v>
      </c>
      <c r="Q574" s="6" t="s">
        <v>0</v>
      </c>
      <c r="R574" s="6" t="s">
        <v>86</v>
      </c>
      <c r="S574" s="6" t="s">
        <v>2628</v>
      </c>
      <c r="T574" s="6" t="s">
        <v>634</v>
      </c>
      <c r="U574" s="6" t="s">
        <v>90</v>
      </c>
      <c r="V574" s="6" t="s">
        <v>67</v>
      </c>
      <c r="W574" s="6" t="s">
        <v>752</v>
      </c>
      <c r="X574" s="6" t="s">
        <v>1959</v>
      </c>
      <c r="Y574" s="6" t="s">
        <v>2812</v>
      </c>
      <c r="Z574" s="6" t="s">
        <v>2384</v>
      </c>
      <c r="AA574" s="9">
        <v>94434</v>
      </c>
    </row>
    <row r="575" spans="1:27">
      <c r="A575" s="6" t="s">
        <v>710</v>
      </c>
      <c r="B575" s="6" t="s">
        <v>1964</v>
      </c>
      <c r="C575" s="6" t="s">
        <v>1775</v>
      </c>
      <c r="D575" s="6" t="s">
        <v>28</v>
      </c>
      <c r="E575" s="7">
        <v>14031900170</v>
      </c>
      <c r="F575" s="7">
        <f t="shared" si="41"/>
        <v>1</v>
      </c>
      <c r="G575" s="6" t="s">
        <v>634</v>
      </c>
      <c r="H575" s="8" t="s">
        <v>1962</v>
      </c>
      <c r="I575" s="6" t="s">
        <v>1961</v>
      </c>
      <c r="J575" s="6" t="s">
        <v>19</v>
      </c>
      <c r="K575" s="9">
        <v>73863</v>
      </c>
      <c r="L575" s="9">
        <v>250000</v>
      </c>
      <c r="M575" s="9">
        <v>249910</v>
      </c>
      <c r="N575" s="9">
        <f t="shared" si="40"/>
        <v>18459102330</v>
      </c>
      <c r="O575" s="9">
        <f t="shared" si="43"/>
        <v>1845910233</v>
      </c>
      <c r="P575" s="9">
        <f t="shared" si="42"/>
        <v>20305012563</v>
      </c>
      <c r="Q575" s="6" t="s">
        <v>0</v>
      </c>
      <c r="R575" s="6" t="s">
        <v>640</v>
      </c>
      <c r="S575" s="6" t="s">
        <v>2628</v>
      </c>
      <c r="T575" s="6" t="s">
        <v>634</v>
      </c>
      <c r="U575" s="6" t="s">
        <v>90</v>
      </c>
      <c r="V575" s="6" t="s">
        <v>67</v>
      </c>
      <c r="W575" s="6" t="s">
        <v>752</v>
      </c>
      <c r="X575" s="6" t="s">
        <v>1963</v>
      </c>
      <c r="Y575" s="6" t="s">
        <v>2813</v>
      </c>
      <c r="Z575" s="6" t="s">
        <v>2384</v>
      </c>
      <c r="AA575" s="9">
        <v>94098</v>
      </c>
    </row>
    <row r="576" spans="1:27">
      <c r="A576" s="6" t="s">
        <v>40</v>
      </c>
      <c r="B576" s="6" t="s">
        <v>1965</v>
      </c>
      <c r="C576" s="6" t="s">
        <v>619</v>
      </c>
      <c r="D576" s="6" t="s">
        <v>28</v>
      </c>
      <c r="E576" s="7">
        <v>14031900171</v>
      </c>
      <c r="F576" s="7">
        <f t="shared" si="41"/>
        <v>1</v>
      </c>
      <c r="G576" s="6" t="s">
        <v>616</v>
      </c>
      <c r="H576" s="8" t="s">
        <v>801</v>
      </c>
      <c r="I576" s="6" t="s">
        <v>800</v>
      </c>
      <c r="J576" s="6" t="s">
        <v>4</v>
      </c>
      <c r="K576" s="9">
        <v>73863</v>
      </c>
      <c r="L576" s="9">
        <v>200000</v>
      </c>
      <c r="M576" s="9">
        <v>198020</v>
      </c>
      <c r="N576" s="9">
        <f t="shared" si="40"/>
        <v>14626351260</v>
      </c>
      <c r="O576" s="9">
        <f t="shared" si="43"/>
        <v>1462635126</v>
      </c>
      <c r="P576" s="9">
        <f t="shared" si="42"/>
        <v>16088986386</v>
      </c>
      <c r="Q576" s="6" t="s">
        <v>0</v>
      </c>
      <c r="R576" s="6" t="s">
        <v>641</v>
      </c>
      <c r="S576" s="6" t="s">
        <v>2628</v>
      </c>
      <c r="T576" s="6" t="s">
        <v>616</v>
      </c>
      <c r="U576" s="6" t="s">
        <v>6</v>
      </c>
      <c r="V576" s="6" t="s">
        <v>5</v>
      </c>
      <c r="W576" s="6" t="s">
        <v>25</v>
      </c>
      <c r="X576" s="6" t="s">
        <v>1765</v>
      </c>
      <c r="Y576" s="6" t="s">
        <v>2814</v>
      </c>
      <c r="Z576" s="6" t="s">
        <v>2384</v>
      </c>
      <c r="AA576" s="9">
        <v>93487</v>
      </c>
    </row>
    <row r="577" spans="1:27">
      <c r="A577" s="6" t="s">
        <v>710</v>
      </c>
      <c r="B577" s="6" t="s">
        <v>1966</v>
      </c>
      <c r="C577" s="6" t="s">
        <v>619</v>
      </c>
      <c r="D577" s="6" t="s">
        <v>28</v>
      </c>
      <c r="E577" s="7">
        <v>14031900172</v>
      </c>
      <c r="F577" s="7">
        <f t="shared" si="41"/>
        <v>1</v>
      </c>
      <c r="G577" s="6" t="s">
        <v>616</v>
      </c>
      <c r="H577" s="8" t="s">
        <v>1962</v>
      </c>
      <c r="I577" s="6" t="s">
        <v>1961</v>
      </c>
      <c r="J577" s="6" t="s">
        <v>19</v>
      </c>
      <c r="K577" s="9">
        <v>73863</v>
      </c>
      <c r="L577" s="9">
        <v>101000</v>
      </c>
      <c r="M577" s="9">
        <v>98940</v>
      </c>
      <c r="N577" s="9">
        <f t="shared" si="40"/>
        <v>7308005220</v>
      </c>
      <c r="O577" s="9">
        <f t="shared" si="43"/>
        <v>730800522</v>
      </c>
      <c r="P577" s="9">
        <f t="shared" si="42"/>
        <v>8038805742</v>
      </c>
      <c r="Q577" s="6" t="s">
        <v>0</v>
      </c>
      <c r="R577" s="6" t="s">
        <v>641</v>
      </c>
      <c r="S577" s="6" t="s">
        <v>2628</v>
      </c>
      <c r="T577" s="6" t="s">
        <v>616</v>
      </c>
      <c r="U577" s="6" t="s">
        <v>90</v>
      </c>
      <c r="V577" s="6" t="s">
        <v>67</v>
      </c>
      <c r="W577" s="6" t="s">
        <v>752</v>
      </c>
      <c r="X577" s="6" t="s">
        <v>1963</v>
      </c>
      <c r="Y577" s="6" t="s">
        <v>2815</v>
      </c>
      <c r="Z577" s="6" t="s">
        <v>2384</v>
      </c>
      <c r="AA577" s="9">
        <v>94450</v>
      </c>
    </row>
    <row r="578" spans="1:27">
      <c r="A578" s="6" t="s">
        <v>702</v>
      </c>
      <c r="B578" s="6" t="s">
        <v>1970</v>
      </c>
      <c r="C578" s="6" t="s">
        <v>629</v>
      </c>
      <c r="D578" s="6" t="s">
        <v>28</v>
      </c>
      <c r="E578" s="7">
        <v>14031900173</v>
      </c>
      <c r="F578" s="7">
        <f t="shared" si="41"/>
        <v>1</v>
      </c>
      <c r="G578" s="6" t="s">
        <v>618</v>
      </c>
      <c r="H578" s="8" t="s">
        <v>1968</v>
      </c>
      <c r="I578" s="6" t="s">
        <v>1967</v>
      </c>
      <c r="J578" s="6" t="s">
        <v>19</v>
      </c>
      <c r="K578" s="9">
        <v>73863</v>
      </c>
      <c r="L578" s="9">
        <v>106000</v>
      </c>
      <c r="M578" s="9">
        <v>104230</v>
      </c>
      <c r="N578" s="9">
        <f t="shared" ref="N578:N641" si="44">M578*K578</f>
        <v>7698740490</v>
      </c>
      <c r="O578" s="9">
        <f t="shared" si="43"/>
        <v>769874049</v>
      </c>
      <c r="P578" s="9">
        <f t="shared" si="42"/>
        <v>8468614539</v>
      </c>
      <c r="Q578" s="6" t="s">
        <v>0</v>
      </c>
      <c r="R578" s="6" t="s">
        <v>656</v>
      </c>
      <c r="S578" s="6" t="s">
        <v>2628</v>
      </c>
      <c r="T578" s="6" t="s">
        <v>618</v>
      </c>
      <c r="U578" s="6" t="s">
        <v>6</v>
      </c>
      <c r="V578" s="6" t="s">
        <v>5</v>
      </c>
      <c r="W578" s="6" t="s">
        <v>665</v>
      </c>
      <c r="X578" s="6" t="s">
        <v>1969</v>
      </c>
      <c r="Y578" s="6" t="s">
        <v>2817</v>
      </c>
      <c r="Z578" s="6" t="s">
        <v>2333</v>
      </c>
      <c r="AA578" s="9">
        <v>91976</v>
      </c>
    </row>
    <row r="579" spans="1:27">
      <c r="A579" s="6" t="s">
        <v>40</v>
      </c>
      <c r="B579" s="6" t="s">
        <v>1971</v>
      </c>
      <c r="C579" s="6" t="s">
        <v>634</v>
      </c>
      <c r="D579" s="6" t="s">
        <v>28</v>
      </c>
      <c r="E579" s="7">
        <v>14031900174</v>
      </c>
      <c r="F579" s="7">
        <f t="shared" ref="F579:F642" si="45">COUNTIF(E:E,E579)</f>
        <v>1</v>
      </c>
      <c r="G579" s="6" t="s">
        <v>618</v>
      </c>
      <c r="H579" s="8" t="s">
        <v>729</v>
      </c>
      <c r="I579" s="6" t="s">
        <v>728</v>
      </c>
      <c r="J579" s="6" t="s">
        <v>4</v>
      </c>
      <c r="K579" s="9">
        <v>73863</v>
      </c>
      <c r="L579" s="9">
        <v>200000</v>
      </c>
      <c r="M579" s="9">
        <v>199060</v>
      </c>
      <c r="N579" s="9">
        <f t="shared" si="44"/>
        <v>14703168780</v>
      </c>
      <c r="O579" s="9">
        <f t="shared" si="43"/>
        <v>1470316878</v>
      </c>
      <c r="P579" s="9">
        <f t="shared" ref="P579:P642" si="46">O579+N579</f>
        <v>16173485658</v>
      </c>
      <c r="Q579" s="6" t="s">
        <v>0</v>
      </c>
      <c r="R579" s="6" t="s">
        <v>656</v>
      </c>
      <c r="S579" s="6" t="s">
        <v>2628</v>
      </c>
      <c r="T579" s="6" t="s">
        <v>618</v>
      </c>
      <c r="U579" s="6" t="s">
        <v>6</v>
      </c>
      <c r="V579" s="6" t="s">
        <v>5</v>
      </c>
      <c r="W579" s="6" t="s">
        <v>25</v>
      </c>
      <c r="X579" s="6" t="s">
        <v>730</v>
      </c>
      <c r="Y579" s="6" t="s">
        <v>2816</v>
      </c>
      <c r="Z579" s="6" t="s">
        <v>2333</v>
      </c>
      <c r="AA579" s="9">
        <v>94332</v>
      </c>
    </row>
    <row r="580" spans="1:27">
      <c r="A580" s="6" t="s">
        <v>14</v>
      </c>
      <c r="B580" s="6" t="s">
        <v>1975</v>
      </c>
      <c r="C580" s="6" t="s">
        <v>634</v>
      </c>
      <c r="D580" s="6" t="s">
        <v>28</v>
      </c>
      <c r="E580" s="7">
        <v>14031900175</v>
      </c>
      <c r="F580" s="7">
        <f t="shared" si="45"/>
        <v>1</v>
      </c>
      <c r="G580" s="6" t="s">
        <v>618</v>
      </c>
      <c r="H580" s="8" t="s">
        <v>1973</v>
      </c>
      <c r="I580" s="6" t="s">
        <v>1972</v>
      </c>
      <c r="J580" s="6" t="s">
        <v>4</v>
      </c>
      <c r="K580" s="9">
        <v>73863</v>
      </c>
      <c r="L580" s="9">
        <v>97000</v>
      </c>
      <c r="M580" s="9">
        <v>96450</v>
      </c>
      <c r="N580" s="9">
        <f t="shared" si="44"/>
        <v>7124086350</v>
      </c>
      <c r="O580" s="9">
        <f t="shared" si="43"/>
        <v>712408635</v>
      </c>
      <c r="P580" s="9">
        <f t="shared" si="46"/>
        <v>7836494985</v>
      </c>
      <c r="Q580" s="6" t="s">
        <v>0</v>
      </c>
      <c r="R580" s="6" t="s">
        <v>656</v>
      </c>
      <c r="S580" s="6" t="s">
        <v>2628</v>
      </c>
      <c r="T580" s="6" t="s">
        <v>618</v>
      </c>
      <c r="U580" s="6" t="s">
        <v>6</v>
      </c>
      <c r="V580" s="6" t="s">
        <v>5</v>
      </c>
      <c r="W580" s="6" t="s">
        <v>13</v>
      </c>
      <c r="X580" s="6" t="s">
        <v>1974</v>
      </c>
      <c r="Y580" s="6" t="s">
        <v>2819</v>
      </c>
      <c r="Z580" s="6" t="s">
        <v>2333</v>
      </c>
      <c r="AA580" s="9">
        <v>93482</v>
      </c>
    </row>
    <row r="581" spans="1:27">
      <c r="A581" s="6" t="s">
        <v>14</v>
      </c>
      <c r="B581" s="6" t="s">
        <v>1977</v>
      </c>
      <c r="C581" s="6" t="s">
        <v>634</v>
      </c>
      <c r="D581" s="6" t="s">
        <v>28</v>
      </c>
      <c r="E581" s="7">
        <v>14031900176</v>
      </c>
      <c r="F581" s="7">
        <f t="shared" si="45"/>
        <v>1</v>
      </c>
      <c r="G581" s="6" t="s">
        <v>618</v>
      </c>
      <c r="H581" s="8" t="s">
        <v>1973</v>
      </c>
      <c r="I581" s="6" t="s">
        <v>1972</v>
      </c>
      <c r="J581" s="6" t="s">
        <v>4</v>
      </c>
      <c r="K581" s="9">
        <v>73863</v>
      </c>
      <c r="L581" s="9">
        <v>78000</v>
      </c>
      <c r="M581" s="9">
        <v>77910</v>
      </c>
      <c r="N581" s="9">
        <f t="shared" si="44"/>
        <v>5754666330</v>
      </c>
      <c r="O581" s="9">
        <f t="shared" si="43"/>
        <v>575466633</v>
      </c>
      <c r="P581" s="9">
        <f t="shared" si="46"/>
        <v>6330132963</v>
      </c>
      <c r="Q581" s="6" t="s">
        <v>0</v>
      </c>
      <c r="R581" s="6" t="s">
        <v>656</v>
      </c>
      <c r="S581" s="6" t="s">
        <v>2628</v>
      </c>
      <c r="T581" s="6" t="s">
        <v>618</v>
      </c>
      <c r="U581" s="6" t="s">
        <v>6</v>
      </c>
      <c r="V581" s="6" t="s">
        <v>5</v>
      </c>
      <c r="W581" s="6" t="s">
        <v>13</v>
      </c>
      <c r="X581" s="6" t="s">
        <v>1976</v>
      </c>
      <c r="Y581" s="6" t="s">
        <v>2818</v>
      </c>
      <c r="Z581" s="6" t="s">
        <v>2333</v>
      </c>
      <c r="AA581" s="9">
        <v>93481</v>
      </c>
    </row>
    <row r="582" spans="1:27">
      <c r="A582" s="6" t="s">
        <v>51</v>
      </c>
      <c r="B582" s="6" t="s">
        <v>1981</v>
      </c>
      <c r="C582" s="6" t="s">
        <v>1775</v>
      </c>
      <c r="D582" s="6" t="s">
        <v>28</v>
      </c>
      <c r="E582" s="7">
        <v>14031900177</v>
      </c>
      <c r="F582" s="7">
        <f t="shared" si="45"/>
        <v>1</v>
      </c>
      <c r="G582" s="6" t="s">
        <v>618</v>
      </c>
      <c r="H582" s="8" t="s">
        <v>1979</v>
      </c>
      <c r="I582" s="6" t="s">
        <v>1978</v>
      </c>
      <c r="J582" s="6" t="s">
        <v>16</v>
      </c>
      <c r="K582" s="9">
        <v>73863</v>
      </c>
      <c r="L582" s="9">
        <v>300000</v>
      </c>
      <c r="M582" s="9">
        <v>298670</v>
      </c>
      <c r="N582" s="9">
        <f t="shared" si="44"/>
        <v>22060662210</v>
      </c>
      <c r="O582" s="9">
        <f t="shared" si="43"/>
        <v>2206066221</v>
      </c>
      <c r="P582" s="9">
        <f t="shared" si="46"/>
        <v>24266728431</v>
      </c>
      <c r="Q582" s="6" t="s">
        <v>0</v>
      </c>
      <c r="R582" s="6" t="s">
        <v>86</v>
      </c>
      <c r="S582" s="6" t="s">
        <v>2628</v>
      </c>
      <c r="T582" s="6" t="s">
        <v>618</v>
      </c>
      <c r="U582" s="6" t="s">
        <v>6</v>
      </c>
      <c r="V582" s="6" t="s">
        <v>5</v>
      </c>
      <c r="W582" s="6" t="s">
        <v>938</v>
      </c>
      <c r="X582" s="6" t="s">
        <v>1980</v>
      </c>
      <c r="Y582" s="6" t="s">
        <v>2821</v>
      </c>
      <c r="Z582" s="6" t="s">
        <v>2384</v>
      </c>
      <c r="AA582" s="9">
        <v>93569</v>
      </c>
    </row>
    <row r="583" spans="1:27">
      <c r="A583" s="6" t="s">
        <v>64</v>
      </c>
      <c r="B583" s="6" t="s">
        <v>1982</v>
      </c>
      <c r="C583" s="6" t="s">
        <v>634</v>
      </c>
      <c r="D583" s="6" t="s">
        <v>28</v>
      </c>
      <c r="E583" s="7">
        <v>14031900178</v>
      </c>
      <c r="F583" s="7">
        <f t="shared" si="45"/>
        <v>1</v>
      </c>
      <c r="G583" s="6" t="s">
        <v>618</v>
      </c>
      <c r="H583" s="8" t="s">
        <v>1865</v>
      </c>
      <c r="I583" s="6" t="s">
        <v>1864</v>
      </c>
      <c r="J583" s="6" t="s">
        <v>19</v>
      </c>
      <c r="K583" s="9">
        <v>73863</v>
      </c>
      <c r="L583" s="9">
        <v>200000</v>
      </c>
      <c r="M583" s="9">
        <v>199300</v>
      </c>
      <c r="N583" s="9">
        <f t="shared" si="44"/>
        <v>14720895900</v>
      </c>
      <c r="O583" s="9">
        <f t="shared" si="43"/>
        <v>1472089590</v>
      </c>
      <c r="P583" s="9">
        <f t="shared" si="46"/>
        <v>16192985490</v>
      </c>
      <c r="Q583" s="6" t="s">
        <v>0</v>
      </c>
      <c r="R583" s="6" t="s">
        <v>656</v>
      </c>
      <c r="S583" s="6" t="s">
        <v>2628</v>
      </c>
      <c r="T583" s="6" t="s">
        <v>618</v>
      </c>
      <c r="U583" s="6" t="s">
        <v>90</v>
      </c>
      <c r="V583" s="6" t="s">
        <v>67</v>
      </c>
      <c r="W583" s="6" t="s">
        <v>7</v>
      </c>
      <c r="X583" s="6" t="s">
        <v>1866</v>
      </c>
      <c r="Y583" s="6" t="s">
        <v>2820</v>
      </c>
      <c r="Z583" s="6" t="s">
        <v>2333</v>
      </c>
      <c r="AA583" s="9">
        <v>92936</v>
      </c>
    </row>
    <row r="584" spans="1:27">
      <c r="A584" s="6" t="s">
        <v>32</v>
      </c>
      <c r="B584" s="6" t="s">
        <v>1983</v>
      </c>
      <c r="C584" s="6" t="s">
        <v>634</v>
      </c>
      <c r="D584" s="6" t="s">
        <v>28</v>
      </c>
      <c r="E584" s="7">
        <v>14031900179</v>
      </c>
      <c r="F584" s="7">
        <f t="shared" si="45"/>
        <v>1</v>
      </c>
      <c r="G584" s="6" t="s">
        <v>635</v>
      </c>
      <c r="H584" s="8" t="s">
        <v>1164</v>
      </c>
      <c r="I584" s="6" t="s">
        <v>1163</v>
      </c>
      <c r="J584" s="6" t="s">
        <v>4</v>
      </c>
      <c r="K584" s="9">
        <v>73863</v>
      </c>
      <c r="L584" s="9">
        <v>100000</v>
      </c>
      <c r="M584" s="9">
        <v>98300</v>
      </c>
      <c r="N584" s="9">
        <f t="shared" si="44"/>
        <v>7260732900</v>
      </c>
      <c r="O584" s="9">
        <f t="shared" si="43"/>
        <v>726073290</v>
      </c>
      <c r="P584" s="9">
        <f t="shared" si="46"/>
        <v>7986806190</v>
      </c>
      <c r="Q584" s="6" t="s">
        <v>0</v>
      </c>
      <c r="R584" s="6" t="s">
        <v>628</v>
      </c>
      <c r="S584" s="6" t="s">
        <v>2628</v>
      </c>
      <c r="T584" s="6" t="s">
        <v>635</v>
      </c>
      <c r="U584" s="6" t="s">
        <v>6</v>
      </c>
      <c r="V584" s="6" t="s">
        <v>5</v>
      </c>
      <c r="W584" s="6" t="s">
        <v>43</v>
      </c>
      <c r="X584" s="6" t="s">
        <v>1820</v>
      </c>
      <c r="Y584" s="6" t="s">
        <v>2824</v>
      </c>
      <c r="Z584" s="6" t="s">
        <v>2333</v>
      </c>
      <c r="AA584" s="9">
        <v>94457</v>
      </c>
    </row>
    <row r="585" spans="1:27">
      <c r="A585" s="6" t="s">
        <v>14</v>
      </c>
      <c r="B585" s="6" t="s">
        <v>1984</v>
      </c>
      <c r="C585" s="6" t="s">
        <v>616</v>
      </c>
      <c r="D585" s="6" t="s">
        <v>28</v>
      </c>
      <c r="E585" s="7">
        <v>14031900180</v>
      </c>
      <c r="F585" s="7">
        <f t="shared" si="45"/>
        <v>1</v>
      </c>
      <c r="G585" s="6" t="s">
        <v>635</v>
      </c>
      <c r="H585" s="8" t="s">
        <v>1042</v>
      </c>
      <c r="I585" s="6" t="s">
        <v>1041</v>
      </c>
      <c r="J585" s="6" t="s">
        <v>4</v>
      </c>
      <c r="K585" s="9">
        <v>73863</v>
      </c>
      <c r="L585" s="9">
        <v>150000</v>
      </c>
      <c r="M585" s="9">
        <v>149080</v>
      </c>
      <c r="N585" s="9">
        <f t="shared" si="44"/>
        <v>11011496040</v>
      </c>
      <c r="O585" s="9">
        <f t="shared" si="43"/>
        <v>1101149604</v>
      </c>
      <c r="P585" s="9">
        <f t="shared" si="46"/>
        <v>12112645644</v>
      </c>
      <c r="Q585" s="6" t="s">
        <v>0</v>
      </c>
      <c r="R585" s="6" t="s">
        <v>628</v>
      </c>
      <c r="S585" s="6" t="s">
        <v>2628</v>
      </c>
      <c r="T585" s="6" t="s">
        <v>635</v>
      </c>
      <c r="U585" s="6" t="s">
        <v>6</v>
      </c>
      <c r="V585" s="6" t="s">
        <v>5</v>
      </c>
      <c r="W585" s="6" t="s">
        <v>13</v>
      </c>
      <c r="X585" s="6" t="s">
        <v>1557</v>
      </c>
      <c r="Y585" s="6" t="s">
        <v>2823</v>
      </c>
      <c r="Z585" s="6" t="s">
        <v>2384</v>
      </c>
      <c r="AA585" s="9">
        <v>94342</v>
      </c>
    </row>
    <row r="586" spans="1:27">
      <c r="A586" s="6" t="s">
        <v>40</v>
      </c>
      <c r="B586" s="6" t="s">
        <v>1986</v>
      </c>
      <c r="C586" s="6" t="s">
        <v>1775</v>
      </c>
      <c r="D586" s="6" t="s">
        <v>28</v>
      </c>
      <c r="E586" s="7">
        <v>14031900181</v>
      </c>
      <c r="F586" s="7">
        <f t="shared" si="45"/>
        <v>1</v>
      </c>
      <c r="G586" s="6" t="s">
        <v>635</v>
      </c>
      <c r="H586" s="8" t="s">
        <v>815</v>
      </c>
      <c r="I586" s="6" t="s">
        <v>814</v>
      </c>
      <c r="J586" s="6" t="s">
        <v>4</v>
      </c>
      <c r="K586" s="9">
        <v>73863</v>
      </c>
      <c r="L586" s="9">
        <v>150000</v>
      </c>
      <c r="M586" s="9">
        <v>148410</v>
      </c>
      <c r="N586" s="9">
        <f t="shared" si="44"/>
        <v>10962007830</v>
      </c>
      <c r="O586" s="9">
        <f t="shared" si="43"/>
        <v>1096200783</v>
      </c>
      <c r="P586" s="9">
        <f t="shared" si="46"/>
        <v>12058208613</v>
      </c>
      <c r="Q586" s="6" t="s">
        <v>0</v>
      </c>
      <c r="R586" s="6" t="s">
        <v>628</v>
      </c>
      <c r="S586" s="6" t="s">
        <v>2628</v>
      </c>
      <c r="T586" s="6" t="s">
        <v>635</v>
      </c>
      <c r="U586" s="6" t="s">
        <v>6</v>
      </c>
      <c r="V586" s="6" t="s">
        <v>5</v>
      </c>
      <c r="W586" s="6" t="s">
        <v>25</v>
      </c>
      <c r="X586" s="6" t="s">
        <v>1985</v>
      </c>
      <c r="Y586" s="6" t="s">
        <v>2822</v>
      </c>
      <c r="Z586" s="6" t="s">
        <v>2384</v>
      </c>
      <c r="AA586" s="9">
        <v>93071</v>
      </c>
    </row>
    <row r="587" spans="1:27">
      <c r="A587" s="6" t="s">
        <v>9</v>
      </c>
      <c r="B587" s="6" t="s">
        <v>1991</v>
      </c>
      <c r="C587" s="6" t="s">
        <v>1775</v>
      </c>
      <c r="D587" s="6" t="s">
        <v>28</v>
      </c>
      <c r="E587" s="7">
        <v>14031900182</v>
      </c>
      <c r="F587" s="7">
        <f t="shared" si="45"/>
        <v>1</v>
      </c>
      <c r="G587" s="6" t="s">
        <v>635</v>
      </c>
      <c r="H587" s="8" t="s">
        <v>1988</v>
      </c>
      <c r="I587" s="6" t="s">
        <v>1987</v>
      </c>
      <c r="J587" s="6" t="s">
        <v>19</v>
      </c>
      <c r="K587" s="9">
        <v>73863</v>
      </c>
      <c r="L587" s="9">
        <v>100000</v>
      </c>
      <c r="M587" s="9">
        <v>97620</v>
      </c>
      <c r="N587" s="9">
        <f t="shared" si="44"/>
        <v>7210506060</v>
      </c>
      <c r="O587" s="9">
        <f t="shared" si="43"/>
        <v>721050606</v>
      </c>
      <c r="P587" s="9">
        <f t="shared" si="46"/>
        <v>7931556666</v>
      </c>
      <c r="Q587" s="6" t="s">
        <v>0</v>
      </c>
      <c r="R587" s="6" t="s">
        <v>628</v>
      </c>
      <c r="S587" s="6" t="s">
        <v>2628</v>
      </c>
      <c r="T587" s="6" t="s">
        <v>635</v>
      </c>
      <c r="U587" s="6" t="s">
        <v>6</v>
      </c>
      <c r="V587" s="6" t="s">
        <v>5</v>
      </c>
      <c r="W587" s="6" t="s">
        <v>1989</v>
      </c>
      <c r="X587" s="6" t="s">
        <v>1990</v>
      </c>
      <c r="Y587" s="6" t="s">
        <v>2826</v>
      </c>
      <c r="Z587" s="6" t="s">
        <v>2384</v>
      </c>
      <c r="AA587" s="9">
        <v>93586</v>
      </c>
    </row>
    <row r="588" spans="1:27">
      <c r="A588" s="6" t="s">
        <v>64</v>
      </c>
      <c r="B588" s="6" t="s">
        <v>1993</v>
      </c>
      <c r="C588" s="6" t="s">
        <v>634</v>
      </c>
      <c r="D588" s="6" t="s">
        <v>28</v>
      </c>
      <c r="E588" s="7">
        <v>14031900183</v>
      </c>
      <c r="F588" s="7">
        <f t="shared" si="45"/>
        <v>1</v>
      </c>
      <c r="G588" s="6" t="s">
        <v>635</v>
      </c>
      <c r="H588" s="8" t="s">
        <v>819</v>
      </c>
      <c r="I588" s="6" t="s">
        <v>818</v>
      </c>
      <c r="J588" s="6" t="s">
        <v>19</v>
      </c>
      <c r="K588" s="9">
        <v>73863</v>
      </c>
      <c r="L588" s="9">
        <v>200000</v>
      </c>
      <c r="M588" s="9">
        <v>199830</v>
      </c>
      <c r="N588" s="9">
        <f t="shared" si="44"/>
        <v>14760043290</v>
      </c>
      <c r="O588" s="9">
        <f t="shared" si="43"/>
        <v>1476004329</v>
      </c>
      <c r="P588" s="9">
        <f t="shared" si="46"/>
        <v>16236047619</v>
      </c>
      <c r="Q588" s="6" t="s">
        <v>0</v>
      </c>
      <c r="R588" s="6" t="s">
        <v>88</v>
      </c>
      <c r="S588" s="6" t="s">
        <v>2628</v>
      </c>
      <c r="T588" s="6" t="s">
        <v>635</v>
      </c>
      <c r="U588" s="6" t="s">
        <v>90</v>
      </c>
      <c r="V588" s="6" t="s">
        <v>67</v>
      </c>
      <c r="W588" s="6" t="s">
        <v>447</v>
      </c>
      <c r="X588" s="6" t="s">
        <v>1992</v>
      </c>
      <c r="Y588" s="6" t="s">
        <v>2825</v>
      </c>
      <c r="Z588" s="6" t="s">
        <v>2333</v>
      </c>
      <c r="AA588" s="9">
        <v>93217</v>
      </c>
    </row>
    <row r="589" spans="1:27">
      <c r="A589" s="6" t="s">
        <v>9</v>
      </c>
      <c r="B589" s="6" t="s">
        <v>1997</v>
      </c>
      <c r="C589" s="6" t="s">
        <v>629</v>
      </c>
      <c r="D589" s="6" t="s">
        <v>28</v>
      </c>
      <c r="E589" s="7">
        <v>14031900184</v>
      </c>
      <c r="F589" s="7">
        <f t="shared" si="45"/>
        <v>1</v>
      </c>
      <c r="G589" s="6" t="s">
        <v>633</v>
      </c>
      <c r="H589" s="8" t="s">
        <v>1995</v>
      </c>
      <c r="I589" s="6" t="s">
        <v>1994</v>
      </c>
      <c r="J589" s="6" t="s">
        <v>16</v>
      </c>
      <c r="K589" s="9">
        <v>73863</v>
      </c>
      <c r="L589" s="9">
        <v>46000</v>
      </c>
      <c r="M589" s="9">
        <v>45200</v>
      </c>
      <c r="N589" s="9">
        <f t="shared" si="44"/>
        <v>3338607600</v>
      </c>
      <c r="O589" s="9">
        <f t="shared" si="43"/>
        <v>333860760</v>
      </c>
      <c r="P589" s="9">
        <f t="shared" si="46"/>
        <v>3672468360</v>
      </c>
      <c r="Q589" s="6" t="s">
        <v>0</v>
      </c>
      <c r="R589" s="6" t="s">
        <v>83</v>
      </c>
      <c r="S589" s="6" t="s">
        <v>2628</v>
      </c>
      <c r="T589" s="6" t="s">
        <v>633</v>
      </c>
      <c r="U589" s="6" t="s">
        <v>6</v>
      </c>
      <c r="V589" s="6" t="s">
        <v>5</v>
      </c>
      <c r="W589" s="6" t="s">
        <v>17</v>
      </c>
      <c r="X589" s="6" t="s">
        <v>1996</v>
      </c>
      <c r="Y589" s="6" t="s">
        <v>2833</v>
      </c>
      <c r="Z589" s="6" t="s">
        <v>2384</v>
      </c>
      <c r="AA589" s="9">
        <v>92248</v>
      </c>
    </row>
    <row r="590" spans="1:27">
      <c r="A590" s="6" t="s">
        <v>40</v>
      </c>
      <c r="B590" s="6" t="s">
        <v>1998</v>
      </c>
      <c r="C590" s="6" t="s">
        <v>618</v>
      </c>
      <c r="D590" s="6" t="s">
        <v>28</v>
      </c>
      <c r="E590" s="7">
        <v>14031900185</v>
      </c>
      <c r="F590" s="7">
        <f t="shared" si="45"/>
        <v>1</v>
      </c>
      <c r="G590" s="6" t="s">
        <v>633</v>
      </c>
      <c r="H590" s="8" t="s">
        <v>799</v>
      </c>
      <c r="I590" s="6" t="s">
        <v>798</v>
      </c>
      <c r="J590" s="6" t="s">
        <v>4</v>
      </c>
      <c r="K590" s="9">
        <v>73863</v>
      </c>
      <c r="L590" s="9">
        <v>200000</v>
      </c>
      <c r="M590" s="9">
        <v>198530</v>
      </c>
      <c r="N590" s="9">
        <f t="shared" si="44"/>
        <v>14664021390</v>
      </c>
      <c r="O590" s="9">
        <f t="shared" si="43"/>
        <v>1466402139</v>
      </c>
      <c r="P590" s="9">
        <f t="shared" si="46"/>
        <v>16130423529</v>
      </c>
      <c r="Q590" s="6" t="s">
        <v>0</v>
      </c>
      <c r="R590" s="6" t="s">
        <v>86</v>
      </c>
      <c r="S590" s="6" t="s">
        <v>2628</v>
      </c>
      <c r="T590" s="6" t="s">
        <v>633</v>
      </c>
      <c r="U590" s="6" t="s">
        <v>6</v>
      </c>
      <c r="V590" s="6" t="s">
        <v>5</v>
      </c>
      <c r="W590" s="6" t="s">
        <v>42</v>
      </c>
      <c r="X590" s="6" t="s">
        <v>1370</v>
      </c>
      <c r="Y590" s="6" t="s">
        <v>2829</v>
      </c>
      <c r="Z590" s="6" t="s">
        <v>2384</v>
      </c>
      <c r="AA590" s="9">
        <v>94960</v>
      </c>
    </row>
    <row r="591" spans="1:27">
      <c r="A591" s="6" t="s">
        <v>40</v>
      </c>
      <c r="B591" s="6" t="s">
        <v>1999</v>
      </c>
      <c r="C591" s="6" t="s">
        <v>618</v>
      </c>
      <c r="D591" s="6" t="s">
        <v>28</v>
      </c>
      <c r="E591" s="7">
        <v>14031900186</v>
      </c>
      <c r="F591" s="7">
        <f t="shared" si="45"/>
        <v>1</v>
      </c>
      <c r="G591" s="6" t="s">
        <v>633</v>
      </c>
      <c r="H591" s="8" t="s">
        <v>801</v>
      </c>
      <c r="I591" s="6" t="s">
        <v>800</v>
      </c>
      <c r="J591" s="6" t="s">
        <v>4</v>
      </c>
      <c r="K591" s="9">
        <v>73863</v>
      </c>
      <c r="L591" s="9">
        <v>200000</v>
      </c>
      <c r="M591" s="9">
        <v>197560</v>
      </c>
      <c r="N591" s="9">
        <f t="shared" si="44"/>
        <v>14592374280</v>
      </c>
      <c r="O591" s="9">
        <f t="shared" si="43"/>
        <v>1459237428</v>
      </c>
      <c r="P591" s="9">
        <f t="shared" si="46"/>
        <v>16051611708</v>
      </c>
      <c r="Q591" s="6" t="s">
        <v>0</v>
      </c>
      <c r="R591" s="6" t="s">
        <v>86</v>
      </c>
      <c r="S591" s="6" t="s">
        <v>2628</v>
      </c>
      <c r="T591" s="6" t="s">
        <v>633</v>
      </c>
      <c r="U591" s="6" t="s">
        <v>6</v>
      </c>
      <c r="V591" s="6" t="s">
        <v>5</v>
      </c>
      <c r="W591" s="6" t="s">
        <v>25</v>
      </c>
      <c r="X591" s="6" t="s">
        <v>1765</v>
      </c>
      <c r="Y591" s="6" t="s">
        <v>2828</v>
      </c>
      <c r="Z591" s="6" t="s">
        <v>2384</v>
      </c>
      <c r="AA591" s="9">
        <v>93491</v>
      </c>
    </row>
    <row r="592" spans="1:27">
      <c r="A592" s="6" t="s">
        <v>710</v>
      </c>
      <c r="B592" s="6" t="s">
        <v>2000</v>
      </c>
      <c r="C592" s="6" t="s">
        <v>618</v>
      </c>
      <c r="D592" s="6" t="s">
        <v>28</v>
      </c>
      <c r="E592" s="7">
        <v>14031900187</v>
      </c>
      <c r="F592" s="7">
        <f t="shared" si="45"/>
        <v>1</v>
      </c>
      <c r="G592" s="6" t="s">
        <v>633</v>
      </c>
      <c r="H592" s="8" t="s">
        <v>783</v>
      </c>
      <c r="I592" s="6" t="s">
        <v>782</v>
      </c>
      <c r="J592" s="6" t="s">
        <v>19</v>
      </c>
      <c r="K592" s="9">
        <v>73863</v>
      </c>
      <c r="L592" s="9">
        <v>100000</v>
      </c>
      <c r="M592" s="9">
        <v>99280</v>
      </c>
      <c r="N592" s="9">
        <f t="shared" si="44"/>
        <v>7333118640</v>
      </c>
      <c r="O592" s="9">
        <f t="shared" si="43"/>
        <v>733311864</v>
      </c>
      <c r="P592" s="9">
        <f t="shared" si="46"/>
        <v>8066430504</v>
      </c>
      <c r="Q592" s="6" t="s">
        <v>0</v>
      </c>
      <c r="R592" s="6" t="s">
        <v>86</v>
      </c>
      <c r="S592" s="6" t="s">
        <v>2628</v>
      </c>
      <c r="T592" s="6" t="s">
        <v>633</v>
      </c>
      <c r="U592" s="6" t="s">
        <v>6</v>
      </c>
      <c r="V592" s="6" t="s">
        <v>5</v>
      </c>
      <c r="W592" s="6" t="s">
        <v>567</v>
      </c>
      <c r="X592" s="6" t="s">
        <v>784</v>
      </c>
      <c r="Y592" s="6" t="s">
        <v>2835</v>
      </c>
      <c r="Z592" s="6" t="s">
        <v>2384</v>
      </c>
      <c r="AA592" s="9">
        <v>95445</v>
      </c>
    </row>
    <row r="593" spans="1:27">
      <c r="A593" s="6" t="s">
        <v>710</v>
      </c>
      <c r="B593" s="6" t="s">
        <v>2001</v>
      </c>
      <c r="C593" s="6" t="s">
        <v>618</v>
      </c>
      <c r="D593" s="6" t="s">
        <v>28</v>
      </c>
      <c r="E593" s="7">
        <v>14031900188</v>
      </c>
      <c r="F593" s="7">
        <f t="shared" si="45"/>
        <v>1</v>
      </c>
      <c r="G593" s="6" t="s">
        <v>633</v>
      </c>
      <c r="H593" s="8" t="s">
        <v>783</v>
      </c>
      <c r="I593" s="6" t="s">
        <v>782</v>
      </c>
      <c r="J593" s="6" t="s">
        <v>19</v>
      </c>
      <c r="K593" s="9">
        <v>73863</v>
      </c>
      <c r="L593" s="9">
        <v>84000</v>
      </c>
      <c r="M593" s="9">
        <v>83550</v>
      </c>
      <c r="N593" s="9">
        <f t="shared" si="44"/>
        <v>6171253650</v>
      </c>
      <c r="O593" s="9">
        <f t="shared" si="43"/>
        <v>617125365</v>
      </c>
      <c r="P593" s="9">
        <f t="shared" si="46"/>
        <v>6788379015</v>
      </c>
      <c r="Q593" s="6" t="s">
        <v>0</v>
      </c>
      <c r="R593" s="6" t="s">
        <v>86</v>
      </c>
      <c r="S593" s="6" t="s">
        <v>2628</v>
      </c>
      <c r="T593" s="6" t="s">
        <v>633</v>
      </c>
      <c r="U593" s="6" t="s">
        <v>6</v>
      </c>
      <c r="V593" s="6" t="s">
        <v>5</v>
      </c>
      <c r="W593" s="6" t="s">
        <v>567</v>
      </c>
      <c r="X593" s="6" t="s">
        <v>784</v>
      </c>
      <c r="Y593" s="6" t="s">
        <v>2834</v>
      </c>
      <c r="Z593" s="6" t="s">
        <v>2384</v>
      </c>
      <c r="AA593" s="9">
        <v>95166</v>
      </c>
    </row>
    <row r="594" spans="1:27">
      <c r="A594" s="6" t="s">
        <v>702</v>
      </c>
      <c r="B594" s="6" t="s">
        <v>2006</v>
      </c>
      <c r="C594" s="6" t="s">
        <v>1682</v>
      </c>
      <c r="D594" s="6" t="s">
        <v>28</v>
      </c>
      <c r="E594" s="7">
        <v>14031900189</v>
      </c>
      <c r="F594" s="7">
        <f t="shared" si="45"/>
        <v>1</v>
      </c>
      <c r="G594" s="6" t="s">
        <v>633</v>
      </c>
      <c r="H594" s="8" t="s">
        <v>2003</v>
      </c>
      <c r="I594" s="6" t="s">
        <v>2002</v>
      </c>
      <c r="J594" s="6" t="s">
        <v>19</v>
      </c>
      <c r="K594" s="9">
        <v>73863</v>
      </c>
      <c r="L594" s="9">
        <v>247000</v>
      </c>
      <c r="M594" s="9">
        <v>246270</v>
      </c>
      <c r="N594" s="9">
        <f t="shared" si="44"/>
        <v>18190241010</v>
      </c>
      <c r="O594" s="9">
        <f t="shared" si="43"/>
        <v>1819024101</v>
      </c>
      <c r="P594" s="9">
        <f t="shared" si="46"/>
        <v>20009265111</v>
      </c>
      <c r="Q594" s="6" t="s">
        <v>0</v>
      </c>
      <c r="R594" s="6" t="s">
        <v>83</v>
      </c>
      <c r="S594" s="6" t="s">
        <v>2628</v>
      </c>
      <c r="T594" s="6" t="s">
        <v>633</v>
      </c>
      <c r="U594" s="6" t="s">
        <v>6</v>
      </c>
      <c r="V594" s="6" t="s">
        <v>5</v>
      </c>
      <c r="W594" s="6" t="s">
        <v>2004</v>
      </c>
      <c r="X594" s="6" t="s">
        <v>2005</v>
      </c>
      <c r="Y594" s="6" t="s">
        <v>2830</v>
      </c>
      <c r="Z594" s="6" t="s">
        <v>2333</v>
      </c>
      <c r="AA594" s="9">
        <v>91343</v>
      </c>
    </row>
    <row r="595" spans="1:27">
      <c r="A595" s="6" t="s">
        <v>702</v>
      </c>
      <c r="B595" s="6" t="s">
        <v>2007</v>
      </c>
      <c r="C595" s="6" t="s">
        <v>625</v>
      </c>
      <c r="D595" s="6" t="s">
        <v>28</v>
      </c>
      <c r="E595" s="7">
        <v>14031900190</v>
      </c>
      <c r="F595" s="7">
        <f t="shared" si="45"/>
        <v>1</v>
      </c>
      <c r="G595" s="6" t="s">
        <v>633</v>
      </c>
      <c r="H595" s="8" t="s">
        <v>2003</v>
      </c>
      <c r="I595" s="6" t="s">
        <v>2002</v>
      </c>
      <c r="J595" s="6" t="s">
        <v>19</v>
      </c>
      <c r="K595" s="9">
        <v>73863</v>
      </c>
      <c r="L595" s="9">
        <v>35000</v>
      </c>
      <c r="M595" s="9">
        <v>25080</v>
      </c>
      <c r="N595" s="9">
        <f t="shared" si="44"/>
        <v>1852484040</v>
      </c>
      <c r="O595" s="9">
        <f t="shared" ref="O595:O658" si="47">N595*10%</f>
        <v>185248404</v>
      </c>
      <c r="P595" s="9">
        <f t="shared" si="46"/>
        <v>2037732444</v>
      </c>
      <c r="Q595" s="6" t="s">
        <v>0</v>
      </c>
      <c r="R595" s="6" t="s">
        <v>86</v>
      </c>
      <c r="S595" s="6" t="s">
        <v>2628</v>
      </c>
      <c r="T595" s="6" t="s">
        <v>633</v>
      </c>
      <c r="U595" s="6" t="s">
        <v>6</v>
      </c>
      <c r="V595" s="6" t="s">
        <v>5</v>
      </c>
      <c r="W595" s="6" t="s">
        <v>2004</v>
      </c>
      <c r="X595" s="6" t="s">
        <v>2005</v>
      </c>
      <c r="Y595" s="6" t="s">
        <v>2831</v>
      </c>
      <c r="Z595" s="6" t="s">
        <v>2384</v>
      </c>
      <c r="AA595" s="9">
        <v>91328</v>
      </c>
    </row>
    <row r="596" spans="1:27">
      <c r="A596" s="6" t="s">
        <v>64</v>
      </c>
      <c r="B596" s="6" t="s">
        <v>2009</v>
      </c>
      <c r="C596" s="6" t="s">
        <v>634</v>
      </c>
      <c r="D596" s="6" t="s">
        <v>28</v>
      </c>
      <c r="E596" s="7">
        <v>14031900191</v>
      </c>
      <c r="F596" s="7">
        <f t="shared" si="45"/>
        <v>1</v>
      </c>
      <c r="G596" s="6" t="s">
        <v>633</v>
      </c>
      <c r="H596" s="8" t="s">
        <v>1117</v>
      </c>
      <c r="I596" s="6" t="s">
        <v>1116</v>
      </c>
      <c r="J596" s="6" t="s">
        <v>19</v>
      </c>
      <c r="K596" s="9">
        <v>73863</v>
      </c>
      <c r="L596" s="9">
        <v>200000</v>
      </c>
      <c r="M596" s="9">
        <v>199200</v>
      </c>
      <c r="N596" s="9">
        <f t="shared" si="44"/>
        <v>14713509600</v>
      </c>
      <c r="O596" s="9">
        <f t="shared" si="47"/>
        <v>1471350960</v>
      </c>
      <c r="P596" s="9">
        <f t="shared" si="46"/>
        <v>16184860560</v>
      </c>
      <c r="Q596" s="6" t="s">
        <v>0</v>
      </c>
      <c r="R596" s="6" t="s">
        <v>82</v>
      </c>
      <c r="S596" s="6" t="s">
        <v>2628</v>
      </c>
      <c r="T596" s="6" t="s">
        <v>633</v>
      </c>
      <c r="U596" s="6" t="s">
        <v>90</v>
      </c>
      <c r="V596" s="6" t="s">
        <v>67</v>
      </c>
      <c r="W596" s="6" t="s">
        <v>220</v>
      </c>
      <c r="X596" s="6" t="s">
        <v>2008</v>
      </c>
      <c r="Y596" s="6" t="s">
        <v>2832</v>
      </c>
      <c r="Z596" s="6" t="s">
        <v>2333</v>
      </c>
      <c r="AA596" s="9">
        <v>93216</v>
      </c>
    </row>
    <row r="597" spans="1:27">
      <c r="A597" s="6" t="s">
        <v>722</v>
      </c>
      <c r="B597" s="6" t="s">
        <v>2013</v>
      </c>
      <c r="C597" s="6" t="s">
        <v>625</v>
      </c>
      <c r="D597" s="6" t="s">
        <v>28</v>
      </c>
      <c r="E597" s="7">
        <v>14031900192</v>
      </c>
      <c r="F597" s="7">
        <f t="shared" si="45"/>
        <v>1</v>
      </c>
      <c r="G597" s="6" t="s">
        <v>644</v>
      </c>
      <c r="H597" s="8" t="s">
        <v>2011</v>
      </c>
      <c r="I597" s="6" t="s">
        <v>2010</v>
      </c>
      <c r="J597" s="6" t="s">
        <v>19</v>
      </c>
      <c r="K597" s="9">
        <v>73863</v>
      </c>
      <c r="L597" s="9">
        <v>150000</v>
      </c>
      <c r="M597" s="9">
        <v>148850</v>
      </c>
      <c r="N597" s="9">
        <f t="shared" si="44"/>
        <v>10994507550</v>
      </c>
      <c r="O597" s="9">
        <f t="shared" si="47"/>
        <v>1099450755</v>
      </c>
      <c r="P597" s="9">
        <f t="shared" si="46"/>
        <v>12093958305</v>
      </c>
      <c r="Q597" s="6" t="s">
        <v>0</v>
      </c>
      <c r="R597" s="6" t="s">
        <v>91</v>
      </c>
      <c r="S597" s="6" t="s">
        <v>2628</v>
      </c>
      <c r="T597" s="6" t="s">
        <v>644</v>
      </c>
      <c r="U597" s="6" t="s">
        <v>6</v>
      </c>
      <c r="V597" s="6" t="s">
        <v>5</v>
      </c>
      <c r="W597" s="6" t="s">
        <v>752</v>
      </c>
      <c r="X597" s="6" t="s">
        <v>2012</v>
      </c>
      <c r="Y597" s="6" t="s">
        <v>2838</v>
      </c>
      <c r="Z597" s="6" t="s">
        <v>2384</v>
      </c>
      <c r="AA597" s="9">
        <v>91463</v>
      </c>
    </row>
    <row r="598" spans="1:27">
      <c r="A598" s="6" t="s">
        <v>14</v>
      </c>
      <c r="B598" s="6" t="s">
        <v>2017</v>
      </c>
      <c r="C598" s="6" t="s">
        <v>634</v>
      </c>
      <c r="D598" s="6" t="s">
        <v>28</v>
      </c>
      <c r="E598" s="7">
        <v>14031900193</v>
      </c>
      <c r="F598" s="7">
        <f t="shared" si="45"/>
        <v>1</v>
      </c>
      <c r="G598" s="6" t="s">
        <v>644</v>
      </c>
      <c r="H598" s="8" t="s">
        <v>2015</v>
      </c>
      <c r="I598" s="6" t="s">
        <v>2014</v>
      </c>
      <c r="J598" s="6" t="s">
        <v>16</v>
      </c>
      <c r="K598" s="9">
        <v>73863</v>
      </c>
      <c r="L598" s="9">
        <v>64000</v>
      </c>
      <c r="M598" s="9">
        <v>63070</v>
      </c>
      <c r="N598" s="9">
        <f t="shared" si="44"/>
        <v>4658539410</v>
      </c>
      <c r="O598" s="9">
        <f t="shared" si="47"/>
        <v>465853941</v>
      </c>
      <c r="P598" s="9">
        <f t="shared" si="46"/>
        <v>5124393351</v>
      </c>
      <c r="Q598" s="6" t="s">
        <v>0</v>
      </c>
      <c r="R598" s="6" t="s">
        <v>88</v>
      </c>
      <c r="S598" s="6" t="s">
        <v>2628</v>
      </c>
      <c r="T598" s="6" t="s">
        <v>644</v>
      </c>
      <c r="U598" s="6" t="s">
        <v>6</v>
      </c>
      <c r="V598" s="6" t="s">
        <v>5</v>
      </c>
      <c r="W598" s="6" t="s">
        <v>13</v>
      </c>
      <c r="X598" s="6" t="s">
        <v>2016</v>
      </c>
      <c r="Y598" s="6" t="s">
        <v>2839</v>
      </c>
      <c r="Z598" s="6" t="s">
        <v>2333</v>
      </c>
      <c r="AA598" s="9">
        <v>92698</v>
      </c>
    </row>
    <row r="599" spans="1:27">
      <c r="A599" s="6" t="s">
        <v>299</v>
      </c>
      <c r="B599" s="6" t="s">
        <v>2021</v>
      </c>
      <c r="C599" s="6" t="s">
        <v>618</v>
      </c>
      <c r="D599" s="6" t="s">
        <v>28</v>
      </c>
      <c r="E599" s="7">
        <v>14031900194</v>
      </c>
      <c r="F599" s="7">
        <f t="shared" si="45"/>
        <v>1</v>
      </c>
      <c r="G599" s="6" t="s">
        <v>644</v>
      </c>
      <c r="H599" s="8" t="s">
        <v>2019</v>
      </c>
      <c r="I599" s="6" t="s">
        <v>2018</v>
      </c>
      <c r="J599" s="6" t="s">
        <v>4</v>
      </c>
      <c r="K599" s="9">
        <v>73863</v>
      </c>
      <c r="L599" s="9">
        <v>175000</v>
      </c>
      <c r="M599" s="9">
        <v>174910</v>
      </c>
      <c r="N599" s="9">
        <f t="shared" si="44"/>
        <v>12919377330</v>
      </c>
      <c r="O599" s="9">
        <f t="shared" si="47"/>
        <v>1291937733</v>
      </c>
      <c r="P599" s="9">
        <f t="shared" si="46"/>
        <v>14211315063</v>
      </c>
      <c r="Q599" s="6" t="s">
        <v>0</v>
      </c>
      <c r="R599" s="6" t="s">
        <v>89</v>
      </c>
      <c r="S599" s="6" t="s">
        <v>2628</v>
      </c>
      <c r="T599" s="6" t="s">
        <v>644</v>
      </c>
      <c r="U599" s="6" t="s">
        <v>6</v>
      </c>
      <c r="V599" s="6" t="s">
        <v>5</v>
      </c>
      <c r="W599" s="6" t="s">
        <v>665</v>
      </c>
      <c r="X599" s="6" t="s">
        <v>2020</v>
      </c>
      <c r="Y599" s="6" t="s">
        <v>2845</v>
      </c>
      <c r="Z599" s="6" t="s">
        <v>2384</v>
      </c>
      <c r="AA599" s="9">
        <v>95446</v>
      </c>
    </row>
    <row r="600" spans="1:27">
      <c r="A600" s="6" t="s">
        <v>182</v>
      </c>
      <c r="B600" s="6" t="s">
        <v>2023</v>
      </c>
      <c r="C600" s="6" t="s">
        <v>618</v>
      </c>
      <c r="D600" s="6" t="s">
        <v>28</v>
      </c>
      <c r="E600" s="7">
        <v>14031900195</v>
      </c>
      <c r="F600" s="7">
        <f t="shared" si="45"/>
        <v>1</v>
      </c>
      <c r="G600" s="6" t="s">
        <v>644</v>
      </c>
      <c r="H600" s="8" t="s">
        <v>980</v>
      </c>
      <c r="I600" s="6" t="s">
        <v>979</v>
      </c>
      <c r="J600" s="6" t="s">
        <v>4</v>
      </c>
      <c r="K600" s="9">
        <v>73863</v>
      </c>
      <c r="L600" s="9">
        <v>400000</v>
      </c>
      <c r="M600" s="9">
        <v>398580</v>
      </c>
      <c r="N600" s="9">
        <f t="shared" si="44"/>
        <v>29440314540</v>
      </c>
      <c r="O600" s="9">
        <f t="shared" si="47"/>
        <v>2944031454</v>
      </c>
      <c r="P600" s="9">
        <f t="shared" si="46"/>
        <v>32384345994</v>
      </c>
      <c r="Q600" s="6" t="s">
        <v>0</v>
      </c>
      <c r="R600" s="6" t="s">
        <v>88</v>
      </c>
      <c r="S600" s="6" t="s">
        <v>2628</v>
      </c>
      <c r="T600" s="6" t="s">
        <v>644</v>
      </c>
      <c r="U600" s="6" t="s">
        <v>6</v>
      </c>
      <c r="V600" s="6" t="s">
        <v>5</v>
      </c>
      <c r="W600" s="6" t="s">
        <v>20</v>
      </c>
      <c r="X600" s="6" t="s">
        <v>2022</v>
      </c>
      <c r="Y600" s="6" t="s">
        <v>2840</v>
      </c>
      <c r="Z600" s="6" t="s">
        <v>2384</v>
      </c>
      <c r="AA600" s="9">
        <v>94122</v>
      </c>
    </row>
    <row r="601" spans="1:27">
      <c r="A601" s="6" t="s">
        <v>40</v>
      </c>
      <c r="B601" s="6" t="s">
        <v>2024</v>
      </c>
      <c r="C601" s="6" t="s">
        <v>618</v>
      </c>
      <c r="D601" s="6" t="s">
        <v>28</v>
      </c>
      <c r="E601" s="7">
        <v>14031900196</v>
      </c>
      <c r="F601" s="7">
        <f t="shared" si="45"/>
        <v>1</v>
      </c>
      <c r="G601" s="6" t="s">
        <v>644</v>
      </c>
      <c r="H601" s="8" t="s">
        <v>1029</v>
      </c>
      <c r="I601" s="6" t="s">
        <v>1028</v>
      </c>
      <c r="J601" s="6" t="s">
        <v>4</v>
      </c>
      <c r="K601" s="9">
        <v>73863</v>
      </c>
      <c r="L601" s="9">
        <v>58000</v>
      </c>
      <c r="M601" s="9">
        <v>56690</v>
      </c>
      <c r="N601" s="9">
        <f t="shared" si="44"/>
        <v>4187293470</v>
      </c>
      <c r="O601" s="9">
        <f t="shared" si="47"/>
        <v>418729347</v>
      </c>
      <c r="P601" s="9">
        <f t="shared" si="46"/>
        <v>4606022817</v>
      </c>
      <c r="Q601" s="6" t="s">
        <v>0</v>
      </c>
      <c r="R601" s="6" t="s">
        <v>88</v>
      </c>
      <c r="S601" s="6" t="s">
        <v>2628</v>
      </c>
      <c r="T601" s="6" t="s">
        <v>644</v>
      </c>
      <c r="U601" s="6" t="s">
        <v>6</v>
      </c>
      <c r="V601" s="6" t="s">
        <v>5</v>
      </c>
      <c r="W601" s="6" t="s">
        <v>25</v>
      </c>
      <c r="X601" s="6" t="s">
        <v>1030</v>
      </c>
      <c r="Y601" s="6" t="s">
        <v>2837</v>
      </c>
      <c r="Z601" s="6" t="s">
        <v>2384</v>
      </c>
      <c r="AA601" s="9">
        <v>95375</v>
      </c>
    </row>
    <row r="602" spans="1:27">
      <c r="A602" s="6" t="s">
        <v>64</v>
      </c>
      <c r="B602" s="6" t="s">
        <v>2028</v>
      </c>
      <c r="C602" s="6" t="s">
        <v>634</v>
      </c>
      <c r="D602" s="6" t="s">
        <v>28</v>
      </c>
      <c r="E602" s="7">
        <v>14031900197</v>
      </c>
      <c r="F602" s="7">
        <f t="shared" si="45"/>
        <v>1</v>
      </c>
      <c r="G602" s="6" t="s">
        <v>644</v>
      </c>
      <c r="H602" s="8" t="s">
        <v>2026</v>
      </c>
      <c r="I602" s="6" t="s">
        <v>2025</v>
      </c>
      <c r="J602" s="6" t="s">
        <v>19</v>
      </c>
      <c r="K602" s="9">
        <v>73863</v>
      </c>
      <c r="L602" s="9">
        <v>200000</v>
      </c>
      <c r="M602" s="9">
        <v>191490</v>
      </c>
      <c r="N602" s="9">
        <f t="shared" si="44"/>
        <v>14144025870</v>
      </c>
      <c r="O602" s="9">
        <f t="shared" si="47"/>
        <v>1414402587</v>
      </c>
      <c r="P602" s="9">
        <f t="shared" si="46"/>
        <v>15558428457</v>
      </c>
      <c r="Q602" s="6" t="s">
        <v>0</v>
      </c>
      <c r="R602" s="6" t="s">
        <v>137</v>
      </c>
      <c r="S602" s="6" t="s">
        <v>2628</v>
      </c>
      <c r="T602" s="6" t="s">
        <v>644</v>
      </c>
      <c r="U602" s="6" t="s">
        <v>90</v>
      </c>
      <c r="V602" s="6" t="s">
        <v>67</v>
      </c>
      <c r="W602" s="6" t="s">
        <v>7</v>
      </c>
      <c r="X602" s="6" t="s">
        <v>2027</v>
      </c>
      <c r="Y602" s="6" t="s">
        <v>2841</v>
      </c>
      <c r="Z602" s="6" t="s">
        <v>2333</v>
      </c>
      <c r="AA602" s="9">
        <v>94238</v>
      </c>
    </row>
    <row r="603" spans="1:27">
      <c r="A603" s="6" t="s">
        <v>64</v>
      </c>
      <c r="B603" s="6" t="s">
        <v>2030</v>
      </c>
      <c r="C603" s="6" t="s">
        <v>618</v>
      </c>
      <c r="D603" s="6" t="s">
        <v>28</v>
      </c>
      <c r="E603" s="7">
        <v>14031900198</v>
      </c>
      <c r="F603" s="7">
        <f t="shared" si="45"/>
        <v>1</v>
      </c>
      <c r="G603" s="6" t="s">
        <v>644</v>
      </c>
      <c r="H603" s="8" t="s">
        <v>1057</v>
      </c>
      <c r="I603" s="6" t="s">
        <v>1056</v>
      </c>
      <c r="J603" s="6" t="s">
        <v>19</v>
      </c>
      <c r="K603" s="9">
        <v>73863</v>
      </c>
      <c r="L603" s="9">
        <v>200000</v>
      </c>
      <c r="M603" s="9">
        <v>199690</v>
      </c>
      <c r="N603" s="9">
        <f t="shared" si="44"/>
        <v>14749702470</v>
      </c>
      <c r="O603" s="9">
        <f t="shared" si="47"/>
        <v>1474970247</v>
      </c>
      <c r="P603" s="9">
        <f t="shared" si="46"/>
        <v>16224672717</v>
      </c>
      <c r="Q603" s="6" t="s">
        <v>0</v>
      </c>
      <c r="R603" s="6" t="s">
        <v>82</v>
      </c>
      <c r="S603" s="6" t="s">
        <v>2628</v>
      </c>
      <c r="T603" s="6" t="s">
        <v>644</v>
      </c>
      <c r="U603" s="6" t="s">
        <v>6</v>
      </c>
      <c r="V603" s="6" t="s">
        <v>5</v>
      </c>
      <c r="W603" s="6" t="s">
        <v>715</v>
      </c>
      <c r="X603" s="6" t="s">
        <v>2029</v>
      </c>
      <c r="Y603" s="6" t="s">
        <v>2843</v>
      </c>
      <c r="Z603" s="6" t="s">
        <v>2384</v>
      </c>
      <c r="AA603" s="9">
        <v>93619</v>
      </c>
    </row>
    <row r="604" spans="1:27">
      <c r="A604" s="6" t="s">
        <v>64</v>
      </c>
      <c r="B604" s="6" t="s">
        <v>2031</v>
      </c>
      <c r="C604" s="6" t="s">
        <v>618</v>
      </c>
      <c r="D604" s="6" t="s">
        <v>28</v>
      </c>
      <c r="E604" s="7">
        <v>14031900199</v>
      </c>
      <c r="F604" s="7">
        <f t="shared" si="45"/>
        <v>1</v>
      </c>
      <c r="G604" s="6" t="s">
        <v>644</v>
      </c>
      <c r="H604" s="8" t="s">
        <v>1057</v>
      </c>
      <c r="I604" s="6" t="s">
        <v>1056</v>
      </c>
      <c r="J604" s="6" t="s">
        <v>19</v>
      </c>
      <c r="K604" s="9">
        <v>73863</v>
      </c>
      <c r="L604" s="9">
        <v>200000</v>
      </c>
      <c r="M604" s="9">
        <v>199280</v>
      </c>
      <c r="N604" s="9">
        <f t="shared" si="44"/>
        <v>14719418640</v>
      </c>
      <c r="O604" s="9">
        <f t="shared" si="47"/>
        <v>1471941864</v>
      </c>
      <c r="P604" s="9">
        <f t="shared" si="46"/>
        <v>16191360504</v>
      </c>
      <c r="Q604" s="6" t="s">
        <v>0</v>
      </c>
      <c r="R604" s="6" t="s">
        <v>82</v>
      </c>
      <c r="S604" s="6" t="s">
        <v>2628</v>
      </c>
      <c r="T604" s="6" t="s">
        <v>644</v>
      </c>
      <c r="U604" s="6" t="s">
        <v>6</v>
      </c>
      <c r="V604" s="6" t="s">
        <v>5</v>
      </c>
      <c r="W604" s="6" t="s">
        <v>715</v>
      </c>
      <c r="X604" s="6" t="s">
        <v>2029</v>
      </c>
      <c r="Y604" s="6" t="s">
        <v>2842</v>
      </c>
      <c r="Z604" s="6" t="s">
        <v>2384</v>
      </c>
      <c r="AA604" s="9">
        <v>93275</v>
      </c>
    </row>
    <row r="605" spans="1:27">
      <c r="A605" s="6" t="s">
        <v>40</v>
      </c>
      <c r="B605" s="6" t="s">
        <v>2032</v>
      </c>
      <c r="C605" s="6" t="s">
        <v>618</v>
      </c>
      <c r="D605" s="6" t="s">
        <v>28</v>
      </c>
      <c r="E605" s="7">
        <v>14031900200</v>
      </c>
      <c r="F605" s="7">
        <f t="shared" si="45"/>
        <v>1</v>
      </c>
      <c r="G605" s="6" t="s">
        <v>644</v>
      </c>
      <c r="H605" s="8" t="s">
        <v>741</v>
      </c>
      <c r="I605" s="6" t="s">
        <v>740</v>
      </c>
      <c r="J605" s="6" t="s">
        <v>16</v>
      </c>
      <c r="K605" s="9">
        <v>73863</v>
      </c>
      <c r="L605" s="9">
        <v>400000</v>
      </c>
      <c r="M605" s="9">
        <v>399010</v>
      </c>
      <c r="N605" s="9">
        <f t="shared" si="44"/>
        <v>29472075630</v>
      </c>
      <c r="O605" s="9">
        <f t="shared" si="47"/>
        <v>2947207563</v>
      </c>
      <c r="P605" s="9">
        <f t="shared" si="46"/>
        <v>32419283193</v>
      </c>
      <c r="Q605" s="6" t="s">
        <v>0</v>
      </c>
      <c r="R605" s="6" t="s">
        <v>84</v>
      </c>
      <c r="S605" s="6" t="s">
        <v>2628</v>
      </c>
      <c r="T605" s="6" t="s">
        <v>644</v>
      </c>
      <c r="U605" s="6" t="s">
        <v>6</v>
      </c>
      <c r="V605" s="6" t="s">
        <v>5</v>
      </c>
      <c r="W605" s="6" t="s">
        <v>25</v>
      </c>
      <c r="X605" s="6" t="s">
        <v>1976</v>
      </c>
      <c r="Y605" s="6" t="s">
        <v>2836</v>
      </c>
      <c r="Z605" s="6" t="s">
        <v>2384</v>
      </c>
      <c r="AA605" s="9">
        <v>95256</v>
      </c>
    </row>
    <row r="606" spans="1:27">
      <c r="A606" s="6" t="s">
        <v>722</v>
      </c>
      <c r="B606" s="6" t="s">
        <v>2036</v>
      </c>
      <c r="C606" s="6" t="s">
        <v>634</v>
      </c>
      <c r="D606" s="6" t="s">
        <v>28</v>
      </c>
      <c r="E606" s="7">
        <v>14031900201</v>
      </c>
      <c r="F606" s="7">
        <f t="shared" si="45"/>
        <v>1</v>
      </c>
      <c r="G606" s="6" t="s">
        <v>621</v>
      </c>
      <c r="H606" s="8" t="s">
        <v>2034</v>
      </c>
      <c r="I606" s="6" t="s">
        <v>2033</v>
      </c>
      <c r="J606" s="6" t="s">
        <v>19</v>
      </c>
      <c r="K606" s="9">
        <v>73863</v>
      </c>
      <c r="L606" s="9">
        <v>200000</v>
      </c>
      <c r="M606" s="9">
        <v>197760</v>
      </c>
      <c r="N606" s="9">
        <f t="shared" si="44"/>
        <v>14607146880</v>
      </c>
      <c r="O606" s="9">
        <f t="shared" si="47"/>
        <v>1460714688</v>
      </c>
      <c r="P606" s="9">
        <f t="shared" si="46"/>
        <v>16067861568</v>
      </c>
      <c r="Q606" s="6" t="s">
        <v>0</v>
      </c>
      <c r="R606" s="6" t="s">
        <v>95</v>
      </c>
      <c r="S606" s="6" t="s">
        <v>2628</v>
      </c>
      <c r="T606" s="6" t="s">
        <v>621</v>
      </c>
      <c r="U606" s="6" t="s">
        <v>90</v>
      </c>
      <c r="V606" s="6" t="s">
        <v>67</v>
      </c>
      <c r="W606" s="6" t="s">
        <v>715</v>
      </c>
      <c r="X606" s="6" t="s">
        <v>2035</v>
      </c>
      <c r="Y606" s="6" t="s">
        <v>2846</v>
      </c>
      <c r="Z606" s="6" t="s">
        <v>2333</v>
      </c>
      <c r="AA606" s="9">
        <v>92070</v>
      </c>
    </row>
    <row r="607" spans="1:27">
      <c r="A607" s="6" t="s">
        <v>14</v>
      </c>
      <c r="B607" s="6" t="s">
        <v>2037</v>
      </c>
      <c r="C607" s="6" t="s">
        <v>633</v>
      </c>
      <c r="D607" s="6" t="s">
        <v>28</v>
      </c>
      <c r="E607" s="7">
        <v>14031900202</v>
      </c>
      <c r="F607" s="7">
        <f t="shared" si="45"/>
        <v>1</v>
      </c>
      <c r="G607" s="6" t="s">
        <v>650</v>
      </c>
      <c r="H607" s="8" t="s">
        <v>1973</v>
      </c>
      <c r="I607" s="6" t="s">
        <v>1972</v>
      </c>
      <c r="J607" s="6" t="s">
        <v>4</v>
      </c>
      <c r="K607" s="9">
        <v>73863</v>
      </c>
      <c r="L607" s="9">
        <v>40000</v>
      </c>
      <c r="M607" s="9">
        <v>39320</v>
      </c>
      <c r="N607" s="9">
        <f t="shared" si="44"/>
        <v>2904293160</v>
      </c>
      <c r="O607" s="9">
        <f t="shared" si="47"/>
        <v>290429316</v>
      </c>
      <c r="P607" s="9">
        <f t="shared" si="46"/>
        <v>3194722476</v>
      </c>
      <c r="Q607" s="6" t="s">
        <v>0</v>
      </c>
      <c r="R607" s="6" t="s">
        <v>89</v>
      </c>
      <c r="S607" s="6" t="s">
        <v>2628</v>
      </c>
      <c r="T607" s="6" t="s">
        <v>650</v>
      </c>
      <c r="U607" s="6" t="s">
        <v>6</v>
      </c>
      <c r="V607" s="6" t="s">
        <v>5</v>
      </c>
      <c r="W607" s="6" t="s">
        <v>13</v>
      </c>
      <c r="X607" s="6" t="s">
        <v>1976</v>
      </c>
      <c r="Y607" s="6" t="s">
        <v>2847</v>
      </c>
      <c r="Z607" s="6" t="s">
        <v>2333</v>
      </c>
      <c r="AA607" s="9">
        <v>93479</v>
      </c>
    </row>
    <row r="608" spans="1:27">
      <c r="A608" s="6" t="s">
        <v>64</v>
      </c>
      <c r="B608" s="6" t="s">
        <v>2038</v>
      </c>
      <c r="C608" s="6" t="s">
        <v>633</v>
      </c>
      <c r="D608" s="6" t="s">
        <v>28</v>
      </c>
      <c r="E608" s="7">
        <v>14031900203</v>
      </c>
      <c r="F608" s="7">
        <f t="shared" si="45"/>
        <v>1</v>
      </c>
      <c r="G608" s="6" t="s">
        <v>650</v>
      </c>
      <c r="H608" s="8" t="s">
        <v>980</v>
      </c>
      <c r="I608" s="6" t="s">
        <v>979</v>
      </c>
      <c r="J608" s="6" t="s">
        <v>19</v>
      </c>
      <c r="K608" s="9">
        <v>73863</v>
      </c>
      <c r="L608" s="9">
        <v>200000</v>
      </c>
      <c r="M608" s="9">
        <v>196700</v>
      </c>
      <c r="N608" s="9">
        <f t="shared" si="44"/>
        <v>14528852100</v>
      </c>
      <c r="O608" s="9">
        <f t="shared" si="47"/>
        <v>1452885210</v>
      </c>
      <c r="P608" s="9">
        <f t="shared" si="46"/>
        <v>15981737310</v>
      </c>
      <c r="Q608" s="6" t="s">
        <v>0</v>
      </c>
      <c r="R608" s="6" t="s">
        <v>132</v>
      </c>
      <c r="S608" s="6" t="s">
        <v>2628</v>
      </c>
      <c r="T608" s="6" t="s">
        <v>650</v>
      </c>
      <c r="U608" s="6" t="s">
        <v>90</v>
      </c>
      <c r="V608" s="6" t="s">
        <v>67</v>
      </c>
      <c r="W608" s="6" t="s">
        <v>20</v>
      </c>
      <c r="X608" s="6" t="s">
        <v>1769</v>
      </c>
      <c r="Y608" s="6" t="s">
        <v>2848</v>
      </c>
      <c r="Z608" s="6" t="s">
        <v>2333</v>
      </c>
      <c r="AA608" s="9">
        <v>94237</v>
      </c>
    </row>
    <row r="609" spans="1:27">
      <c r="A609" s="6" t="s">
        <v>299</v>
      </c>
      <c r="B609" s="6" t="s">
        <v>2040</v>
      </c>
      <c r="C609" s="6" t="s">
        <v>633</v>
      </c>
      <c r="D609" s="6" t="s">
        <v>28</v>
      </c>
      <c r="E609" s="7">
        <v>14031900204</v>
      </c>
      <c r="F609" s="7">
        <f t="shared" si="45"/>
        <v>1</v>
      </c>
      <c r="G609" s="6" t="s">
        <v>637</v>
      </c>
      <c r="H609" s="8" t="s">
        <v>1642</v>
      </c>
      <c r="I609" s="6" t="s">
        <v>1641</v>
      </c>
      <c r="J609" s="6" t="s">
        <v>4</v>
      </c>
      <c r="K609" s="9">
        <v>73863</v>
      </c>
      <c r="L609" s="9">
        <v>120000</v>
      </c>
      <c r="M609" s="9">
        <v>119920</v>
      </c>
      <c r="N609" s="9">
        <f t="shared" si="44"/>
        <v>8857650960</v>
      </c>
      <c r="O609" s="9">
        <f t="shared" si="47"/>
        <v>885765096</v>
      </c>
      <c r="P609" s="9">
        <f t="shared" si="46"/>
        <v>9743416056</v>
      </c>
      <c r="Q609" s="6" t="s">
        <v>0</v>
      </c>
      <c r="R609" s="6" t="s">
        <v>84</v>
      </c>
      <c r="S609" s="6" t="s">
        <v>2628</v>
      </c>
      <c r="T609" s="6" t="s">
        <v>637</v>
      </c>
      <c r="U609" s="6" t="s">
        <v>6</v>
      </c>
      <c r="V609" s="6" t="s">
        <v>5</v>
      </c>
      <c r="W609" s="6" t="s">
        <v>715</v>
      </c>
      <c r="X609" s="6" t="s">
        <v>2039</v>
      </c>
      <c r="Y609" s="6" t="s">
        <v>2853</v>
      </c>
      <c r="Z609" s="6" t="s">
        <v>2384</v>
      </c>
      <c r="AA609" s="9">
        <v>94824</v>
      </c>
    </row>
    <row r="610" spans="1:27">
      <c r="A610" s="6" t="s">
        <v>722</v>
      </c>
      <c r="B610" s="6" t="s">
        <v>2041</v>
      </c>
      <c r="C610" s="6" t="s">
        <v>633</v>
      </c>
      <c r="D610" s="6" t="s">
        <v>28</v>
      </c>
      <c r="E610" s="7">
        <v>14031900205</v>
      </c>
      <c r="F610" s="7">
        <f t="shared" si="45"/>
        <v>1</v>
      </c>
      <c r="G610" s="6" t="s">
        <v>637</v>
      </c>
      <c r="H610" s="8" t="s">
        <v>795</v>
      </c>
      <c r="I610" s="6" t="s">
        <v>794</v>
      </c>
      <c r="J610" s="6" t="s">
        <v>19</v>
      </c>
      <c r="K610" s="9">
        <v>73863</v>
      </c>
      <c r="L610" s="9">
        <v>499000</v>
      </c>
      <c r="M610" s="9">
        <v>498520</v>
      </c>
      <c r="N610" s="9">
        <f t="shared" si="44"/>
        <v>36822182760</v>
      </c>
      <c r="O610" s="9">
        <f t="shared" si="47"/>
        <v>3682218276</v>
      </c>
      <c r="P610" s="9">
        <f t="shared" si="46"/>
        <v>40504401036</v>
      </c>
      <c r="Q610" s="6" t="s">
        <v>0</v>
      </c>
      <c r="R610" s="6" t="s">
        <v>84</v>
      </c>
      <c r="S610" s="6" t="s">
        <v>2628</v>
      </c>
      <c r="T610" s="6" t="s">
        <v>637</v>
      </c>
      <c r="U610" s="6" t="s">
        <v>6</v>
      </c>
      <c r="V610" s="6" t="s">
        <v>5</v>
      </c>
      <c r="W610" s="6" t="s">
        <v>422</v>
      </c>
      <c r="X610" s="6" t="s">
        <v>1548</v>
      </c>
      <c r="Y610" s="6" t="s">
        <v>2849</v>
      </c>
      <c r="Z610" s="6" t="s">
        <v>2384</v>
      </c>
      <c r="AA610" s="9">
        <v>93184</v>
      </c>
    </row>
    <row r="611" spans="1:27">
      <c r="A611" s="6" t="s">
        <v>710</v>
      </c>
      <c r="B611" s="6" t="s">
        <v>2045</v>
      </c>
      <c r="C611" s="6" t="s">
        <v>1775</v>
      </c>
      <c r="D611" s="6" t="s">
        <v>28</v>
      </c>
      <c r="E611" s="7">
        <v>14031900206</v>
      </c>
      <c r="F611" s="7">
        <f t="shared" si="45"/>
        <v>1</v>
      </c>
      <c r="G611" s="6" t="s">
        <v>637</v>
      </c>
      <c r="H611" s="8" t="s">
        <v>2043</v>
      </c>
      <c r="I611" s="6" t="s">
        <v>2042</v>
      </c>
      <c r="J611" s="6" t="s">
        <v>19</v>
      </c>
      <c r="K611" s="9">
        <v>73863</v>
      </c>
      <c r="L611" s="9">
        <v>350000</v>
      </c>
      <c r="M611" s="9">
        <v>349900</v>
      </c>
      <c r="N611" s="9">
        <f t="shared" si="44"/>
        <v>25844663700</v>
      </c>
      <c r="O611" s="9">
        <f t="shared" si="47"/>
        <v>2584466370</v>
      </c>
      <c r="P611" s="9">
        <f t="shared" si="46"/>
        <v>28429130070</v>
      </c>
      <c r="Q611" s="6" t="s">
        <v>0</v>
      </c>
      <c r="R611" s="6" t="s">
        <v>84</v>
      </c>
      <c r="S611" s="6" t="s">
        <v>2628</v>
      </c>
      <c r="T611" s="6" t="s">
        <v>637</v>
      </c>
      <c r="U611" s="6" t="s">
        <v>90</v>
      </c>
      <c r="V611" s="6" t="s">
        <v>67</v>
      </c>
      <c r="W611" s="6" t="s">
        <v>20</v>
      </c>
      <c r="X611" s="6" t="s">
        <v>2044</v>
      </c>
      <c r="Y611" s="6" t="s">
        <v>2854</v>
      </c>
      <c r="Z611" s="6" t="s">
        <v>2384</v>
      </c>
      <c r="AA611" s="9">
        <v>94086</v>
      </c>
    </row>
    <row r="612" spans="1:27">
      <c r="A612" s="6" t="s">
        <v>14</v>
      </c>
      <c r="B612" s="6" t="s">
        <v>2047</v>
      </c>
      <c r="C612" s="6" t="s">
        <v>633</v>
      </c>
      <c r="D612" s="6" t="s">
        <v>28</v>
      </c>
      <c r="E612" s="7">
        <v>14031900207</v>
      </c>
      <c r="F612" s="7">
        <f t="shared" si="45"/>
        <v>1</v>
      </c>
      <c r="G612" s="6" t="s">
        <v>637</v>
      </c>
      <c r="H612" s="8" t="s">
        <v>706</v>
      </c>
      <c r="I612" s="6" t="s">
        <v>705</v>
      </c>
      <c r="J612" s="6" t="s">
        <v>4</v>
      </c>
      <c r="K612" s="9">
        <v>73863</v>
      </c>
      <c r="L612" s="9">
        <v>190000</v>
      </c>
      <c r="M612" s="9">
        <v>189650</v>
      </c>
      <c r="N612" s="9">
        <f t="shared" si="44"/>
        <v>14008117950</v>
      </c>
      <c r="O612" s="9">
        <f t="shared" si="47"/>
        <v>1400811795</v>
      </c>
      <c r="P612" s="9">
        <f t="shared" si="46"/>
        <v>15408929745</v>
      </c>
      <c r="Q612" s="6" t="s">
        <v>0</v>
      </c>
      <c r="R612" s="6" t="s">
        <v>84</v>
      </c>
      <c r="S612" s="6" t="s">
        <v>2628</v>
      </c>
      <c r="T612" s="6" t="s">
        <v>637</v>
      </c>
      <c r="U612" s="6" t="s">
        <v>6</v>
      </c>
      <c r="V612" s="6" t="s">
        <v>5</v>
      </c>
      <c r="W612" s="6" t="s">
        <v>22</v>
      </c>
      <c r="X612" s="6" t="s">
        <v>2046</v>
      </c>
      <c r="Y612" s="6" t="s">
        <v>2850</v>
      </c>
      <c r="Z612" s="6" t="s">
        <v>2384</v>
      </c>
      <c r="AA612" s="9">
        <v>95185</v>
      </c>
    </row>
    <row r="613" spans="1:27">
      <c r="A613" s="6" t="s">
        <v>299</v>
      </c>
      <c r="B613" s="6" t="s">
        <v>2051</v>
      </c>
      <c r="C613" s="6" t="s">
        <v>618</v>
      </c>
      <c r="D613" s="6" t="s">
        <v>28</v>
      </c>
      <c r="E613" s="7">
        <v>14031900208</v>
      </c>
      <c r="F613" s="7">
        <f t="shared" si="45"/>
        <v>1</v>
      </c>
      <c r="G613" s="6" t="s">
        <v>637</v>
      </c>
      <c r="H613" s="8" t="s">
        <v>2049</v>
      </c>
      <c r="I613" s="6" t="s">
        <v>2048</v>
      </c>
      <c r="J613" s="6" t="s">
        <v>4</v>
      </c>
      <c r="K613" s="9">
        <v>73863</v>
      </c>
      <c r="L613" s="9">
        <v>100000</v>
      </c>
      <c r="M613" s="9">
        <v>99040</v>
      </c>
      <c r="N613" s="9">
        <f t="shared" si="44"/>
        <v>7315391520</v>
      </c>
      <c r="O613" s="9">
        <f t="shared" si="47"/>
        <v>731539152</v>
      </c>
      <c r="P613" s="9">
        <f t="shared" si="46"/>
        <v>8046930672</v>
      </c>
      <c r="Q613" s="6" t="s">
        <v>0</v>
      </c>
      <c r="R613" s="6" t="s">
        <v>84</v>
      </c>
      <c r="S613" s="6" t="s">
        <v>2628</v>
      </c>
      <c r="T613" s="6" t="s">
        <v>637</v>
      </c>
      <c r="U613" s="6" t="s">
        <v>6</v>
      </c>
      <c r="V613" s="6" t="s">
        <v>5</v>
      </c>
      <c r="W613" s="6" t="s">
        <v>715</v>
      </c>
      <c r="X613" s="6" t="s">
        <v>2050</v>
      </c>
      <c r="Y613" s="6" t="s">
        <v>2852</v>
      </c>
      <c r="Z613" s="6" t="s">
        <v>2384</v>
      </c>
      <c r="AA613" s="9">
        <v>95041</v>
      </c>
    </row>
    <row r="614" spans="1:27">
      <c r="A614" s="6" t="s">
        <v>352</v>
      </c>
      <c r="B614" s="6" t="s">
        <v>2053</v>
      </c>
      <c r="C614" s="6" t="s">
        <v>633</v>
      </c>
      <c r="D614" s="6" t="s">
        <v>28</v>
      </c>
      <c r="E614" s="7">
        <v>14031900209</v>
      </c>
      <c r="F614" s="7">
        <f t="shared" si="45"/>
        <v>1</v>
      </c>
      <c r="G614" s="6" t="s">
        <v>79</v>
      </c>
      <c r="H614" s="8" t="s">
        <v>1100</v>
      </c>
      <c r="I614" s="6" t="s">
        <v>1099</v>
      </c>
      <c r="J614" s="6" t="s">
        <v>16</v>
      </c>
      <c r="K614" s="9">
        <v>73863</v>
      </c>
      <c r="L614" s="9">
        <v>250000</v>
      </c>
      <c r="M614" s="9">
        <v>249110</v>
      </c>
      <c r="N614" s="9">
        <f t="shared" si="44"/>
        <v>18400011930</v>
      </c>
      <c r="O614" s="9">
        <f t="shared" si="47"/>
        <v>1840001193</v>
      </c>
      <c r="P614" s="9">
        <f t="shared" si="46"/>
        <v>20240013123</v>
      </c>
      <c r="Q614" s="6" t="s">
        <v>0</v>
      </c>
      <c r="R614" s="6" t="s">
        <v>83</v>
      </c>
      <c r="S614" s="6" t="s">
        <v>2628</v>
      </c>
      <c r="T614" s="6" t="s">
        <v>79</v>
      </c>
      <c r="U614" s="6" t="s">
        <v>6</v>
      </c>
      <c r="V614" s="6" t="s">
        <v>5</v>
      </c>
      <c r="W614" s="6" t="s">
        <v>13</v>
      </c>
      <c r="X614" s="6" t="s">
        <v>2052</v>
      </c>
      <c r="Y614" s="6" t="s">
        <v>2858</v>
      </c>
      <c r="Z614" s="6" t="s">
        <v>2333</v>
      </c>
      <c r="AA614" s="9">
        <v>90228</v>
      </c>
    </row>
    <row r="615" spans="1:27">
      <c r="A615" s="6" t="s">
        <v>299</v>
      </c>
      <c r="B615" s="6" t="s">
        <v>2055</v>
      </c>
      <c r="C615" s="6" t="s">
        <v>633</v>
      </c>
      <c r="D615" s="6" t="s">
        <v>28</v>
      </c>
      <c r="E615" s="7">
        <v>14031900210</v>
      </c>
      <c r="F615" s="7">
        <f t="shared" si="45"/>
        <v>1</v>
      </c>
      <c r="G615" s="6" t="s">
        <v>79</v>
      </c>
      <c r="H615" s="8" t="s">
        <v>970</v>
      </c>
      <c r="I615" s="6" t="s">
        <v>969</v>
      </c>
      <c r="J615" s="6" t="s">
        <v>16</v>
      </c>
      <c r="K615" s="9">
        <v>73863</v>
      </c>
      <c r="L615" s="9">
        <v>100000</v>
      </c>
      <c r="M615" s="9">
        <v>98840</v>
      </c>
      <c r="N615" s="9">
        <f t="shared" si="44"/>
        <v>7300618920</v>
      </c>
      <c r="O615" s="9">
        <f t="shared" si="47"/>
        <v>730061892</v>
      </c>
      <c r="P615" s="9">
        <f t="shared" si="46"/>
        <v>8030680812</v>
      </c>
      <c r="Q615" s="6" t="s">
        <v>0</v>
      </c>
      <c r="R615" s="6" t="s">
        <v>85</v>
      </c>
      <c r="S615" s="6" t="s">
        <v>2628</v>
      </c>
      <c r="T615" s="6" t="s">
        <v>79</v>
      </c>
      <c r="U615" s="6" t="s">
        <v>6</v>
      </c>
      <c r="V615" s="6" t="s">
        <v>5</v>
      </c>
      <c r="W615" s="6" t="s">
        <v>665</v>
      </c>
      <c r="X615" s="6" t="s">
        <v>2054</v>
      </c>
      <c r="Y615" s="6" t="s">
        <v>2859</v>
      </c>
      <c r="Z615" s="6" t="s">
        <v>2384</v>
      </c>
      <c r="AA615" s="9">
        <v>95592</v>
      </c>
    </row>
    <row r="616" spans="1:27">
      <c r="A616" s="6" t="s">
        <v>37</v>
      </c>
      <c r="B616" s="6" t="s">
        <v>2056</v>
      </c>
      <c r="C616" s="6" t="s">
        <v>618</v>
      </c>
      <c r="D616" s="6" t="s">
        <v>28</v>
      </c>
      <c r="E616" s="7">
        <v>14031900211</v>
      </c>
      <c r="F616" s="7">
        <f t="shared" si="45"/>
        <v>1</v>
      </c>
      <c r="G616" s="6" t="s">
        <v>79</v>
      </c>
      <c r="H616" s="8" t="s">
        <v>1291</v>
      </c>
      <c r="I616" s="6" t="s">
        <v>1290</v>
      </c>
      <c r="J616" s="6" t="s">
        <v>19</v>
      </c>
      <c r="K616" s="9">
        <v>73863</v>
      </c>
      <c r="L616" s="9">
        <v>403000</v>
      </c>
      <c r="M616" s="9">
        <v>400820</v>
      </c>
      <c r="N616" s="9">
        <f t="shared" si="44"/>
        <v>29605767660</v>
      </c>
      <c r="O616" s="9">
        <f t="shared" si="47"/>
        <v>2960576766</v>
      </c>
      <c r="P616" s="9">
        <f t="shared" si="46"/>
        <v>32566344426</v>
      </c>
      <c r="Q616" s="6" t="s">
        <v>0</v>
      </c>
      <c r="R616" s="6" t="s">
        <v>85</v>
      </c>
      <c r="S616" s="6" t="s">
        <v>2628</v>
      </c>
      <c r="T616" s="6" t="s">
        <v>79</v>
      </c>
      <c r="U616" s="6" t="s">
        <v>6</v>
      </c>
      <c r="V616" s="6" t="s">
        <v>5</v>
      </c>
      <c r="W616" s="6" t="s">
        <v>25</v>
      </c>
      <c r="X616" s="6" t="s">
        <v>1626</v>
      </c>
      <c r="Y616" s="6" t="s">
        <v>2860</v>
      </c>
      <c r="Z616" s="6" t="s">
        <v>2384</v>
      </c>
      <c r="AA616" s="9">
        <v>95303</v>
      </c>
    </row>
    <row r="617" spans="1:27">
      <c r="A617" s="6" t="s">
        <v>722</v>
      </c>
      <c r="B617" s="6" t="s">
        <v>2060</v>
      </c>
      <c r="C617" s="6" t="s">
        <v>616</v>
      </c>
      <c r="D617" s="6" t="s">
        <v>28</v>
      </c>
      <c r="E617" s="7">
        <v>14031900212</v>
      </c>
      <c r="F617" s="7">
        <f t="shared" si="45"/>
        <v>1</v>
      </c>
      <c r="G617" s="6" t="s">
        <v>79</v>
      </c>
      <c r="H617" s="8" t="s">
        <v>2058</v>
      </c>
      <c r="I617" s="6" t="s">
        <v>2057</v>
      </c>
      <c r="J617" s="6" t="s">
        <v>19</v>
      </c>
      <c r="K617" s="9">
        <v>73863</v>
      </c>
      <c r="L617" s="9">
        <v>397000</v>
      </c>
      <c r="M617" s="9">
        <v>396000</v>
      </c>
      <c r="N617" s="9">
        <f t="shared" si="44"/>
        <v>29249748000</v>
      </c>
      <c r="O617" s="9">
        <f t="shared" si="47"/>
        <v>2924974800</v>
      </c>
      <c r="P617" s="9">
        <f t="shared" si="46"/>
        <v>32174722800</v>
      </c>
      <c r="Q617" s="6" t="s">
        <v>0</v>
      </c>
      <c r="R617" s="6" t="s">
        <v>85</v>
      </c>
      <c r="S617" s="6" t="s">
        <v>2628</v>
      </c>
      <c r="T617" s="6" t="s">
        <v>79</v>
      </c>
      <c r="U617" s="6" t="s">
        <v>6</v>
      </c>
      <c r="V617" s="6" t="s">
        <v>5</v>
      </c>
      <c r="W617" s="6" t="s">
        <v>1569</v>
      </c>
      <c r="X617" s="6" t="s">
        <v>2059</v>
      </c>
      <c r="Y617" s="6" t="s">
        <v>2857</v>
      </c>
      <c r="Z617" s="6" t="s">
        <v>2384</v>
      </c>
      <c r="AA617" s="9">
        <v>91434</v>
      </c>
    </row>
    <row r="618" spans="1:27">
      <c r="A618" s="6" t="s">
        <v>722</v>
      </c>
      <c r="B618" s="6" t="s">
        <v>2061</v>
      </c>
      <c r="C618" s="6" t="s">
        <v>634</v>
      </c>
      <c r="D618" s="6" t="s">
        <v>28</v>
      </c>
      <c r="E618" s="7">
        <v>14031900213</v>
      </c>
      <c r="F618" s="7">
        <f t="shared" si="45"/>
        <v>1</v>
      </c>
      <c r="G618" s="6" t="s">
        <v>79</v>
      </c>
      <c r="H618" s="8" t="s">
        <v>1832</v>
      </c>
      <c r="I618" s="6" t="s">
        <v>1831</v>
      </c>
      <c r="J618" s="6" t="s">
        <v>19</v>
      </c>
      <c r="K618" s="9">
        <v>73863</v>
      </c>
      <c r="L618" s="9">
        <v>500000</v>
      </c>
      <c r="M618" s="9">
        <v>498510</v>
      </c>
      <c r="N618" s="9">
        <f t="shared" si="44"/>
        <v>36821444130</v>
      </c>
      <c r="O618" s="9">
        <f t="shared" si="47"/>
        <v>3682144413</v>
      </c>
      <c r="P618" s="9">
        <f t="shared" si="46"/>
        <v>40503588543</v>
      </c>
      <c r="Q618" s="6" t="s">
        <v>0</v>
      </c>
      <c r="R618" s="6" t="s">
        <v>137</v>
      </c>
      <c r="S618" s="6" t="s">
        <v>2628</v>
      </c>
      <c r="T618" s="6" t="s">
        <v>79</v>
      </c>
      <c r="U618" s="6" t="s">
        <v>90</v>
      </c>
      <c r="V618" s="6" t="s">
        <v>67</v>
      </c>
      <c r="W618" s="6" t="s">
        <v>53</v>
      </c>
      <c r="X618" s="6" t="s">
        <v>1833</v>
      </c>
      <c r="Y618" s="6" t="s">
        <v>2856</v>
      </c>
      <c r="Z618" s="6" t="s">
        <v>2333</v>
      </c>
      <c r="AA618" s="9">
        <v>94059</v>
      </c>
    </row>
    <row r="619" spans="1:27">
      <c r="A619" s="6" t="s">
        <v>722</v>
      </c>
      <c r="B619" s="6" t="s">
        <v>2062</v>
      </c>
      <c r="C619" s="6" t="s">
        <v>634</v>
      </c>
      <c r="D619" s="6" t="s">
        <v>28</v>
      </c>
      <c r="E619" s="7">
        <v>14031900214</v>
      </c>
      <c r="F619" s="7">
        <f t="shared" si="45"/>
        <v>1</v>
      </c>
      <c r="G619" s="6" t="s">
        <v>79</v>
      </c>
      <c r="H619" s="8" t="s">
        <v>1832</v>
      </c>
      <c r="I619" s="6" t="s">
        <v>1831</v>
      </c>
      <c r="J619" s="6" t="s">
        <v>19</v>
      </c>
      <c r="K619" s="9">
        <v>73863</v>
      </c>
      <c r="L619" s="9">
        <v>500000</v>
      </c>
      <c r="M619" s="9">
        <v>499950</v>
      </c>
      <c r="N619" s="9">
        <f t="shared" si="44"/>
        <v>36927806850</v>
      </c>
      <c r="O619" s="9">
        <f t="shared" si="47"/>
        <v>3692780685</v>
      </c>
      <c r="P619" s="9">
        <f t="shared" si="46"/>
        <v>40620587535</v>
      </c>
      <c r="Q619" s="6" t="s">
        <v>0</v>
      </c>
      <c r="R619" s="6" t="s">
        <v>132</v>
      </c>
      <c r="S619" s="6" t="s">
        <v>2628</v>
      </c>
      <c r="T619" s="6" t="s">
        <v>79</v>
      </c>
      <c r="U619" s="6" t="s">
        <v>90</v>
      </c>
      <c r="V619" s="6" t="s">
        <v>67</v>
      </c>
      <c r="W619" s="6" t="s">
        <v>53</v>
      </c>
      <c r="X619" s="6" t="s">
        <v>1833</v>
      </c>
      <c r="Y619" s="6" t="s">
        <v>2855</v>
      </c>
      <c r="Z619" s="6" t="s">
        <v>2333</v>
      </c>
      <c r="AA619" s="9">
        <v>93902</v>
      </c>
    </row>
    <row r="620" spans="1:27">
      <c r="A620" s="6" t="s">
        <v>319</v>
      </c>
      <c r="B620" s="6" t="s">
        <v>1854</v>
      </c>
      <c r="C620" s="6" t="s">
        <v>606</v>
      </c>
      <c r="D620" s="6" t="s">
        <v>28</v>
      </c>
      <c r="E620" s="12">
        <v>14031900215</v>
      </c>
      <c r="F620" s="7">
        <f t="shared" si="45"/>
        <v>1</v>
      </c>
      <c r="G620" s="6" t="s">
        <v>79</v>
      </c>
      <c r="H620" s="8" t="s">
        <v>1851</v>
      </c>
      <c r="I620" s="6" t="s">
        <v>1850</v>
      </c>
      <c r="J620" s="6" t="s">
        <v>4</v>
      </c>
      <c r="K620" s="9">
        <v>73863</v>
      </c>
      <c r="L620" s="9">
        <v>15540</v>
      </c>
      <c r="M620" s="9">
        <v>14830</v>
      </c>
      <c r="N620" s="9">
        <f t="shared" si="44"/>
        <v>1095388290</v>
      </c>
      <c r="O620" s="9">
        <f t="shared" si="47"/>
        <v>109538829</v>
      </c>
      <c r="P620" s="9">
        <f t="shared" si="46"/>
        <v>1204927119</v>
      </c>
      <c r="Q620" s="6" t="s">
        <v>0</v>
      </c>
      <c r="R620" s="6" t="s">
        <v>639</v>
      </c>
      <c r="S620" s="6" t="s">
        <v>2628</v>
      </c>
      <c r="T620" s="6" t="s">
        <v>79</v>
      </c>
      <c r="U620" s="6" t="s">
        <v>6</v>
      </c>
      <c r="V620" s="6" t="s">
        <v>5</v>
      </c>
      <c r="W620" s="6" t="s">
        <v>1852</v>
      </c>
      <c r="X620" s="6" t="s">
        <v>1853</v>
      </c>
      <c r="Y620" s="6" t="s">
        <v>2762</v>
      </c>
      <c r="Z620" s="6" t="s">
        <v>2384</v>
      </c>
      <c r="AA620" s="9">
        <v>86622</v>
      </c>
    </row>
    <row r="621" spans="1:27">
      <c r="A621" s="6" t="s">
        <v>352</v>
      </c>
      <c r="B621" s="6" t="s">
        <v>2064</v>
      </c>
      <c r="C621" s="6" t="s">
        <v>79</v>
      </c>
      <c r="D621" s="6" t="s">
        <v>28</v>
      </c>
      <c r="E621" s="7">
        <v>14031900216</v>
      </c>
      <c r="F621" s="7">
        <f t="shared" si="45"/>
        <v>1</v>
      </c>
      <c r="G621" s="6" t="s">
        <v>626</v>
      </c>
      <c r="H621" s="8" t="s">
        <v>769</v>
      </c>
      <c r="I621" s="6" t="s">
        <v>768</v>
      </c>
      <c r="J621" s="6" t="s">
        <v>16</v>
      </c>
      <c r="K621" s="9">
        <v>73863</v>
      </c>
      <c r="L621" s="9">
        <v>65000</v>
      </c>
      <c r="M621" s="9">
        <v>63760</v>
      </c>
      <c r="N621" s="9">
        <f t="shared" si="44"/>
        <v>4709504880</v>
      </c>
      <c r="O621" s="9">
        <f t="shared" si="47"/>
        <v>470950488</v>
      </c>
      <c r="P621" s="9">
        <f t="shared" si="46"/>
        <v>5180455368</v>
      </c>
      <c r="Q621" s="6" t="s">
        <v>0</v>
      </c>
      <c r="R621" s="6" t="s">
        <v>82</v>
      </c>
      <c r="S621" s="6" t="s">
        <v>2628</v>
      </c>
      <c r="T621" s="6" t="s">
        <v>626</v>
      </c>
      <c r="U621" s="6" t="s">
        <v>6</v>
      </c>
      <c r="V621" s="6" t="s">
        <v>5</v>
      </c>
      <c r="W621" s="6" t="s">
        <v>13</v>
      </c>
      <c r="X621" s="6" t="s">
        <v>2063</v>
      </c>
      <c r="Y621" s="6" t="s">
        <v>2865</v>
      </c>
      <c r="Z621" s="6" t="s">
        <v>2333</v>
      </c>
      <c r="AA621" s="9">
        <v>95104</v>
      </c>
    </row>
    <row r="622" spans="1:27">
      <c r="A622" s="6" t="s">
        <v>299</v>
      </c>
      <c r="B622" s="6" t="s">
        <v>2066</v>
      </c>
      <c r="C622" s="6" t="s">
        <v>637</v>
      </c>
      <c r="D622" s="6" t="s">
        <v>28</v>
      </c>
      <c r="E622" s="7">
        <v>14031900217</v>
      </c>
      <c r="F622" s="7">
        <f t="shared" si="45"/>
        <v>1</v>
      </c>
      <c r="G622" s="6" t="s">
        <v>626</v>
      </c>
      <c r="H622" s="8" t="s">
        <v>1732</v>
      </c>
      <c r="I622" s="6" t="s">
        <v>1731</v>
      </c>
      <c r="J622" s="6" t="s">
        <v>4</v>
      </c>
      <c r="K622" s="9">
        <v>73863</v>
      </c>
      <c r="L622" s="9">
        <v>35000</v>
      </c>
      <c r="M622" s="9">
        <v>34890</v>
      </c>
      <c r="N622" s="9">
        <f t="shared" si="44"/>
        <v>2577080070</v>
      </c>
      <c r="O622" s="9">
        <f t="shared" si="47"/>
        <v>257708007</v>
      </c>
      <c r="P622" s="9">
        <f t="shared" si="46"/>
        <v>2834788077</v>
      </c>
      <c r="Q622" s="6" t="s">
        <v>0</v>
      </c>
      <c r="R622" s="6" t="s">
        <v>617</v>
      </c>
      <c r="S622" s="6" t="s">
        <v>2628</v>
      </c>
      <c r="T622" s="6" t="s">
        <v>626</v>
      </c>
      <c r="U622" s="6" t="s">
        <v>6</v>
      </c>
      <c r="V622" s="6" t="s">
        <v>5</v>
      </c>
      <c r="W622" s="6" t="s">
        <v>665</v>
      </c>
      <c r="X622" s="6" t="s">
        <v>2065</v>
      </c>
      <c r="Y622" s="6" t="s">
        <v>2867</v>
      </c>
      <c r="Z622" s="6" t="s">
        <v>2384</v>
      </c>
      <c r="AA622" s="9">
        <v>95126</v>
      </c>
    </row>
    <row r="623" spans="1:27">
      <c r="A623" s="6" t="s">
        <v>299</v>
      </c>
      <c r="B623" s="6" t="s">
        <v>2068</v>
      </c>
      <c r="C623" s="6" t="s">
        <v>650</v>
      </c>
      <c r="D623" s="6" t="s">
        <v>28</v>
      </c>
      <c r="E623" s="7">
        <v>14031900218</v>
      </c>
      <c r="F623" s="7">
        <f t="shared" si="45"/>
        <v>1</v>
      </c>
      <c r="G623" s="6" t="s">
        <v>626</v>
      </c>
      <c r="H623" s="8" t="s">
        <v>974</v>
      </c>
      <c r="I623" s="6" t="s">
        <v>973</v>
      </c>
      <c r="J623" s="6" t="s">
        <v>4</v>
      </c>
      <c r="K623" s="9">
        <v>73863</v>
      </c>
      <c r="L623" s="9">
        <v>100000</v>
      </c>
      <c r="M623" s="9">
        <v>98790</v>
      </c>
      <c r="N623" s="9">
        <f t="shared" si="44"/>
        <v>7296925770</v>
      </c>
      <c r="O623" s="9">
        <f t="shared" si="47"/>
        <v>729692577</v>
      </c>
      <c r="P623" s="9">
        <f t="shared" si="46"/>
        <v>8026618347</v>
      </c>
      <c r="Q623" s="6" t="s">
        <v>0</v>
      </c>
      <c r="R623" s="6" t="s">
        <v>617</v>
      </c>
      <c r="S623" s="6" t="s">
        <v>2628</v>
      </c>
      <c r="T623" s="6" t="s">
        <v>626</v>
      </c>
      <c r="U623" s="6" t="s">
        <v>6</v>
      </c>
      <c r="V623" s="6" t="s">
        <v>5</v>
      </c>
      <c r="W623" s="6" t="s">
        <v>715</v>
      </c>
      <c r="X623" s="6" t="s">
        <v>2067</v>
      </c>
      <c r="Y623" s="6" t="s">
        <v>2866</v>
      </c>
      <c r="Z623" s="6" t="s">
        <v>2384</v>
      </c>
      <c r="AA623" s="9">
        <v>93632</v>
      </c>
    </row>
    <row r="624" spans="1:27">
      <c r="A624" s="6" t="s">
        <v>14</v>
      </c>
      <c r="B624" s="6" t="s">
        <v>2072</v>
      </c>
      <c r="C624" s="6" t="s">
        <v>637</v>
      </c>
      <c r="D624" s="6" t="s">
        <v>28</v>
      </c>
      <c r="E624" s="7">
        <v>14031900219</v>
      </c>
      <c r="F624" s="7">
        <f t="shared" si="45"/>
        <v>1</v>
      </c>
      <c r="G624" s="6" t="s">
        <v>626</v>
      </c>
      <c r="H624" s="8" t="s">
        <v>2070</v>
      </c>
      <c r="I624" s="6" t="s">
        <v>2069</v>
      </c>
      <c r="J624" s="6" t="s">
        <v>4</v>
      </c>
      <c r="K624" s="9">
        <v>73863</v>
      </c>
      <c r="L624" s="9">
        <v>66000</v>
      </c>
      <c r="M624" s="9">
        <v>65940</v>
      </c>
      <c r="N624" s="9">
        <f t="shared" si="44"/>
        <v>4870526220</v>
      </c>
      <c r="O624" s="9">
        <f t="shared" si="47"/>
        <v>487052622</v>
      </c>
      <c r="P624" s="9">
        <f t="shared" si="46"/>
        <v>5357578842</v>
      </c>
      <c r="Q624" s="6" t="s">
        <v>0</v>
      </c>
      <c r="R624" s="6" t="s">
        <v>617</v>
      </c>
      <c r="S624" s="6" t="s">
        <v>2628</v>
      </c>
      <c r="T624" s="6" t="s">
        <v>626</v>
      </c>
      <c r="U624" s="6" t="s">
        <v>6</v>
      </c>
      <c r="V624" s="6" t="s">
        <v>5</v>
      </c>
      <c r="W624" s="6" t="s">
        <v>22</v>
      </c>
      <c r="X624" s="6" t="s">
        <v>2071</v>
      </c>
      <c r="Y624" s="6" t="s">
        <v>2863</v>
      </c>
      <c r="Z624" s="6" t="s">
        <v>2384</v>
      </c>
      <c r="AA624" s="9">
        <v>95514</v>
      </c>
    </row>
    <row r="625" spans="1:27">
      <c r="A625" s="6" t="s">
        <v>64</v>
      </c>
      <c r="B625" s="6" t="s">
        <v>2073</v>
      </c>
      <c r="C625" s="6" t="s">
        <v>79</v>
      </c>
      <c r="D625" s="6" t="s">
        <v>28</v>
      </c>
      <c r="E625" s="7">
        <v>14031900220</v>
      </c>
      <c r="F625" s="7">
        <f t="shared" si="45"/>
        <v>1</v>
      </c>
      <c r="G625" s="6" t="s">
        <v>626</v>
      </c>
      <c r="H625" s="8" t="s">
        <v>1865</v>
      </c>
      <c r="I625" s="6" t="s">
        <v>1864</v>
      </c>
      <c r="J625" s="6" t="s">
        <v>19</v>
      </c>
      <c r="K625" s="9">
        <v>73863</v>
      </c>
      <c r="L625" s="9">
        <v>200000</v>
      </c>
      <c r="M625" s="9">
        <v>196620</v>
      </c>
      <c r="N625" s="9">
        <f t="shared" si="44"/>
        <v>14522943060</v>
      </c>
      <c r="O625" s="9">
        <f t="shared" si="47"/>
        <v>1452294306</v>
      </c>
      <c r="P625" s="9">
        <f t="shared" si="46"/>
        <v>15975237366</v>
      </c>
      <c r="Q625" s="6" t="s">
        <v>0</v>
      </c>
      <c r="R625" s="6" t="s">
        <v>617</v>
      </c>
      <c r="S625" s="6" t="s">
        <v>2628</v>
      </c>
      <c r="T625" s="6" t="s">
        <v>626</v>
      </c>
      <c r="U625" s="6" t="s">
        <v>90</v>
      </c>
      <c r="V625" s="6" t="s">
        <v>67</v>
      </c>
      <c r="W625" s="6" t="s">
        <v>7</v>
      </c>
      <c r="X625" s="6" t="s">
        <v>1866</v>
      </c>
      <c r="Y625" s="6" t="s">
        <v>2864</v>
      </c>
      <c r="Z625" s="6" t="s">
        <v>2333</v>
      </c>
      <c r="AA625" s="9">
        <v>94078</v>
      </c>
    </row>
    <row r="626" spans="1:27">
      <c r="A626" s="6" t="s">
        <v>722</v>
      </c>
      <c r="B626" s="6" t="s">
        <v>2074</v>
      </c>
      <c r="C626" s="6" t="s">
        <v>79</v>
      </c>
      <c r="D626" s="6" t="s">
        <v>28</v>
      </c>
      <c r="E626" s="7">
        <v>14031900221</v>
      </c>
      <c r="F626" s="7">
        <f t="shared" si="45"/>
        <v>1</v>
      </c>
      <c r="G626" s="6" t="s">
        <v>626</v>
      </c>
      <c r="H626" s="8" t="s">
        <v>1025</v>
      </c>
      <c r="I626" s="6" t="s">
        <v>1024</v>
      </c>
      <c r="J626" s="6" t="s">
        <v>19</v>
      </c>
      <c r="K626" s="9">
        <v>73863</v>
      </c>
      <c r="L626" s="9">
        <v>150000</v>
      </c>
      <c r="M626" s="9">
        <v>148660</v>
      </c>
      <c r="N626" s="9">
        <f t="shared" si="44"/>
        <v>10980473580</v>
      </c>
      <c r="O626" s="9">
        <f t="shared" si="47"/>
        <v>1098047358</v>
      </c>
      <c r="P626" s="9">
        <f t="shared" si="46"/>
        <v>12078520938</v>
      </c>
      <c r="Q626" s="6" t="s">
        <v>0</v>
      </c>
      <c r="R626" s="6" t="s">
        <v>617</v>
      </c>
      <c r="S626" s="6" t="s">
        <v>2628</v>
      </c>
      <c r="T626" s="6" t="s">
        <v>626</v>
      </c>
      <c r="U626" s="6" t="s">
        <v>90</v>
      </c>
      <c r="V626" s="6" t="s">
        <v>67</v>
      </c>
      <c r="W626" s="6" t="s">
        <v>20</v>
      </c>
      <c r="X626" s="6" t="s">
        <v>1856</v>
      </c>
      <c r="Y626" s="6" t="s">
        <v>2861</v>
      </c>
      <c r="Z626" s="6" t="s">
        <v>2333</v>
      </c>
      <c r="AA626" s="9">
        <v>93913</v>
      </c>
    </row>
    <row r="627" spans="1:27">
      <c r="A627" s="6" t="s">
        <v>722</v>
      </c>
      <c r="B627" s="6" t="s">
        <v>2075</v>
      </c>
      <c r="C627" s="6" t="s">
        <v>79</v>
      </c>
      <c r="D627" s="6" t="s">
        <v>28</v>
      </c>
      <c r="E627" s="7">
        <v>14031900222</v>
      </c>
      <c r="F627" s="7">
        <f t="shared" si="45"/>
        <v>1</v>
      </c>
      <c r="G627" s="6" t="s">
        <v>626</v>
      </c>
      <c r="H627" s="8" t="s">
        <v>980</v>
      </c>
      <c r="I627" s="6" t="s">
        <v>979</v>
      </c>
      <c r="J627" s="6" t="s">
        <v>19</v>
      </c>
      <c r="K627" s="9">
        <v>73863</v>
      </c>
      <c r="L627" s="9">
        <v>500000</v>
      </c>
      <c r="M627" s="9">
        <v>499310</v>
      </c>
      <c r="N627" s="9">
        <f t="shared" si="44"/>
        <v>36880534530</v>
      </c>
      <c r="O627" s="9">
        <f t="shared" si="47"/>
        <v>3688053453</v>
      </c>
      <c r="P627" s="9">
        <f t="shared" si="46"/>
        <v>40568587983</v>
      </c>
      <c r="Q627" s="6" t="s">
        <v>0</v>
      </c>
      <c r="R627" s="6" t="s">
        <v>151</v>
      </c>
      <c r="S627" s="6" t="s">
        <v>2628</v>
      </c>
      <c r="T627" s="6" t="s">
        <v>626</v>
      </c>
      <c r="U627" s="6" t="s">
        <v>90</v>
      </c>
      <c r="V627" s="6" t="s">
        <v>67</v>
      </c>
      <c r="W627" s="6" t="s">
        <v>20</v>
      </c>
      <c r="X627" s="6" t="s">
        <v>1856</v>
      </c>
      <c r="Y627" s="6" t="s">
        <v>2862</v>
      </c>
      <c r="Z627" s="6" t="s">
        <v>2333</v>
      </c>
      <c r="AA627" s="9">
        <v>94054</v>
      </c>
    </row>
    <row r="628" spans="1:27">
      <c r="A628" s="6" t="s">
        <v>319</v>
      </c>
      <c r="B628" s="6" t="s">
        <v>2077</v>
      </c>
      <c r="C628" s="6" t="s">
        <v>79</v>
      </c>
      <c r="D628" s="6" t="s">
        <v>28</v>
      </c>
      <c r="E628" s="7">
        <v>14031900223</v>
      </c>
      <c r="F628" s="7">
        <f t="shared" si="45"/>
        <v>1</v>
      </c>
      <c r="G628" s="6" t="s">
        <v>622</v>
      </c>
      <c r="H628" s="8" t="s">
        <v>1148</v>
      </c>
      <c r="I628" s="6" t="s">
        <v>1147</v>
      </c>
      <c r="J628" s="6" t="s">
        <v>4</v>
      </c>
      <c r="K628" s="9">
        <v>73863</v>
      </c>
      <c r="L628" s="9">
        <v>137000</v>
      </c>
      <c r="M628" s="9">
        <v>135800</v>
      </c>
      <c r="N628" s="9">
        <f t="shared" si="44"/>
        <v>10030595400</v>
      </c>
      <c r="O628" s="9">
        <f t="shared" si="47"/>
        <v>1003059540</v>
      </c>
      <c r="P628" s="9">
        <f t="shared" si="46"/>
        <v>11033654940</v>
      </c>
      <c r="Q628" s="6" t="s">
        <v>0</v>
      </c>
      <c r="R628" s="6" t="s">
        <v>83</v>
      </c>
      <c r="S628" s="6" t="s">
        <v>2628</v>
      </c>
      <c r="T628" s="6" t="s">
        <v>622</v>
      </c>
      <c r="U628" s="6" t="s">
        <v>6</v>
      </c>
      <c r="V628" s="6" t="s">
        <v>5</v>
      </c>
      <c r="W628" s="6" t="s">
        <v>727</v>
      </c>
      <c r="X628" s="6" t="s">
        <v>2076</v>
      </c>
      <c r="Y628" s="6" t="s">
        <v>2871</v>
      </c>
      <c r="Z628" s="6" t="s">
        <v>2333</v>
      </c>
      <c r="AA628" s="9">
        <v>87082</v>
      </c>
    </row>
    <row r="629" spans="1:27">
      <c r="A629" s="6" t="s">
        <v>319</v>
      </c>
      <c r="B629" s="6" t="s">
        <v>2081</v>
      </c>
      <c r="C629" s="6" t="s">
        <v>633</v>
      </c>
      <c r="D629" s="6" t="s">
        <v>28</v>
      </c>
      <c r="E629" s="7">
        <v>14031900224</v>
      </c>
      <c r="F629" s="7">
        <f t="shared" si="45"/>
        <v>1</v>
      </c>
      <c r="G629" s="6" t="s">
        <v>622</v>
      </c>
      <c r="H629" s="8" t="s">
        <v>2079</v>
      </c>
      <c r="I629" s="6" t="s">
        <v>2078</v>
      </c>
      <c r="J629" s="6" t="s">
        <v>4</v>
      </c>
      <c r="K629" s="9">
        <v>73863</v>
      </c>
      <c r="L629" s="9">
        <v>500000</v>
      </c>
      <c r="M629" s="9">
        <v>498960</v>
      </c>
      <c r="N629" s="9">
        <f t="shared" si="44"/>
        <v>36854682480</v>
      </c>
      <c r="O629" s="9">
        <f t="shared" si="47"/>
        <v>3685468248</v>
      </c>
      <c r="P629" s="9">
        <f t="shared" si="46"/>
        <v>40540150728</v>
      </c>
      <c r="Q629" s="6" t="s">
        <v>0</v>
      </c>
      <c r="R629" s="6" t="s">
        <v>81</v>
      </c>
      <c r="S629" s="6" t="s">
        <v>2628</v>
      </c>
      <c r="T629" s="6" t="s">
        <v>622</v>
      </c>
      <c r="U629" s="6" t="s">
        <v>6</v>
      </c>
      <c r="V629" s="6" t="s">
        <v>5</v>
      </c>
      <c r="W629" s="6" t="s">
        <v>727</v>
      </c>
      <c r="X629" s="6" t="s">
        <v>2080</v>
      </c>
      <c r="Y629" s="6" t="s">
        <v>2870</v>
      </c>
      <c r="Z629" s="6" t="s">
        <v>2384</v>
      </c>
      <c r="AA629" s="9">
        <v>95587</v>
      </c>
    </row>
    <row r="630" spans="1:27">
      <c r="A630" s="6" t="s">
        <v>40</v>
      </c>
      <c r="B630" s="6" t="s">
        <v>2082</v>
      </c>
      <c r="C630" s="6" t="s">
        <v>637</v>
      </c>
      <c r="D630" s="6" t="s">
        <v>28</v>
      </c>
      <c r="E630" s="7">
        <v>14031900225</v>
      </c>
      <c r="F630" s="7">
        <f t="shared" si="45"/>
        <v>1</v>
      </c>
      <c r="G630" s="6" t="s">
        <v>657</v>
      </c>
      <c r="H630" s="8" t="s">
        <v>1894</v>
      </c>
      <c r="I630" s="6" t="s">
        <v>1893</v>
      </c>
      <c r="J630" s="6" t="s">
        <v>4</v>
      </c>
      <c r="K630" s="9">
        <v>73863</v>
      </c>
      <c r="L630" s="9">
        <v>100000</v>
      </c>
      <c r="M630" s="9">
        <v>99640</v>
      </c>
      <c r="N630" s="9">
        <f t="shared" si="44"/>
        <v>7359709320</v>
      </c>
      <c r="O630" s="9">
        <f t="shared" si="47"/>
        <v>735970932</v>
      </c>
      <c r="P630" s="9">
        <f t="shared" si="46"/>
        <v>8095680252</v>
      </c>
      <c r="Q630" s="6" t="s">
        <v>0</v>
      </c>
      <c r="R630" s="6" t="s">
        <v>121</v>
      </c>
      <c r="S630" s="6" t="s">
        <v>2628</v>
      </c>
      <c r="T630" s="6" t="s">
        <v>657</v>
      </c>
      <c r="U630" s="6" t="s">
        <v>6</v>
      </c>
      <c r="V630" s="6" t="s">
        <v>5</v>
      </c>
      <c r="W630" s="6" t="s">
        <v>25</v>
      </c>
      <c r="X630" s="6" t="s">
        <v>1030</v>
      </c>
      <c r="Y630" s="6" t="s">
        <v>2872</v>
      </c>
      <c r="Z630" s="6" t="s">
        <v>2384</v>
      </c>
      <c r="AA630" s="9">
        <v>95383</v>
      </c>
    </row>
    <row r="631" spans="1:27">
      <c r="A631" s="6" t="s">
        <v>9</v>
      </c>
      <c r="B631" s="6" t="s">
        <v>2083</v>
      </c>
      <c r="C631" s="6" t="s">
        <v>79</v>
      </c>
      <c r="D631" s="6" t="s">
        <v>28</v>
      </c>
      <c r="E631" s="7">
        <v>14031900226</v>
      </c>
      <c r="F631" s="7">
        <f t="shared" si="45"/>
        <v>1</v>
      </c>
      <c r="G631" s="6" t="s">
        <v>657</v>
      </c>
      <c r="H631" s="8" t="s">
        <v>1075</v>
      </c>
      <c r="I631" s="6" t="s">
        <v>1074</v>
      </c>
      <c r="J631" s="6" t="s">
        <v>4</v>
      </c>
      <c r="K631" s="9">
        <v>73863</v>
      </c>
      <c r="L631" s="9">
        <v>200000</v>
      </c>
      <c r="M631" s="9">
        <v>196440</v>
      </c>
      <c r="N631" s="9">
        <f t="shared" si="44"/>
        <v>14509647720</v>
      </c>
      <c r="O631" s="9">
        <f t="shared" si="47"/>
        <v>1450964772</v>
      </c>
      <c r="P631" s="9">
        <f t="shared" si="46"/>
        <v>15960612492</v>
      </c>
      <c r="Q631" s="6" t="s">
        <v>0</v>
      </c>
      <c r="R631" s="6" t="s">
        <v>94</v>
      </c>
      <c r="S631" s="6" t="s">
        <v>2628</v>
      </c>
      <c r="T631" s="6" t="s">
        <v>657</v>
      </c>
      <c r="U631" s="6" t="s">
        <v>6</v>
      </c>
      <c r="V631" s="6" t="s">
        <v>5</v>
      </c>
      <c r="W631" s="6" t="s">
        <v>7</v>
      </c>
      <c r="X631" s="6" t="s">
        <v>1076</v>
      </c>
      <c r="Y631" s="6" t="s">
        <v>2875</v>
      </c>
      <c r="Z631" s="6" t="s">
        <v>2333</v>
      </c>
      <c r="AA631" s="9">
        <v>92890</v>
      </c>
    </row>
    <row r="632" spans="1:27">
      <c r="A632" s="6" t="s">
        <v>299</v>
      </c>
      <c r="B632" s="6" t="s">
        <v>2087</v>
      </c>
      <c r="C632" s="6" t="s">
        <v>650</v>
      </c>
      <c r="D632" s="6" t="s">
        <v>28</v>
      </c>
      <c r="E632" s="7">
        <v>14031900227</v>
      </c>
      <c r="F632" s="7">
        <f t="shared" si="45"/>
        <v>1</v>
      </c>
      <c r="G632" s="6" t="s">
        <v>657</v>
      </c>
      <c r="H632" s="8" t="s">
        <v>2085</v>
      </c>
      <c r="I632" s="6" t="s">
        <v>2084</v>
      </c>
      <c r="J632" s="6" t="s">
        <v>16</v>
      </c>
      <c r="K632" s="9">
        <v>73863</v>
      </c>
      <c r="L632" s="9">
        <v>100000</v>
      </c>
      <c r="M632" s="9">
        <v>98390</v>
      </c>
      <c r="N632" s="9">
        <f t="shared" si="44"/>
        <v>7267380570</v>
      </c>
      <c r="O632" s="9">
        <f t="shared" si="47"/>
        <v>726738057</v>
      </c>
      <c r="P632" s="9">
        <f t="shared" si="46"/>
        <v>7994118627</v>
      </c>
      <c r="Q632" s="6" t="s">
        <v>0</v>
      </c>
      <c r="R632" s="6" t="s">
        <v>81</v>
      </c>
      <c r="S632" s="6" t="s">
        <v>2628</v>
      </c>
      <c r="T632" s="6" t="s">
        <v>657</v>
      </c>
      <c r="U632" s="6" t="s">
        <v>6</v>
      </c>
      <c r="V632" s="6" t="s">
        <v>5</v>
      </c>
      <c r="W632" s="6" t="s">
        <v>665</v>
      </c>
      <c r="X632" s="6" t="s">
        <v>2086</v>
      </c>
      <c r="Y632" s="6" t="s">
        <v>2877</v>
      </c>
      <c r="Z632" s="6" t="s">
        <v>2384</v>
      </c>
      <c r="AA632" s="9">
        <v>95436</v>
      </c>
    </row>
    <row r="633" spans="1:27">
      <c r="A633" s="6" t="s">
        <v>722</v>
      </c>
      <c r="B633" s="6" t="s">
        <v>2088</v>
      </c>
      <c r="C633" s="6" t="s">
        <v>650</v>
      </c>
      <c r="D633" s="6" t="s">
        <v>28</v>
      </c>
      <c r="E633" s="7">
        <v>14031900228</v>
      </c>
      <c r="F633" s="7">
        <f t="shared" si="45"/>
        <v>1</v>
      </c>
      <c r="G633" s="6" t="s">
        <v>657</v>
      </c>
      <c r="H633" s="8" t="s">
        <v>1464</v>
      </c>
      <c r="I633" s="6" t="s">
        <v>1463</v>
      </c>
      <c r="J633" s="6" t="s">
        <v>19</v>
      </c>
      <c r="K633" s="9">
        <v>73863</v>
      </c>
      <c r="L633" s="9">
        <v>300000</v>
      </c>
      <c r="M633" s="9">
        <v>299100</v>
      </c>
      <c r="N633" s="9">
        <f t="shared" si="44"/>
        <v>22092423300</v>
      </c>
      <c r="O633" s="9">
        <f t="shared" si="47"/>
        <v>2209242330</v>
      </c>
      <c r="P633" s="9">
        <f t="shared" si="46"/>
        <v>24301665630</v>
      </c>
      <c r="Q633" s="6" t="s">
        <v>0</v>
      </c>
      <c r="R633" s="6" t="s">
        <v>132</v>
      </c>
      <c r="S633" s="6" t="s">
        <v>2628</v>
      </c>
      <c r="T633" s="6" t="s">
        <v>657</v>
      </c>
      <c r="U633" s="6" t="s">
        <v>90</v>
      </c>
      <c r="V633" s="6" t="s">
        <v>67</v>
      </c>
      <c r="W633" s="6" t="s">
        <v>7</v>
      </c>
      <c r="X633" s="6" t="s">
        <v>1548</v>
      </c>
      <c r="Y633" s="6" t="s">
        <v>2873</v>
      </c>
      <c r="Z633" s="6" t="s">
        <v>2384</v>
      </c>
      <c r="AA633" s="9">
        <v>94346</v>
      </c>
    </row>
    <row r="634" spans="1:27">
      <c r="A634" s="6" t="s">
        <v>722</v>
      </c>
      <c r="B634" s="6" t="s">
        <v>2092</v>
      </c>
      <c r="C634" s="6" t="s">
        <v>79</v>
      </c>
      <c r="D634" s="6" t="s">
        <v>28</v>
      </c>
      <c r="E634" s="7">
        <v>14031900229</v>
      </c>
      <c r="F634" s="7">
        <f t="shared" si="45"/>
        <v>1</v>
      </c>
      <c r="G634" s="6" t="s">
        <v>657</v>
      </c>
      <c r="H634" s="8" t="s">
        <v>2090</v>
      </c>
      <c r="I634" s="6" t="s">
        <v>2089</v>
      </c>
      <c r="J634" s="6" t="s">
        <v>19</v>
      </c>
      <c r="K634" s="9">
        <v>73863</v>
      </c>
      <c r="L634" s="9">
        <v>350000</v>
      </c>
      <c r="M634" s="9">
        <v>339790</v>
      </c>
      <c r="N634" s="9">
        <f t="shared" si="44"/>
        <v>25097908770</v>
      </c>
      <c r="O634" s="9">
        <f t="shared" si="47"/>
        <v>2509790877</v>
      </c>
      <c r="P634" s="9">
        <f t="shared" si="46"/>
        <v>27607699647</v>
      </c>
      <c r="Q634" s="6" t="s">
        <v>0</v>
      </c>
      <c r="R634" s="6" t="s">
        <v>148</v>
      </c>
      <c r="S634" s="6" t="s">
        <v>2628</v>
      </c>
      <c r="T634" s="6" t="s">
        <v>657</v>
      </c>
      <c r="U634" s="6" t="s">
        <v>90</v>
      </c>
      <c r="V634" s="6" t="s">
        <v>67</v>
      </c>
      <c r="W634" s="6" t="s">
        <v>752</v>
      </c>
      <c r="X634" s="6" t="s">
        <v>2091</v>
      </c>
      <c r="Y634" s="6" t="s">
        <v>2874</v>
      </c>
      <c r="Z634" s="6" t="s">
        <v>2333</v>
      </c>
      <c r="AA634" s="9">
        <v>93848</v>
      </c>
    </row>
    <row r="635" spans="1:27">
      <c r="A635" s="6" t="s">
        <v>299</v>
      </c>
      <c r="B635" s="6" t="s">
        <v>2094</v>
      </c>
      <c r="C635" s="6" t="s">
        <v>633</v>
      </c>
      <c r="D635" s="6" t="s">
        <v>28</v>
      </c>
      <c r="E635" s="7">
        <v>14031900230</v>
      </c>
      <c r="F635" s="7">
        <f t="shared" si="45"/>
        <v>1</v>
      </c>
      <c r="G635" s="6" t="s">
        <v>657</v>
      </c>
      <c r="H635" s="8" t="s">
        <v>806</v>
      </c>
      <c r="I635" s="6" t="s">
        <v>805</v>
      </c>
      <c r="J635" s="6" t="s">
        <v>4</v>
      </c>
      <c r="K635" s="9">
        <v>73863</v>
      </c>
      <c r="L635" s="9">
        <v>120000</v>
      </c>
      <c r="M635" s="9">
        <v>119890</v>
      </c>
      <c r="N635" s="9">
        <f t="shared" si="44"/>
        <v>8855435070</v>
      </c>
      <c r="O635" s="9">
        <f t="shared" si="47"/>
        <v>885543507</v>
      </c>
      <c r="P635" s="9">
        <f t="shared" si="46"/>
        <v>9740978577</v>
      </c>
      <c r="Q635" s="6" t="s">
        <v>0</v>
      </c>
      <c r="R635" s="6" t="s">
        <v>113</v>
      </c>
      <c r="S635" s="6" t="s">
        <v>2628</v>
      </c>
      <c r="T635" s="6" t="s">
        <v>657</v>
      </c>
      <c r="U635" s="6" t="s">
        <v>6</v>
      </c>
      <c r="V635" s="6" t="s">
        <v>5</v>
      </c>
      <c r="W635" s="6" t="s">
        <v>715</v>
      </c>
      <c r="X635" s="6" t="s">
        <v>2093</v>
      </c>
      <c r="Y635" s="6" t="s">
        <v>2876</v>
      </c>
      <c r="Z635" s="6" t="s">
        <v>2384</v>
      </c>
      <c r="AA635" s="9">
        <v>86884</v>
      </c>
    </row>
    <row r="636" spans="1:27">
      <c r="A636" s="6" t="s">
        <v>299</v>
      </c>
      <c r="B636" s="6" t="s">
        <v>2096</v>
      </c>
      <c r="C636" s="6" t="s">
        <v>650</v>
      </c>
      <c r="D636" s="6" t="s">
        <v>28</v>
      </c>
      <c r="E636" s="7">
        <v>14031900231</v>
      </c>
      <c r="F636" s="7">
        <f t="shared" si="45"/>
        <v>1</v>
      </c>
      <c r="G636" s="6" t="s">
        <v>76</v>
      </c>
      <c r="H636" s="8" t="s">
        <v>1953</v>
      </c>
      <c r="I636" s="6" t="s">
        <v>1952</v>
      </c>
      <c r="J636" s="6" t="s">
        <v>16</v>
      </c>
      <c r="K636" s="9">
        <v>73863</v>
      </c>
      <c r="L636" s="9">
        <v>168000</v>
      </c>
      <c r="M636" s="9">
        <v>166640</v>
      </c>
      <c r="N636" s="9">
        <f t="shared" si="44"/>
        <v>12308530320</v>
      </c>
      <c r="O636" s="9">
        <f t="shared" si="47"/>
        <v>1230853032</v>
      </c>
      <c r="P636" s="9">
        <f t="shared" si="46"/>
        <v>13539383352</v>
      </c>
      <c r="Q636" s="6" t="s">
        <v>0</v>
      </c>
      <c r="R636" s="6" t="s">
        <v>121</v>
      </c>
      <c r="S636" s="6" t="s">
        <v>2628</v>
      </c>
      <c r="T636" s="6" t="s">
        <v>76</v>
      </c>
      <c r="U636" s="6" t="s">
        <v>6</v>
      </c>
      <c r="V636" s="6" t="s">
        <v>5</v>
      </c>
      <c r="W636" s="6" t="s">
        <v>715</v>
      </c>
      <c r="X636" s="6" t="s">
        <v>2095</v>
      </c>
      <c r="Y636" s="6" t="s">
        <v>2882</v>
      </c>
      <c r="Z636" s="6" t="s">
        <v>2384</v>
      </c>
      <c r="AA636" s="9">
        <v>95430</v>
      </c>
    </row>
    <row r="637" spans="1:27">
      <c r="A637" s="6" t="s">
        <v>722</v>
      </c>
      <c r="B637" s="6" t="s">
        <v>2098</v>
      </c>
      <c r="C637" s="6" t="s">
        <v>79</v>
      </c>
      <c r="D637" s="6" t="s">
        <v>28</v>
      </c>
      <c r="E637" s="7">
        <v>14031900232</v>
      </c>
      <c r="F637" s="7">
        <f t="shared" si="45"/>
        <v>1</v>
      </c>
      <c r="G637" s="6" t="s">
        <v>76</v>
      </c>
      <c r="H637" s="8" t="s">
        <v>780</v>
      </c>
      <c r="I637" s="6" t="s">
        <v>779</v>
      </c>
      <c r="J637" s="6" t="s">
        <v>19</v>
      </c>
      <c r="K637" s="9">
        <v>73863</v>
      </c>
      <c r="L637" s="9">
        <v>200000</v>
      </c>
      <c r="M637" s="9">
        <v>197960</v>
      </c>
      <c r="N637" s="9">
        <f t="shared" si="44"/>
        <v>14621919480</v>
      </c>
      <c r="O637" s="9">
        <f t="shared" si="47"/>
        <v>1462191948</v>
      </c>
      <c r="P637" s="9">
        <f t="shared" si="46"/>
        <v>16084111428</v>
      </c>
      <c r="Q637" s="6" t="s">
        <v>0</v>
      </c>
      <c r="R637" s="6" t="s">
        <v>137</v>
      </c>
      <c r="S637" s="6" t="s">
        <v>2628</v>
      </c>
      <c r="T637" s="6" t="s">
        <v>76</v>
      </c>
      <c r="U637" s="6" t="s">
        <v>90</v>
      </c>
      <c r="V637" s="6" t="s">
        <v>67</v>
      </c>
      <c r="W637" s="6" t="s">
        <v>20</v>
      </c>
      <c r="X637" s="6" t="s">
        <v>2097</v>
      </c>
      <c r="Y637" s="6" t="s">
        <v>2878</v>
      </c>
      <c r="Z637" s="6" t="s">
        <v>2333</v>
      </c>
      <c r="AA637" s="9">
        <v>93841</v>
      </c>
    </row>
    <row r="638" spans="1:27">
      <c r="A638" s="6" t="s">
        <v>174</v>
      </c>
      <c r="B638" s="6" t="s">
        <v>2102</v>
      </c>
      <c r="C638" s="6" t="s">
        <v>79</v>
      </c>
      <c r="D638" s="6" t="s">
        <v>28</v>
      </c>
      <c r="E638" s="7">
        <v>14031900233</v>
      </c>
      <c r="F638" s="7">
        <f t="shared" si="45"/>
        <v>1</v>
      </c>
      <c r="G638" s="6" t="s">
        <v>76</v>
      </c>
      <c r="H638" s="8" t="s">
        <v>2100</v>
      </c>
      <c r="I638" s="6" t="s">
        <v>2099</v>
      </c>
      <c r="J638" s="6" t="s">
        <v>4</v>
      </c>
      <c r="K638" s="9">
        <v>73863</v>
      </c>
      <c r="L638" s="9">
        <v>284000</v>
      </c>
      <c r="M638" s="9">
        <v>281160</v>
      </c>
      <c r="N638" s="9">
        <f t="shared" si="44"/>
        <v>20767321080</v>
      </c>
      <c r="O638" s="9">
        <f t="shared" si="47"/>
        <v>2076732108</v>
      </c>
      <c r="P638" s="9">
        <f t="shared" si="46"/>
        <v>22844053188</v>
      </c>
      <c r="Q638" s="6" t="s">
        <v>0</v>
      </c>
      <c r="R638" s="6" t="s">
        <v>83</v>
      </c>
      <c r="S638" s="6" t="s">
        <v>2628</v>
      </c>
      <c r="T638" s="6" t="s">
        <v>76</v>
      </c>
      <c r="U638" s="6" t="s">
        <v>6</v>
      </c>
      <c r="V638" s="6" t="s">
        <v>5</v>
      </c>
      <c r="W638" s="6" t="s">
        <v>567</v>
      </c>
      <c r="X638" s="6" t="s">
        <v>2101</v>
      </c>
      <c r="Y638" s="6" t="s">
        <v>2881</v>
      </c>
      <c r="Z638" s="6" t="s">
        <v>2333</v>
      </c>
      <c r="AA638" s="9">
        <v>94278</v>
      </c>
    </row>
    <row r="639" spans="1:27">
      <c r="A639" s="6" t="s">
        <v>174</v>
      </c>
      <c r="B639" s="6" t="s">
        <v>2103</v>
      </c>
      <c r="C639" s="6" t="s">
        <v>79</v>
      </c>
      <c r="D639" s="6" t="s">
        <v>28</v>
      </c>
      <c r="E639" s="7">
        <v>14031900234</v>
      </c>
      <c r="F639" s="7">
        <f t="shared" si="45"/>
        <v>1</v>
      </c>
      <c r="G639" s="6" t="s">
        <v>76</v>
      </c>
      <c r="H639" s="8" t="s">
        <v>2100</v>
      </c>
      <c r="I639" s="6" t="s">
        <v>2099</v>
      </c>
      <c r="J639" s="6" t="s">
        <v>4</v>
      </c>
      <c r="K639" s="9">
        <v>73863</v>
      </c>
      <c r="L639" s="9">
        <v>165000</v>
      </c>
      <c r="M639" s="9">
        <v>164990</v>
      </c>
      <c r="N639" s="9">
        <f t="shared" si="44"/>
        <v>12186656370</v>
      </c>
      <c r="O639" s="9">
        <f t="shared" si="47"/>
        <v>1218665637</v>
      </c>
      <c r="P639" s="9">
        <f t="shared" si="46"/>
        <v>13405322007</v>
      </c>
      <c r="Q639" s="6" t="s">
        <v>0</v>
      </c>
      <c r="R639" s="6" t="s">
        <v>83</v>
      </c>
      <c r="S639" s="6" t="s">
        <v>2628</v>
      </c>
      <c r="T639" s="6" t="s">
        <v>76</v>
      </c>
      <c r="U639" s="6" t="s">
        <v>6</v>
      </c>
      <c r="V639" s="6" t="s">
        <v>5</v>
      </c>
      <c r="W639" s="6" t="s">
        <v>567</v>
      </c>
      <c r="X639" s="6" t="s">
        <v>2101</v>
      </c>
      <c r="Y639" s="6" t="s">
        <v>2880</v>
      </c>
      <c r="Z639" s="6" t="s">
        <v>2333</v>
      </c>
      <c r="AA639" s="9">
        <v>94276</v>
      </c>
    </row>
    <row r="640" spans="1:27">
      <c r="A640" s="6" t="s">
        <v>710</v>
      </c>
      <c r="B640" s="6" t="s">
        <v>2104</v>
      </c>
      <c r="C640" s="6" t="s">
        <v>637</v>
      </c>
      <c r="D640" s="6" t="s">
        <v>28</v>
      </c>
      <c r="E640" s="7">
        <v>14031900235</v>
      </c>
      <c r="F640" s="7">
        <f t="shared" si="45"/>
        <v>1</v>
      </c>
      <c r="G640" s="6" t="s">
        <v>76</v>
      </c>
      <c r="H640" s="8" t="s">
        <v>858</v>
      </c>
      <c r="I640" s="6" t="s">
        <v>857</v>
      </c>
      <c r="J640" s="6" t="s">
        <v>19</v>
      </c>
      <c r="K640" s="9">
        <v>73863</v>
      </c>
      <c r="L640" s="9">
        <v>500000</v>
      </c>
      <c r="M640" s="9">
        <v>498900</v>
      </c>
      <c r="N640" s="9">
        <f t="shared" si="44"/>
        <v>36850250700</v>
      </c>
      <c r="O640" s="9">
        <f t="shared" si="47"/>
        <v>3685025070</v>
      </c>
      <c r="P640" s="9">
        <f t="shared" si="46"/>
        <v>40535275770</v>
      </c>
      <c r="Q640" s="6" t="s">
        <v>0</v>
      </c>
      <c r="R640" s="6" t="s">
        <v>91</v>
      </c>
      <c r="S640" s="6" t="s">
        <v>2628</v>
      </c>
      <c r="T640" s="6" t="s">
        <v>76</v>
      </c>
      <c r="U640" s="6" t="s">
        <v>6</v>
      </c>
      <c r="V640" s="6" t="s">
        <v>5</v>
      </c>
      <c r="W640" s="6" t="s">
        <v>752</v>
      </c>
      <c r="X640" s="6" t="s">
        <v>1959</v>
      </c>
      <c r="Y640" s="6" t="s">
        <v>2883</v>
      </c>
      <c r="Z640" s="6" t="s">
        <v>2384</v>
      </c>
      <c r="AA640" s="9">
        <v>95708</v>
      </c>
    </row>
    <row r="641" spans="1:27">
      <c r="A641" s="6" t="s">
        <v>37</v>
      </c>
      <c r="B641" s="6" t="s">
        <v>2106</v>
      </c>
      <c r="C641" s="6" t="s">
        <v>637</v>
      </c>
      <c r="D641" s="6" t="s">
        <v>28</v>
      </c>
      <c r="E641" s="7">
        <v>14031900236</v>
      </c>
      <c r="F641" s="7">
        <f t="shared" si="45"/>
        <v>1</v>
      </c>
      <c r="G641" s="6" t="s">
        <v>76</v>
      </c>
      <c r="H641" s="8" t="s">
        <v>436</v>
      </c>
      <c r="I641" s="6" t="s">
        <v>435</v>
      </c>
      <c r="J641" s="6" t="s">
        <v>4</v>
      </c>
      <c r="K641" s="9">
        <v>73863</v>
      </c>
      <c r="L641" s="9">
        <v>240000</v>
      </c>
      <c r="M641" s="9">
        <v>239200</v>
      </c>
      <c r="N641" s="9">
        <f t="shared" si="44"/>
        <v>17668029600</v>
      </c>
      <c r="O641" s="9">
        <f t="shared" si="47"/>
        <v>1766802960</v>
      </c>
      <c r="P641" s="9">
        <f t="shared" si="46"/>
        <v>19434832560</v>
      </c>
      <c r="Q641" s="6" t="s">
        <v>0</v>
      </c>
      <c r="R641" s="6" t="s">
        <v>83</v>
      </c>
      <c r="S641" s="6" t="s">
        <v>2628</v>
      </c>
      <c r="T641" s="6" t="s">
        <v>76</v>
      </c>
      <c r="U641" s="6" t="s">
        <v>6</v>
      </c>
      <c r="V641" s="6" t="s">
        <v>5</v>
      </c>
      <c r="W641" s="6" t="s">
        <v>43</v>
      </c>
      <c r="X641" s="6" t="s">
        <v>2105</v>
      </c>
      <c r="Y641" s="6" t="s">
        <v>2884</v>
      </c>
      <c r="Z641" s="6" t="s">
        <v>2384</v>
      </c>
      <c r="AA641" s="9">
        <v>93785</v>
      </c>
    </row>
    <row r="642" spans="1:27">
      <c r="A642" s="6" t="s">
        <v>710</v>
      </c>
      <c r="B642" s="6" t="s">
        <v>2107</v>
      </c>
      <c r="C642" s="6" t="s">
        <v>637</v>
      </c>
      <c r="D642" s="6" t="s">
        <v>28</v>
      </c>
      <c r="E642" s="7">
        <v>14031900237</v>
      </c>
      <c r="F642" s="7">
        <f t="shared" si="45"/>
        <v>1</v>
      </c>
      <c r="G642" s="6" t="s">
        <v>653</v>
      </c>
      <c r="H642" s="8" t="s">
        <v>858</v>
      </c>
      <c r="I642" s="6" t="s">
        <v>857</v>
      </c>
      <c r="J642" s="6" t="s">
        <v>19</v>
      </c>
      <c r="K642" s="9">
        <v>73863</v>
      </c>
      <c r="L642" s="9">
        <v>450000</v>
      </c>
      <c r="M642" s="9">
        <v>449860</v>
      </c>
      <c r="N642" s="9">
        <f t="shared" ref="N642:N705" si="48">M642*K642</f>
        <v>33228009180</v>
      </c>
      <c r="O642" s="9">
        <f t="shared" si="47"/>
        <v>3322800918</v>
      </c>
      <c r="P642" s="9">
        <f t="shared" si="46"/>
        <v>36550810098</v>
      </c>
      <c r="Q642" s="6" t="s">
        <v>0</v>
      </c>
      <c r="R642" s="6" t="s">
        <v>671</v>
      </c>
      <c r="S642" s="6" t="s">
        <v>2628</v>
      </c>
      <c r="T642" s="6" t="s">
        <v>653</v>
      </c>
      <c r="U642" s="6" t="s">
        <v>6</v>
      </c>
      <c r="V642" s="6" t="s">
        <v>5</v>
      </c>
      <c r="W642" s="6" t="s">
        <v>752</v>
      </c>
      <c r="X642" s="6" t="s">
        <v>1959</v>
      </c>
      <c r="Y642" s="6" t="s">
        <v>2886</v>
      </c>
      <c r="Z642" s="6" t="s">
        <v>2384</v>
      </c>
      <c r="AA642" s="9">
        <v>95714</v>
      </c>
    </row>
    <row r="643" spans="1:27">
      <c r="A643" s="6" t="s">
        <v>710</v>
      </c>
      <c r="B643" s="6" t="s">
        <v>2108</v>
      </c>
      <c r="C643" s="6" t="s">
        <v>637</v>
      </c>
      <c r="D643" s="6" t="s">
        <v>28</v>
      </c>
      <c r="E643" s="7">
        <v>14031900238</v>
      </c>
      <c r="F643" s="7">
        <f t="shared" ref="F643:F706" si="49">COUNTIF(E:E,E643)</f>
        <v>1</v>
      </c>
      <c r="G643" s="6" t="s">
        <v>653</v>
      </c>
      <c r="H643" s="8" t="s">
        <v>858</v>
      </c>
      <c r="I643" s="6" t="s">
        <v>857</v>
      </c>
      <c r="J643" s="6" t="s">
        <v>19</v>
      </c>
      <c r="K643" s="9">
        <v>73863</v>
      </c>
      <c r="L643" s="9">
        <v>43000</v>
      </c>
      <c r="M643" s="9">
        <v>42290</v>
      </c>
      <c r="N643" s="9">
        <f t="shared" si="48"/>
        <v>3123666270</v>
      </c>
      <c r="O643" s="9">
        <f t="shared" si="47"/>
        <v>312366627</v>
      </c>
      <c r="P643" s="9">
        <f t="shared" ref="P643:P706" si="50">O643+N643</f>
        <v>3436032897</v>
      </c>
      <c r="Q643" s="6" t="s">
        <v>0</v>
      </c>
      <c r="R643" s="6" t="s">
        <v>97</v>
      </c>
      <c r="S643" s="6" t="s">
        <v>2628</v>
      </c>
      <c r="T643" s="6" t="s">
        <v>653</v>
      </c>
      <c r="U643" s="6" t="s">
        <v>6</v>
      </c>
      <c r="V643" s="6" t="s">
        <v>5</v>
      </c>
      <c r="W643" s="6" t="s">
        <v>752</v>
      </c>
      <c r="X643" s="6" t="s">
        <v>1959</v>
      </c>
      <c r="Y643" s="6" t="s">
        <v>2885</v>
      </c>
      <c r="Z643" s="6" t="s">
        <v>2384</v>
      </c>
      <c r="AA643" s="9">
        <v>95729</v>
      </c>
    </row>
    <row r="644" spans="1:27">
      <c r="A644" s="6" t="s">
        <v>40</v>
      </c>
      <c r="B644" s="6" t="s">
        <v>2109</v>
      </c>
      <c r="C644" s="6" t="s">
        <v>86</v>
      </c>
      <c r="D644" s="6" t="s">
        <v>28</v>
      </c>
      <c r="E644" s="7">
        <v>14031900239</v>
      </c>
      <c r="F644" s="7">
        <f t="shared" si="49"/>
        <v>1</v>
      </c>
      <c r="G644" s="6" t="s">
        <v>155</v>
      </c>
      <c r="H644" s="8" t="s">
        <v>1047</v>
      </c>
      <c r="I644" s="6" t="s">
        <v>1046</v>
      </c>
      <c r="J644" s="6" t="s">
        <v>4</v>
      </c>
      <c r="K644" s="9">
        <v>73863</v>
      </c>
      <c r="L644" s="9">
        <v>200000</v>
      </c>
      <c r="M644" s="9">
        <v>198900</v>
      </c>
      <c r="N644" s="9">
        <f t="shared" si="48"/>
        <v>14691350700</v>
      </c>
      <c r="O644" s="9">
        <f t="shared" si="47"/>
        <v>1469135070</v>
      </c>
      <c r="P644" s="9">
        <f t="shared" si="50"/>
        <v>16160485770</v>
      </c>
      <c r="Q644" s="6" t="s">
        <v>0</v>
      </c>
      <c r="R644" s="6" t="s">
        <v>77</v>
      </c>
      <c r="S644" s="6" t="s">
        <v>2628</v>
      </c>
      <c r="T644" s="6" t="s">
        <v>155</v>
      </c>
      <c r="U644" s="6" t="s">
        <v>6</v>
      </c>
      <c r="V644" s="6" t="s">
        <v>5</v>
      </c>
      <c r="W644" s="6" t="s">
        <v>25</v>
      </c>
      <c r="X644" s="6" t="s">
        <v>1490</v>
      </c>
      <c r="Y644" s="6" t="s">
        <v>2888</v>
      </c>
      <c r="Z644" s="6" t="s">
        <v>2333</v>
      </c>
      <c r="AA644" s="9">
        <v>92781</v>
      </c>
    </row>
    <row r="645" spans="1:27">
      <c r="A645" s="6" t="s">
        <v>733</v>
      </c>
      <c r="B645" s="6" t="s">
        <v>2110</v>
      </c>
      <c r="C645" s="6" t="s">
        <v>653</v>
      </c>
      <c r="D645" s="6" t="s">
        <v>28</v>
      </c>
      <c r="E645" s="7">
        <v>14031900240</v>
      </c>
      <c r="F645" s="7">
        <f t="shared" si="49"/>
        <v>1</v>
      </c>
      <c r="G645" s="6" t="s">
        <v>155</v>
      </c>
      <c r="H645" s="8" t="s">
        <v>783</v>
      </c>
      <c r="I645" s="6" t="s">
        <v>782</v>
      </c>
      <c r="J645" s="6" t="s">
        <v>19</v>
      </c>
      <c r="K645" s="9">
        <v>73863</v>
      </c>
      <c r="L645" s="9">
        <v>260000</v>
      </c>
      <c r="M645" s="9">
        <v>259010</v>
      </c>
      <c r="N645" s="9">
        <f t="shared" si="48"/>
        <v>19131255630</v>
      </c>
      <c r="O645" s="9">
        <f t="shared" si="47"/>
        <v>1913125563</v>
      </c>
      <c r="P645" s="9">
        <f t="shared" si="50"/>
        <v>21044381193</v>
      </c>
      <c r="Q645" s="6" t="s">
        <v>0</v>
      </c>
      <c r="R645" s="6" t="s">
        <v>77</v>
      </c>
      <c r="S645" s="6" t="s">
        <v>2628</v>
      </c>
      <c r="T645" s="6" t="s">
        <v>155</v>
      </c>
      <c r="U645" s="6" t="s">
        <v>6</v>
      </c>
      <c r="V645" s="6" t="s">
        <v>5</v>
      </c>
      <c r="W645" s="6" t="s">
        <v>567</v>
      </c>
      <c r="X645" s="6" t="s">
        <v>784</v>
      </c>
      <c r="Y645" s="6" t="s">
        <v>2889</v>
      </c>
      <c r="Z645" s="6" t="s">
        <v>2384</v>
      </c>
      <c r="AA645" s="9">
        <v>95604</v>
      </c>
    </row>
    <row r="646" spans="1:27">
      <c r="A646" s="6" t="s">
        <v>299</v>
      </c>
      <c r="B646" s="6" t="s">
        <v>2112</v>
      </c>
      <c r="C646" s="6" t="s">
        <v>650</v>
      </c>
      <c r="D646" s="6" t="s">
        <v>28</v>
      </c>
      <c r="E646" s="7">
        <v>14031900241</v>
      </c>
      <c r="F646" s="7">
        <f t="shared" si="49"/>
        <v>1</v>
      </c>
      <c r="G646" s="6" t="s">
        <v>155</v>
      </c>
      <c r="H646" s="8" t="s">
        <v>985</v>
      </c>
      <c r="I646" s="6" t="s">
        <v>984</v>
      </c>
      <c r="J646" s="6" t="s">
        <v>4</v>
      </c>
      <c r="K646" s="9">
        <v>73863</v>
      </c>
      <c r="L646" s="9">
        <v>80000</v>
      </c>
      <c r="M646" s="9">
        <v>79790</v>
      </c>
      <c r="N646" s="9">
        <f t="shared" si="48"/>
        <v>5893528770</v>
      </c>
      <c r="O646" s="9">
        <f t="shared" si="47"/>
        <v>589352877</v>
      </c>
      <c r="P646" s="9">
        <f t="shared" si="50"/>
        <v>6482881647</v>
      </c>
      <c r="Q646" s="6" t="s">
        <v>0</v>
      </c>
      <c r="R646" s="6" t="s">
        <v>77</v>
      </c>
      <c r="S646" s="6" t="s">
        <v>2628</v>
      </c>
      <c r="T646" s="6" t="s">
        <v>155</v>
      </c>
      <c r="U646" s="6" t="s">
        <v>6</v>
      </c>
      <c r="V646" s="6" t="s">
        <v>5</v>
      </c>
      <c r="W646" s="6" t="s">
        <v>665</v>
      </c>
      <c r="X646" s="6" t="s">
        <v>2111</v>
      </c>
      <c r="Y646" s="6" t="s">
        <v>2890</v>
      </c>
      <c r="Z646" s="6" t="s">
        <v>2384</v>
      </c>
      <c r="AA646" s="9">
        <v>95119</v>
      </c>
    </row>
    <row r="647" spans="1:27">
      <c r="A647" s="6" t="s">
        <v>710</v>
      </c>
      <c r="B647" s="6" t="s">
        <v>2113</v>
      </c>
      <c r="C647" s="6" t="s">
        <v>653</v>
      </c>
      <c r="D647" s="6" t="s">
        <v>28</v>
      </c>
      <c r="E647" s="7">
        <v>14031900242</v>
      </c>
      <c r="F647" s="7">
        <f t="shared" si="49"/>
        <v>1</v>
      </c>
      <c r="G647" s="6" t="s">
        <v>155</v>
      </c>
      <c r="H647" s="8" t="s">
        <v>754</v>
      </c>
      <c r="I647" s="6" t="s">
        <v>753</v>
      </c>
      <c r="J647" s="6" t="s">
        <v>19</v>
      </c>
      <c r="K647" s="9">
        <v>73863</v>
      </c>
      <c r="L647" s="9">
        <v>500000</v>
      </c>
      <c r="M647" s="9">
        <v>499300</v>
      </c>
      <c r="N647" s="9">
        <f t="shared" si="48"/>
        <v>36879795900</v>
      </c>
      <c r="O647" s="9">
        <f t="shared" si="47"/>
        <v>3687979590</v>
      </c>
      <c r="P647" s="9">
        <f t="shared" si="50"/>
        <v>40567775490</v>
      </c>
      <c r="Q647" s="6" t="s">
        <v>0</v>
      </c>
      <c r="R647" s="6" t="s">
        <v>97</v>
      </c>
      <c r="S647" s="6" t="s">
        <v>2628</v>
      </c>
      <c r="T647" s="6" t="s">
        <v>155</v>
      </c>
      <c r="U647" s="6" t="s">
        <v>6</v>
      </c>
      <c r="V647" s="6" t="s">
        <v>5</v>
      </c>
      <c r="W647" s="6" t="s">
        <v>567</v>
      </c>
      <c r="X647" s="6" t="s">
        <v>1721</v>
      </c>
      <c r="Y647" s="6" t="s">
        <v>2892</v>
      </c>
      <c r="Z647" s="6" t="s">
        <v>2384</v>
      </c>
      <c r="AA647" s="9">
        <v>96460</v>
      </c>
    </row>
    <row r="648" spans="1:27">
      <c r="A648" s="6" t="s">
        <v>710</v>
      </c>
      <c r="B648" s="6" t="s">
        <v>2114</v>
      </c>
      <c r="C648" s="6" t="s">
        <v>653</v>
      </c>
      <c r="D648" s="6" t="s">
        <v>28</v>
      </c>
      <c r="E648" s="7">
        <v>14031900243</v>
      </c>
      <c r="F648" s="7">
        <f t="shared" si="49"/>
        <v>1</v>
      </c>
      <c r="G648" s="6" t="s">
        <v>155</v>
      </c>
      <c r="H648" s="8" t="s">
        <v>754</v>
      </c>
      <c r="I648" s="6" t="s">
        <v>753</v>
      </c>
      <c r="J648" s="6" t="s">
        <v>19</v>
      </c>
      <c r="K648" s="9">
        <v>73863</v>
      </c>
      <c r="L648" s="9">
        <v>500000</v>
      </c>
      <c r="M648" s="9">
        <v>499220</v>
      </c>
      <c r="N648" s="9">
        <f t="shared" si="48"/>
        <v>36873886860</v>
      </c>
      <c r="O648" s="9">
        <f t="shared" si="47"/>
        <v>3687388686</v>
      </c>
      <c r="P648" s="9">
        <f t="shared" si="50"/>
        <v>40561275546</v>
      </c>
      <c r="Q648" s="6" t="s">
        <v>0</v>
      </c>
      <c r="R648" s="6" t="s">
        <v>98</v>
      </c>
      <c r="S648" s="6" t="s">
        <v>2628</v>
      </c>
      <c r="T648" s="6" t="s">
        <v>155</v>
      </c>
      <c r="U648" s="6" t="s">
        <v>6</v>
      </c>
      <c r="V648" s="6" t="s">
        <v>5</v>
      </c>
      <c r="W648" s="6" t="s">
        <v>567</v>
      </c>
      <c r="X648" s="6" t="s">
        <v>1721</v>
      </c>
      <c r="Y648" s="6" t="s">
        <v>2891</v>
      </c>
      <c r="Z648" s="6" t="s">
        <v>2384</v>
      </c>
      <c r="AA648" s="9">
        <v>96465</v>
      </c>
    </row>
    <row r="649" spans="1:27">
      <c r="A649" s="6" t="s">
        <v>64</v>
      </c>
      <c r="B649" s="6" t="s">
        <v>2118</v>
      </c>
      <c r="C649" s="6" t="s">
        <v>604</v>
      </c>
      <c r="D649" s="6" t="s">
        <v>28</v>
      </c>
      <c r="E649" s="7">
        <v>14031900244</v>
      </c>
      <c r="F649" s="7">
        <f t="shared" si="49"/>
        <v>1</v>
      </c>
      <c r="G649" s="6" t="s">
        <v>96</v>
      </c>
      <c r="H649" s="8" t="s">
        <v>2116</v>
      </c>
      <c r="I649" s="6" t="s">
        <v>2115</v>
      </c>
      <c r="J649" s="6" t="s">
        <v>19</v>
      </c>
      <c r="K649" s="9">
        <v>73863</v>
      </c>
      <c r="L649" s="9">
        <v>500000</v>
      </c>
      <c r="M649" s="9">
        <v>500000</v>
      </c>
      <c r="N649" s="9">
        <f t="shared" si="48"/>
        <v>36931500000</v>
      </c>
      <c r="O649" s="9">
        <f t="shared" si="47"/>
        <v>3693150000</v>
      </c>
      <c r="P649" s="9">
        <f t="shared" si="50"/>
        <v>40624650000</v>
      </c>
      <c r="Q649" s="6" t="s">
        <v>0</v>
      </c>
      <c r="R649" s="6" t="s">
        <v>148</v>
      </c>
      <c r="S649" s="6" t="s">
        <v>2628</v>
      </c>
      <c r="T649" s="6" t="s">
        <v>96</v>
      </c>
      <c r="U649" s="6" t="s">
        <v>90</v>
      </c>
      <c r="V649" s="6" t="s">
        <v>67</v>
      </c>
      <c r="W649" s="6" t="s">
        <v>220</v>
      </c>
      <c r="X649" s="6" t="s">
        <v>2117</v>
      </c>
      <c r="Y649" s="6" t="s">
        <v>2896</v>
      </c>
      <c r="Z649" s="6" t="s">
        <v>2384</v>
      </c>
      <c r="AA649" s="9">
        <v>92724</v>
      </c>
    </row>
    <row r="650" spans="1:27">
      <c r="A650" s="6" t="s">
        <v>174</v>
      </c>
      <c r="B650" s="6" t="s">
        <v>2122</v>
      </c>
      <c r="C650" s="6" t="s">
        <v>633</v>
      </c>
      <c r="D650" s="6" t="s">
        <v>28</v>
      </c>
      <c r="E650" s="7">
        <v>14031900245</v>
      </c>
      <c r="F650" s="7">
        <f t="shared" si="49"/>
        <v>1</v>
      </c>
      <c r="G650" s="6" t="s">
        <v>96</v>
      </c>
      <c r="H650" s="8" t="s">
        <v>2120</v>
      </c>
      <c r="I650" s="6" t="s">
        <v>2119</v>
      </c>
      <c r="J650" s="6" t="s">
        <v>4</v>
      </c>
      <c r="K650" s="9">
        <v>73863</v>
      </c>
      <c r="L650" s="9">
        <v>200000</v>
      </c>
      <c r="M650" s="9">
        <v>194950</v>
      </c>
      <c r="N650" s="9">
        <f t="shared" si="48"/>
        <v>14399591850</v>
      </c>
      <c r="O650" s="9">
        <f t="shared" si="47"/>
        <v>1439959185</v>
      </c>
      <c r="P650" s="9">
        <f t="shared" si="50"/>
        <v>15839551035</v>
      </c>
      <c r="Q650" s="6" t="s">
        <v>0</v>
      </c>
      <c r="R650" s="6" t="s">
        <v>103</v>
      </c>
      <c r="S650" s="6" t="s">
        <v>2628</v>
      </c>
      <c r="T650" s="6" t="s">
        <v>96</v>
      </c>
      <c r="U650" s="6" t="s">
        <v>6</v>
      </c>
      <c r="V650" s="6" t="s">
        <v>5</v>
      </c>
      <c r="W650" s="6" t="s">
        <v>567</v>
      </c>
      <c r="X650" s="6" t="s">
        <v>2121</v>
      </c>
      <c r="Y650" s="6" t="s">
        <v>2897</v>
      </c>
      <c r="Z650" s="6" t="s">
        <v>2384</v>
      </c>
      <c r="AA650" s="9">
        <v>95357</v>
      </c>
    </row>
    <row r="651" spans="1:27">
      <c r="A651" s="6" t="s">
        <v>174</v>
      </c>
      <c r="B651" s="6" t="s">
        <v>2126</v>
      </c>
      <c r="C651" s="6" t="s">
        <v>653</v>
      </c>
      <c r="D651" s="6" t="s">
        <v>28</v>
      </c>
      <c r="E651" s="7">
        <v>14031900246</v>
      </c>
      <c r="F651" s="7">
        <f t="shared" si="49"/>
        <v>1</v>
      </c>
      <c r="G651" s="6" t="s">
        <v>84</v>
      </c>
      <c r="H651" s="8" t="s">
        <v>2124</v>
      </c>
      <c r="I651" s="6" t="s">
        <v>2123</v>
      </c>
      <c r="J651" s="6" t="s">
        <v>4</v>
      </c>
      <c r="K651" s="9">
        <v>73863</v>
      </c>
      <c r="L651" s="9">
        <v>500000</v>
      </c>
      <c r="M651" s="9">
        <v>498290</v>
      </c>
      <c r="N651" s="9">
        <f t="shared" si="48"/>
        <v>36805194270</v>
      </c>
      <c r="O651" s="9">
        <f t="shared" si="47"/>
        <v>3680519427</v>
      </c>
      <c r="P651" s="9">
        <f t="shared" si="50"/>
        <v>40485713697</v>
      </c>
      <c r="Q651" s="6" t="s">
        <v>0</v>
      </c>
      <c r="R651" s="6" t="s">
        <v>98</v>
      </c>
      <c r="S651" s="6" t="s">
        <v>2628</v>
      </c>
      <c r="T651" s="6" t="s">
        <v>84</v>
      </c>
      <c r="U651" s="6" t="s">
        <v>6</v>
      </c>
      <c r="V651" s="6" t="s">
        <v>5</v>
      </c>
      <c r="W651" s="6" t="s">
        <v>442</v>
      </c>
      <c r="X651" s="6" t="s">
        <v>2125</v>
      </c>
      <c r="Y651" s="6" t="s">
        <v>2914</v>
      </c>
      <c r="Z651" s="6" t="s">
        <v>2384</v>
      </c>
      <c r="AA651" s="9">
        <v>95136</v>
      </c>
    </row>
    <row r="652" spans="1:27">
      <c r="A652" s="6" t="s">
        <v>40</v>
      </c>
      <c r="B652" s="6" t="s">
        <v>2128</v>
      </c>
      <c r="C652" s="6" t="s">
        <v>628</v>
      </c>
      <c r="D652" s="6" t="s">
        <v>28</v>
      </c>
      <c r="E652" s="7">
        <v>14031900247</v>
      </c>
      <c r="F652" s="7">
        <f t="shared" si="49"/>
        <v>1</v>
      </c>
      <c r="G652" s="6" t="s">
        <v>84</v>
      </c>
      <c r="H652" s="8" t="s">
        <v>1510</v>
      </c>
      <c r="I652" s="6" t="s">
        <v>1509</v>
      </c>
      <c r="J652" s="6" t="s">
        <v>12</v>
      </c>
      <c r="K652" s="9">
        <v>73863</v>
      </c>
      <c r="L652" s="9">
        <v>200000</v>
      </c>
      <c r="M652" s="9">
        <v>199320</v>
      </c>
      <c r="N652" s="9">
        <f t="shared" si="48"/>
        <v>14722373160</v>
      </c>
      <c r="O652" s="9">
        <f t="shared" si="47"/>
        <v>1472237316</v>
      </c>
      <c r="P652" s="9">
        <f t="shared" si="50"/>
        <v>16194610476</v>
      </c>
      <c r="Q652" s="6" t="s">
        <v>0</v>
      </c>
      <c r="R652" s="6" t="s">
        <v>98</v>
      </c>
      <c r="S652" s="6" t="s">
        <v>2628</v>
      </c>
      <c r="T652" s="6" t="s">
        <v>84</v>
      </c>
      <c r="U652" s="6" t="s">
        <v>6</v>
      </c>
      <c r="V652" s="6" t="s">
        <v>5</v>
      </c>
      <c r="W652" s="6" t="s">
        <v>25</v>
      </c>
      <c r="X652" s="6" t="s">
        <v>2127</v>
      </c>
      <c r="Y652" s="6" t="s">
        <v>2905</v>
      </c>
      <c r="Z652" s="6" t="s">
        <v>2333</v>
      </c>
      <c r="AA652" s="9">
        <v>85830</v>
      </c>
    </row>
    <row r="653" spans="1:27">
      <c r="A653" s="6" t="s">
        <v>51</v>
      </c>
      <c r="B653" s="6" t="s">
        <v>2129</v>
      </c>
      <c r="C653" s="6" t="s">
        <v>96</v>
      </c>
      <c r="D653" s="6" t="s">
        <v>28</v>
      </c>
      <c r="E653" s="7">
        <v>14031900248</v>
      </c>
      <c r="F653" s="7">
        <f t="shared" si="49"/>
        <v>1</v>
      </c>
      <c r="G653" s="6" t="s">
        <v>617</v>
      </c>
      <c r="H653" s="8" t="s">
        <v>1979</v>
      </c>
      <c r="I653" s="6" t="s">
        <v>1978</v>
      </c>
      <c r="J653" s="6" t="s">
        <v>16</v>
      </c>
      <c r="K653" s="9">
        <v>73863</v>
      </c>
      <c r="L653" s="9">
        <v>65000</v>
      </c>
      <c r="M653" s="9">
        <v>64430</v>
      </c>
      <c r="N653" s="9">
        <f t="shared" si="48"/>
        <v>4758993090</v>
      </c>
      <c r="O653" s="9">
        <f t="shared" si="47"/>
        <v>475899309</v>
      </c>
      <c r="P653" s="9">
        <f t="shared" si="50"/>
        <v>5234892399</v>
      </c>
      <c r="Q653" s="6" t="s">
        <v>0</v>
      </c>
      <c r="R653" s="6" t="s">
        <v>102</v>
      </c>
      <c r="S653" s="6" t="s">
        <v>2628</v>
      </c>
      <c r="T653" s="6" t="s">
        <v>617</v>
      </c>
      <c r="U653" s="6" t="s">
        <v>6</v>
      </c>
      <c r="V653" s="6" t="s">
        <v>5</v>
      </c>
      <c r="W653" s="6" t="s">
        <v>938</v>
      </c>
      <c r="X653" s="6" t="s">
        <v>1980</v>
      </c>
      <c r="Y653" s="6" t="s">
        <v>2919</v>
      </c>
      <c r="Z653" s="6" t="s">
        <v>2384</v>
      </c>
      <c r="AA653" s="9">
        <v>95148</v>
      </c>
    </row>
    <row r="654" spans="1:27">
      <c r="A654" s="6" t="s">
        <v>352</v>
      </c>
      <c r="B654" s="6" t="s">
        <v>2131</v>
      </c>
      <c r="C654" s="6" t="s">
        <v>633</v>
      </c>
      <c r="D654" s="6" t="s">
        <v>28</v>
      </c>
      <c r="E654" s="7">
        <v>14031900249</v>
      </c>
      <c r="F654" s="7">
        <f t="shared" si="49"/>
        <v>1</v>
      </c>
      <c r="G654" s="6" t="s">
        <v>617</v>
      </c>
      <c r="H654" s="8" t="s">
        <v>1339</v>
      </c>
      <c r="I654" s="6" t="s">
        <v>1338</v>
      </c>
      <c r="J654" s="6" t="s">
        <v>16</v>
      </c>
      <c r="K654" s="9">
        <v>73863</v>
      </c>
      <c r="L654" s="9">
        <v>40000</v>
      </c>
      <c r="M654" s="9">
        <v>39590</v>
      </c>
      <c r="N654" s="9">
        <f t="shared" si="48"/>
        <v>2924236170</v>
      </c>
      <c r="O654" s="9">
        <f t="shared" si="47"/>
        <v>292423617</v>
      </c>
      <c r="P654" s="9">
        <f t="shared" si="50"/>
        <v>3216659787</v>
      </c>
      <c r="Q654" s="6" t="s">
        <v>0</v>
      </c>
      <c r="R654" s="6" t="s">
        <v>102</v>
      </c>
      <c r="S654" s="6" t="s">
        <v>2628</v>
      </c>
      <c r="T654" s="6" t="s">
        <v>617</v>
      </c>
      <c r="U654" s="6" t="s">
        <v>6</v>
      </c>
      <c r="V654" s="6" t="s">
        <v>5</v>
      </c>
      <c r="W654" s="6" t="s">
        <v>13</v>
      </c>
      <c r="X654" s="6" t="s">
        <v>2130</v>
      </c>
      <c r="Y654" s="6" t="s">
        <v>2918</v>
      </c>
      <c r="Z654" s="6" t="s">
        <v>2333</v>
      </c>
      <c r="AA654" s="9">
        <v>88895</v>
      </c>
    </row>
    <row r="655" spans="1:27">
      <c r="A655" s="6" t="s">
        <v>722</v>
      </c>
      <c r="B655" s="6" t="s">
        <v>2132</v>
      </c>
      <c r="C655" s="6" t="s">
        <v>88</v>
      </c>
      <c r="D655" s="6" t="s">
        <v>28</v>
      </c>
      <c r="E655" s="7">
        <v>14031900250</v>
      </c>
      <c r="F655" s="7">
        <f t="shared" si="49"/>
        <v>1</v>
      </c>
      <c r="G655" s="6" t="s">
        <v>617</v>
      </c>
      <c r="H655" s="8" t="s">
        <v>2034</v>
      </c>
      <c r="I655" s="6" t="s">
        <v>2033</v>
      </c>
      <c r="J655" s="6" t="s">
        <v>19</v>
      </c>
      <c r="K655" s="9">
        <v>73863</v>
      </c>
      <c r="L655" s="9">
        <v>200000</v>
      </c>
      <c r="M655" s="9">
        <v>197530</v>
      </c>
      <c r="N655" s="9">
        <f t="shared" si="48"/>
        <v>14590158390</v>
      </c>
      <c r="O655" s="9">
        <f t="shared" si="47"/>
        <v>1459015839</v>
      </c>
      <c r="P655" s="9">
        <f t="shared" si="50"/>
        <v>16049174229</v>
      </c>
      <c r="Q655" s="6" t="s">
        <v>0</v>
      </c>
      <c r="R655" s="6" t="s">
        <v>132</v>
      </c>
      <c r="S655" s="6" t="s">
        <v>2628</v>
      </c>
      <c r="T655" s="6" t="s">
        <v>617</v>
      </c>
      <c r="U655" s="6" t="s">
        <v>90</v>
      </c>
      <c r="V655" s="6" t="s">
        <v>67</v>
      </c>
      <c r="W655" s="6" t="s">
        <v>715</v>
      </c>
      <c r="X655" s="6" t="s">
        <v>2035</v>
      </c>
      <c r="Y655" s="6" t="s">
        <v>2917</v>
      </c>
      <c r="Z655" s="6" t="s">
        <v>2333</v>
      </c>
      <c r="AA655" s="9">
        <v>93846</v>
      </c>
    </row>
    <row r="656" spans="1:27">
      <c r="A656" s="6" t="s">
        <v>722</v>
      </c>
      <c r="B656" s="6" t="s">
        <v>2136</v>
      </c>
      <c r="C656" s="6" t="s">
        <v>653</v>
      </c>
      <c r="D656" s="6" t="s">
        <v>28</v>
      </c>
      <c r="E656" s="7">
        <v>14031900251</v>
      </c>
      <c r="F656" s="7">
        <f t="shared" si="49"/>
        <v>1</v>
      </c>
      <c r="G656" s="6" t="s">
        <v>617</v>
      </c>
      <c r="H656" s="8" t="s">
        <v>2134</v>
      </c>
      <c r="I656" s="6" t="s">
        <v>2133</v>
      </c>
      <c r="J656" s="6" t="s">
        <v>19</v>
      </c>
      <c r="K656" s="9">
        <v>73863</v>
      </c>
      <c r="L656" s="10">
        <v>500000</v>
      </c>
      <c r="M656" s="9">
        <v>487270</v>
      </c>
      <c r="N656" s="9">
        <f t="shared" si="48"/>
        <v>35991224010</v>
      </c>
      <c r="O656" s="9">
        <f t="shared" si="47"/>
        <v>3599122401</v>
      </c>
      <c r="P656" s="9">
        <f t="shared" si="50"/>
        <v>39590346411</v>
      </c>
      <c r="Q656" s="6" t="s">
        <v>0</v>
      </c>
      <c r="R656" s="6" t="s">
        <v>2915</v>
      </c>
      <c r="S656" s="6" t="s">
        <v>2628</v>
      </c>
      <c r="T656" s="6" t="s">
        <v>617</v>
      </c>
      <c r="U656" s="6" t="s">
        <v>90</v>
      </c>
      <c r="V656" s="6" t="s">
        <v>67</v>
      </c>
      <c r="W656" s="6" t="s">
        <v>7</v>
      </c>
      <c r="X656" s="6" t="s">
        <v>2135</v>
      </c>
      <c r="Y656" s="6" t="s">
        <v>2916</v>
      </c>
      <c r="Z656" s="6" t="s">
        <v>2384</v>
      </c>
      <c r="AA656" s="9">
        <v>95564</v>
      </c>
    </row>
    <row r="657" spans="1:27">
      <c r="A657" s="6" t="s">
        <v>51</v>
      </c>
      <c r="B657" s="6" t="s">
        <v>2137</v>
      </c>
      <c r="C657" s="6" t="s">
        <v>653</v>
      </c>
      <c r="D657" s="6" t="s">
        <v>28</v>
      </c>
      <c r="E657" s="7">
        <v>14031900252</v>
      </c>
      <c r="F657" s="7">
        <f t="shared" si="49"/>
        <v>1</v>
      </c>
      <c r="G657" s="6" t="s">
        <v>82</v>
      </c>
      <c r="H657" s="8" t="s">
        <v>1945</v>
      </c>
      <c r="I657" s="6" t="s">
        <v>1944</v>
      </c>
      <c r="J657" s="6" t="s">
        <v>4</v>
      </c>
      <c r="K657" s="9">
        <v>73863</v>
      </c>
      <c r="L657" s="9">
        <v>94000</v>
      </c>
      <c r="M657" s="9">
        <v>93330</v>
      </c>
      <c r="N657" s="9">
        <f t="shared" si="48"/>
        <v>6893633790</v>
      </c>
      <c r="O657" s="9">
        <f t="shared" si="47"/>
        <v>689363379</v>
      </c>
      <c r="P657" s="9">
        <f t="shared" si="50"/>
        <v>7582997169</v>
      </c>
      <c r="Q657" s="6" t="s">
        <v>0</v>
      </c>
      <c r="R657" s="6" t="s">
        <v>91</v>
      </c>
      <c r="S657" s="6" t="s">
        <v>2628</v>
      </c>
      <c r="T657" s="6" t="s">
        <v>82</v>
      </c>
      <c r="U657" s="6" t="s">
        <v>6</v>
      </c>
      <c r="V657" s="6" t="s">
        <v>5</v>
      </c>
      <c r="W657" s="6" t="s">
        <v>938</v>
      </c>
      <c r="X657" s="6" t="s">
        <v>1946</v>
      </c>
      <c r="Y657" s="6" t="s">
        <v>2928</v>
      </c>
      <c r="Z657" s="6" t="s">
        <v>2384</v>
      </c>
      <c r="AA657" s="9">
        <v>95138</v>
      </c>
    </row>
    <row r="658" spans="1:27">
      <c r="A658" s="6" t="s">
        <v>14</v>
      </c>
      <c r="B658" s="6" t="s">
        <v>2141</v>
      </c>
      <c r="C658" s="6" t="s">
        <v>619</v>
      </c>
      <c r="D658" s="6" t="s">
        <v>28</v>
      </c>
      <c r="E658" s="7">
        <v>14031900253</v>
      </c>
      <c r="F658" s="7">
        <f t="shared" si="49"/>
        <v>1</v>
      </c>
      <c r="G658" s="6" t="s">
        <v>82</v>
      </c>
      <c r="H658" s="8" t="s">
        <v>2139</v>
      </c>
      <c r="I658" s="6" t="s">
        <v>2138</v>
      </c>
      <c r="J658" s="6" t="s">
        <v>16</v>
      </c>
      <c r="K658" s="9">
        <v>73863</v>
      </c>
      <c r="L658" s="9">
        <v>20000</v>
      </c>
      <c r="M658" s="9">
        <v>16460</v>
      </c>
      <c r="N658" s="9">
        <f t="shared" si="48"/>
        <v>1215784980</v>
      </c>
      <c r="O658" s="9">
        <f t="shared" si="47"/>
        <v>121578498</v>
      </c>
      <c r="P658" s="9">
        <f t="shared" si="50"/>
        <v>1337363478</v>
      </c>
      <c r="Q658" s="6" t="s">
        <v>0</v>
      </c>
      <c r="R658" s="6" t="s">
        <v>139</v>
      </c>
      <c r="S658" s="6" t="s">
        <v>2628</v>
      </c>
      <c r="T658" s="6" t="s">
        <v>82</v>
      </c>
      <c r="U658" s="6" t="s">
        <v>6</v>
      </c>
      <c r="V658" s="6" t="s">
        <v>5</v>
      </c>
      <c r="W658" s="6" t="s">
        <v>22</v>
      </c>
      <c r="X658" s="6" t="s">
        <v>2140</v>
      </c>
      <c r="Y658" s="6" t="s">
        <v>2920</v>
      </c>
      <c r="Z658" s="6" t="s">
        <v>2384</v>
      </c>
      <c r="AA658" s="9">
        <v>94096</v>
      </c>
    </row>
    <row r="659" spans="1:27">
      <c r="A659" s="6" t="s">
        <v>14</v>
      </c>
      <c r="B659" s="6" t="s">
        <v>2142</v>
      </c>
      <c r="C659" s="6" t="s">
        <v>619</v>
      </c>
      <c r="D659" s="6" t="s">
        <v>28</v>
      </c>
      <c r="E659" s="7">
        <v>14031900254</v>
      </c>
      <c r="F659" s="7">
        <f t="shared" si="49"/>
        <v>1</v>
      </c>
      <c r="G659" s="6" t="s">
        <v>82</v>
      </c>
      <c r="H659" s="8" t="s">
        <v>2139</v>
      </c>
      <c r="I659" s="6" t="s">
        <v>2138</v>
      </c>
      <c r="J659" s="6" t="s">
        <v>16</v>
      </c>
      <c r="K659" s="9">
        <v>73863</v>
      </c>
      <c r="L659" s="9">
        <v>40000</v>
      </c>
      <c r="M659" s="9">
        <v>38360</v>
      </c>
      <c r="N659" s="9">
        <f t="shared" si="48"/>
        <v>2833384680</v>
      </c>
      <c r="O659" s="9">
        <f t="shared" ref="O659:O722" si="51">N659*10%</f>
        <v>283338468</v>
      </c>
      <c r="P659" s="9">
        <f t="shared" si="50"/>
        <v>3116723148</v>
      </c>
      <c r="Q659" s="6" t="s">
        <v>0</v>
      </c>
      <c r="R659" s="6" t="s">
        <v>132</v>
      </c>
      <c r="S659" s="6" t="s">
        <v>2628</v>
      </c>
      <c r="T659" s="6" t="s">
        <v>82</v>
      </c>
      <c r="U659" s="6" t="s">
        <v>6</v>
      </c>
      <c r="V659" s="6" t="s">
        <v>5</v>
      </c>
      <c r="W659" s="6" t="s">
        <v>22</v>
      </c>
      <c r="X659" s="6" t="s">
        <v>2140</v>
      </c>
      <c r="Y659" s="6" t="s">
        <v>2921</v>
      </c>
      <c r="Z659" s="6" t="s">
        <v>2384</v>
      </c>
      <c r="AA659" s="9">
        <v>94094</v>
      </c>
    </row>
    <row r="660" spans="1:27">
      <c r="A660" s="6" t="s">
        <v>14</v>
      </c>
      <c r="B660" s="6" t="s">
        <v>2144</v>
      </c>
      <c r="C660" s="6" t="s">
        <v>617</v>
      </c>
      <c r="D660" s="6" t="s">
        <v>28</v>
      </c>
      <c r="E660" s="7">
        <v>14031900255</v>
      </c>
      <c r="F660" s="7">
        <f t="shared" si="49"/>
        <v>1</v>
      </c>
      <c r="G660" s="6" t="s">
        <v>82</v>
      </c>
      <c r="H660" s="8" t="s">
        <v>759</v>
      </c>
      <c r="I660" s="6" t="s">
        <v>758</v>
      </c>
      <c r="J660" s="6" t="s">
        <v>4</v>
      </c>
      <c r="K660" s="9">
        <v>73863</v>
      </c>
      <c r="L660" s="9">
        <v>35000</v>
      </c>
      <c r="M660" s="9">
        <v>33820</v>
      </c>
      <c r="N660" s="9">
        <f t="shared" si="48"/>
        <v>2498046660</v>
      </c>
      <c r="O660" s="9">
        <f t="shared" si="51"/>
        <v>249804666</v>
      </c>
      <c r="P660" s="9">
        <f t="shared" si="50"/>
        <v>2747851326</v>
      </c>
      <c r="Q660" s="6" t="s">
        <v>0</v>
      </c>
      <c r="R660" s="6" t="s">
        <v>97</v>
      </c>
      <c r="S660" s="6" t="s">
        <v>2628</v>
      </c>
      <c r="T660" s="6" t="s">
        <v>82</v>
      </c>
      <c r="U660" s="6" t="s">
        <v>6</v>
      </c>
      <c r="V660" s="6" t="s">
        <v>5</v>
      </c>
      <c r="W660" s="6" t="s">
        <v>20</v>
      </c>
      <c r="X660" s="6" t="s">
        <v>2143</v>
      </c>
      <c r="Y660" s="6" t="s">
        <v>2925</v>
      </c>
      <c r="Z660" s="6" t="s">
        <v>2333</v>
      </c>
      <c r="AA660" s="9">
        <v>96585</v>
      </c>
    </row>
    <row r="661" spans="1:27">
      <c r="A661" s="6" t="s">
        <v>14</v>
      </c>
      <c r="B661" s="6" t="s">
        <v>2148</v>
      </c>
      <c r="C661" s="6" t="s">
        <v>96</v>
      </c>
      <c r="D661" s="6" t="s">
        <v>28</v>
      </c>
      <c r="E661" s="7">
        <v>14031900256</v>
      </c>
      <c r="F661" s="7">
        <f t="shared" si="49"/>
        <v>1</v>
      </c>
      <c r="G661" s="6" t="s">
        <v>82</v>
      </c>
      <c r="H661" s="8" t="s">
        <v>2146</v>
      </c>
      <c r="I661" s="6" t="s">
        <v>2145</v>
      </c>
      <c r="J661" s="6" t="s">
        <v>4</v>
      </c>
      <c r="K661" s="9">
        <v>73863</v>
      </c>
      <c r="L661" s="9">
        <v>80000</v>
      </c>
      <c r="M661" s="9">
        <v>78960</v>
      </c>
      <c r="N661" s="9">
        <f t="shared" si="48"/>
        <v>5832222480</v>
      </c>
      <c r="O661" s="9">
        <f t="shared" si="51"/>
        <v>583222248</v>
      </c>
      <c r="P661" s="9">
        <f t="shared" si="50"/>
        <v>6415444728</v>
      </c>
      <c r="Q661" s="6" t="s">
        <v>0</v>
      </c>
      <c r="R661" s="6" t="s">
        <v>97</v>
      </c>
      <c r="S661" s="6" t="s">
        <v>2628</v>
      </c>
      <c r="T661" s="6" t="s">
        <v>82</v>
      </c>
      <c r="U661" s="6" t="s">
        <v>6</v>
      </c>
      <c r="V661" s="6" t="s">
        <v>5</v>
      </c>
      <c r="W661" s="6" t="s">
        <v>13</v>
      </c>
      <c r="X661" s="6" t="s">
        <v>2147</v>
      </c>
      <c r="Y661" s="6" t="s">
        <v>2922</v>
      </c>
      <c r="Z661" s="6" t="s">
        <v>2384</v>
      </c>
      <c r="AA661" s="9">
        <v>96630</v>
      </c>
    </row>
    <row r="662" spans="1:27">
      <c r="A662" s="6" t="s">
        <v>14</v>
      </c>
      <c r="B662" s="6" t="s">
        <v>2149</v>
      </c>
      <c r="C662" s="6" t="s">
        <v>96</v>
      </c>
      <c r="D662" s="6" t="s">
        <v>28</v>
      </c>
      <c r="E662" s="7">
        <v>14031900257</v>
      </c>
      <c r="F662" s="7">
        <f t="shared" si="49"/>
        <v>1</v>
      </c>
      <c r="G662" s="6" t="s">
        <v>82</v>
      </c>
      <c r="H662" s="8" t="s">
        <v>2146</v>
      </c>
      <c r="I662" s="6" t="s">
        <v>2145</v>
      </c>
      <c r="J662" s="6" t="s">
        <v>4</v>
      </c>
      <c r="K662" s="9">
        <v>73863</v>
      </c>
      <c r="L662" s="9">
        <v>20000</v>
      </c>
      <c r="M662" s="9">
        <v>15900</v>
      </c>
      <c r="N662" s="9">
        <f t="shared" si="48"/>
        <v>1174421700</v>
      </c>
      <c r="O662" s="9">
        <f t="shared" si="51"/>
        <v>117442170</v>
      </c>
      <c r="P662" s="9">
        <f t="shared" si="50"/>
        <v>1291863870</v>
      </c>
      <c r="Q662" s="6" t="s">
        <v>0</v>
      </c>
      <c r="R662" s="6" t="s">
        <v>132</v>
      </c>
      <c r="S662" s="6" t="s">
        <v>2628</v>
      </c>
      <c r="T662" s="6" t="s">
        <v>82</v>
      </c>
      <c r="U662" s="6" t="s">
        <v>6</v>
      </c>
      <c r="V662" s="6" t="s">
        <v>5</v>
      </c>
      <c r="W662" s="6" t="s">
        <v>22</v>
      </c>
      <c r="X662" s="6" t="s">
        <v>2147</v>
      </c>
      <c r="Y662" s="6" t="s">
        <v>2924</v>
      </c>
      <c r="Z662" s="6" t="s">
        <v>2384</v>
      </c>
      <c r="AA662" s="9">
        <v>95533</v>
      </c>
    </row>
    <row r="663" spans="1:27">
      <c r="A663" s="6" t="s">
        <v>14</v>
      </c>
      <c r="B663" s="6" t="s">
        <v>2150</v>
      </c>
      <c r="C663" s="6" t="s">
        <v>96</v>
      </c>
      <c r="D663" s="6" t="s">
        <v>28</v>
      </c>
      <c r="E663" s="7">
        <v>14031900258</v>
      </c>
      <c r="F663" s="7">
        <f t="shared" si="49"/>
        <v>1</v>
      </c>
      <c r="G663" s="6" t="s">
        <v>82</v>
      </c>
      <c r="H663" s="8" t="s">
        <v>2146</v>
      </c>
      <c r="I663" s="6" t="s">
        <v>2145</v>
      </c>
      <c r="J663" s="6" t="s">
        <v>4</v>
      </c>
      <c r="K663" s="9">
        <v>73863</v>
      </c>
      <c r="L663" s="9">
        <v>30000</v>
      </c>
      <c r="M663" s="9">
        <v>29290</v>
      </c>
      <c r="N663" s="9">
        <f t="shared" si="48"/>
        <v>2163447270</v>
      </c>
      <c r="O663" s="9">
        <f t="shared" si="51"/>
        <v>216344727</v>
      </c>
      <c r="P663" s="9">
        <f t="shared" si="50"/>
        <v>2379791997</v>
      </c>
      <c r="Q663" s="6" t="s">
        <v>0</v>
      </c>
      <c r="R663" s="6" t="s">
        <v>132</v>
      </c>
      <c r="S663" s="6" t="s">
        <v>2628</v>
      </c>
      <c r="T663" s="6" t="s">
        <v>82</v>
      </c>
      <c r="U663" s="6" t="s">
        <v>6</v>
      </c>
      <c r="V663" s="6" t="s">
        <v>5</v>
      </c>
      <c r="W663" s="6" t="s">
        <v>22</v>
      </c>
      <c r="X663" s="6" t="s">
        <v>2147</v>
      </c>
      <c r="Y663" s="6" t="s">
        <v>2923</v>
      </c>
      <c r="Z663" s="6" t="s">
        <v>2384</v>
      </c>
      <c r="AA663" s="9">
        <v>95814</v>
      </c>
    </row>
    <row r="664" spans="1:27">
      <c r="A664" s="6" t="s">
        <v>319</v>
      </c>
      <c r="B664" s="6" t="s">
        <v>2151</v>
      </c>
      <c r="C664" s="6" t="s">
        <v>617</v>
      </c>
      <c r="D664" s="6" t="s">
        <v>28</v>
      </c>
      <c r="E664" s="7">
        <v>14031900259</v>
      </c>
      <c r="F664" s="7">
        <f t="shared" si="49"/>
        <v>1</v>
      </c>
      <c r="G664" s="6" t="s">
        <v>82</v>
      </c>
      <c r="H664" s="8" t="s">
        <v>1001</v>
      </c>
      <c r="I664" s="6" t="s">
        <v>1000</v>
      </c>
      <c r="J664" s="6" t="s">
        <v>4</v>
      </c>
      <c r="K664" s="9">
        <v>73863</v>
      </c>
      <c r="L664" s="9">
        <v>164000</v>
      </c>
      <c r="M664" s="9">
        <v>163900</v>
      </c>
      <c r="N664" s="9">
        <f t="shared" si="48"/>
        <v>12106145700</v>
      </c>
      <c r="O664" s="9">
        <f t="shared" si="51"/>
        <v>1210614570</v>
      </c>
      <c r="P664" s="9">
        <f t="shared" si="50"/>
        <v>13316760270</v>
      </c>
      <c r="Q664" s="6" t="s">
        <v>0</v>
      </c>
      <c r="R664" s="6" t="s">
        <v>97</v>
      </c>
      <c r="S664" s="6" t="s">
        <v>2628</v>
      </c>
      <c r="T664" s="6" t="s">
        <v>82</v>
      </c>
      <c r="U664" s="6" t="s">
        <v>6</v>
      </c>
      <c r="V664" s="6" t="s">
        <v>5</v>
      </c>
      <c r="W664" s="6" t="s">
        <v>340</v>
      </c>
      <c r="X664" s="6" t="s">
        <v>1555</v>
      </c>
      <c r="Y664" s="6" t="s">
        <v>2926</v>
      </c>
      <c r="Z664" s="6" t="s">
        <v>2333</v>
      </c>
      <c r="AA664" s="9">
        <v>96536</v>
      </c>
    </row>
    <row r="665" spans="1:27">
      <c r="A665" s="6" t="s">
        <v>319</v>
      </c>
      <c r="B665" s="6" t="s">
        <v>2152</v>
      </c>
      <c r="C665" s="6" t="s">
        <v>617</v>
      </c>
      <c r="D665" s="6" t="s">
        <v>28</v>
      </c>
      <c r="E665" s="7">
        <v>14031900260</v>
      </c>
      <c r="F665" s="7">
        <f t="shared" si="49"/>
        <v>1</v>
      </c>
      <c r="G665" s="6" t="s">
        <v>82</v>
      </c>
      <c r="H665" s="8" t="s">
        <v>1001</v>
      </c>
      <c r="I665" s="6" t="s">
        <v>1000</v>
      </c>
      <c r="J665" s="6" t="s">
        <v>4</v>
      </c>
      <c r="K665" s="9">
        <v>73863</v>
      </c>
      <c r="L665" s="9">
        <v>270000</v>
      </c>
      <c r="M665" s="9">
        <v>268030</v>
      </c>
      <c r="N665" s="9">
        <f t="shared" si="48"/>
        <v>19797499890</v>
      </c>
      <c r="O665" s="9">
        <f t="shared" si="51"/>
        <v>1979749989</v>
      </c>
      <c r="P665" s="9">
        <f t="shared" si="50"/>
        <v>21777249879</v>
      </c>
      <c r="Q665" s="6" t="s">
        <v>0</v>
      </c>
      <c r="R665" s="6" t="s">
        <v>97</v>
      </c>
      <c r="S665" s="6" t="s">
        <v>2628</v>
      </c>
      <c r="T665" s="6" t="s">
        <v>82</v>
      </c>
      <c r="U665" s="6" t="s">
        <v>6</v>
      </c>
      <c r="V665" s="6" t="s">
        <v>5</v>
      </c>
      <c r="W665" s="6" t="s">
        <v>340</v>
      </c>
      <c r="X665" s="6" t="s">
        <v>1555</v>
      </c>
      <c r="Y665" s="6" t="s">
        <v>2927</v>
      </c>
      <c r="Z665" s="6" t="s">
        <v>2333</v>
      </c>
      <c r="AA665" s="9">
        <v>96538</v>
      </c>
    </row>
    <row r="666" spans="1:27">
      <c r="A666" s="6" t="s">
        <v>40</v>
      </c>
      <c r="B666" s="6" t="s">
        <v>2153</v>
      </c>
      <c r="C666" s="6" t="s">
        <v>96</v>
      </c>
      <c r="D666" s="6" t="s">
        <v>28</v>
      </c>
      <c r="E666" s="7">
        <v>14031900261</v>
      </c>
      <c r="F666" s="7">
        <f t="shared" si="49"/>
        <v>1</v>
      </c>
      <c r="G666" s="6" t="s">
        <v>112</v>
      </c>
      <c r="H666" s="8" t="s">
        <v>1931</v>
      </c>
      <c r="I666" s="6" t="s">
        <v>1930</v>
      </c>
      <c r="J666" s="6" t="s">
        <v>4</v>
      </c>
      <c r="K666" s="9">
        <v>73863</v>
      </c>
      <c r="L666" s="9">
        <v>300000</v>
      </c>
      <c r="M666" s="9">
        <v>299700</v>
      </c>
      <c r="N666" s="9">
        <f t="shared" si="48"/>
        <v>22136741100</v>
      </c>
      <c r="O666" s="9">
        <f t="shared" si="51"/>
        <v>2213674110</v>
      </c>
      <c r="P666" s="9">
        <f t="shared" si="50"/>
        <v>24350415210</v>
      </c>
      <c r="Q666" s="6" t="s">
        <v>0</v>
      </c>
      <c r="R666" s="6" t="s">
        <v>677</v>
      </c>
      <c r="S666" s="6" t="s">
        <v>2628</v>
      </c>
      <c r="T666" s="6" t="s">
        <v>112</v>
      </c>
      <c r="U666" s="6" t="s">
        <v>6</v>
      </c>
      <c r="V666" s="6" t="s">
        <v>5</v>
      </c>
      <c r="W666" s="6" t="s">
        <v>715</v>
      </c>
      <c r="X666" s="6" t="s">
        <v>1932</v>
      </c>
      <c r="Y666" s="6" t="s">
        <v>2929</v>
      </c>
      <c r="Z666" s="6" t="s">
        <v>2384</v>
      </c>
      <c r="AA666" s="9">
        <v>96450</v>
      </c>
    </row>
    <row r="667" spans="1:27">
      <c r="A667" s="6" t="s">
        <v>722</v>
      </c>
      <c r="B667" s="6" t="s">
        <v>2154</v>
      </c>
      <c r="C667" s="6" t="s">
        <v>650</v>
      </c>
      <c r="D667" s="6" t="s">
        <v>28</v>
      </c>
      <c r="E667" s="7">
        <v>14031900262</v>
      </c>
      <c r="F667" s="7">
        <f t="shared" si="49"/>
        <v>1</v>
      </c>
      <c r="G667" s="6" t="s">
        <v>112</v>
      </c>
      <c r="H667" s="8" t="s">
        <v>1514</v>
      </c>
      <c r="I667" s="6" t="s">
        <v>1513</v>
      </c>
      <c r="J667" s="6" t="s">
        <v>19</v>
      </c>
      <c r="K667" s="9">
        <v>73863</v>
      </c>
      <c r="L667" s="10">
        <v>300000</v>
      </c>
      <c r="M667" s="9">
        <v>299280</v>
      </c>
      <c r="N667" s="9">
        <f t="shared" si="48"/>
        <v>22105718640</v>
      </c>
      <c r="O667" s="9">
        <f t="shared" si="51"/>
        <v>2210571864</v>
      </c>
      <c r="P667" s="9">
        <f t="shared" si="50"/>
        <v>24316290504</v>
      </c>
      <c r="Q667" s="6" t="s">
        <v>0</v>
      </c>
      <c r="R667" s="6" t="s">
        <v>142</v>
      </c>
      <c r="S667" s="6" t="s">
        <v>2628</v>
      </c>
      <c r="T667" s="6" t="s">
        <v>112</v>
      </c>
      <c r="U667" s="6" t="s">
        <v>90</v>
      </c>
      <c r="V667" s="6" t="s">
        <v>67</v>
      </c>
      <c r="W667" s="6" t="s">
        <v>7</v>
      </c>
      <c r="X667" s="6" t="s">
        <v>1957</v>
      </c>
      <c r="Y667" s="6" t="s">
        <v>2930</v>
      </c>
      <c r="Z667" s="6" t="s">
        <v>2384</v>
      </c>
      <c r="AA667" s="9">
        <v>94347</v>
      </c>
    </row>
    <row r="668" spans="1:27">
      <c r="A668" s="6" t="s">
        <v>467</v>
      </c>
      <c r="B668" s="6" t="s">
        <v>2155</v>
      </c>
      <c r="C668" s="6" t="s">
        <v>650</v>
      </c>
      <c r="D668" s="6" t="s">
        <v>28</v>
      </c>
      <c r="E668" s="7">
        <v>14031900263</v>
      </c>
      <c r="F668" s="7">
        <f t="shared" si="49"/>
        <v>1</v>
      </c>
      <c r="G668" s="6" t="s">
        <v>113</v>
      </c>
      <c r="H668" s="8" t="s">
        <v>1935</v>
      </c>
      <c r="I668" s="6" t="s">
        <v>1934</v>
      </c>
      <c r="J668" s="6" t="s">
        <v>19</v>
      </c>
      <c r="K668" s="9">
        <v>73863</v>
      </c>
      <c r="L668" s="9">
        <v>300000</v>
      </c>
      <c r="M668" s="9">
        <v>298360</v>
      </c>
      <c r="N668" s="9">
        <f t="shared" si="48"/>
        <v>22037764680</v>
      </c>
      <c r="O668" s="9">
        <f t="shared" si="51"/>
        <v>2203776468</v>
      </c>
      <c r="P668" s="9">
        <f t="shared" si="50"/>
        <v>24241541148</v>
      </c>
      <c r="Q668" s="6" t="s">
        <v>0</v>
      </c>
      <c r="R668" s="6" t="s">
        <v>672</v>
      </c>
      <c r="S668" s="6" t="s">
        <v>2628</v>
      </c>
      <c r="T668" s="6" t="s">
        <v>113</v>
      </c>
      <c r="U668" s="6" t="s">
        <v>6</v>
      </c>
      <c r="V668" s="6" t="s">
        <v>5</v>
      </c>
      <c r="W668" s="6" t="s">
        <v>13</v>
      </c>
      <c r="X668" s="6" t="s">
        <v>1936</v>
      </c>
      <c r="Y668" s="6" t="s">
        <v>2931</v>
      </c>
      <c r="Z668" s="6" t="s">
        <v>2384</v>
      </c>
      <c r="AA668" s="9">
        <v>93137</v>
      </c>
    </row>
    <row r="669" spans="1:27">
      <c r="A669" s="6" t="s">
        <v>722</v>
      </c>
      <c r="B669" s="6" t="s">
        <v>2156</v>
      </c>
      <c r="C669" s="6" t="s">
        <v>653</v>
      </c>
      <c r="D669" s="6" t="s">
        <v>28</v>
      </c>
      <c r="E669" s="7">
        <v>14031900264</v>
      </c>
      <c r="F669" s="7">
        <f t="shared" si="49"/>
        <v>1</v>
      </c>
      <c r="G669" s="6" t="s">
        <v>81</v>
      </c>
      <c r="H669" s="8" t="s">
        <v>2011</v>
      </c>
      <c r="I669" s="6" t="s">
        <v>2010</v>
      </c>
      <c r="J669" s="6" t="s">
        <v>19</v>
      </c>
      <c r="K669" s="9">
        <v>73863</v>
      </c>
      <c r="L669" s="9">
        <v>171000</v>
      </c>
      <c r="M669" s="9">
        <v>170910</v>
      </c>
      <c r="N669" s="9">
        <f t="shared" si="48"/>
        <v>12623925330</v>
      </c>
      <c r="O669" s="9">
        <f t="shared" si="51"/>
        <v>1262392533</v>
      </c>
      <c r="P669" s="9">
        <f t="shared" si="50"/>
        <v>13886317863</v>
      </c>
      <c r="Q669" s="6" t="s">
        <v>0</v>
      </c>
      <c r="R669" s="6" t="s">
        <v>670</v>
      </c>
      <c r="S669" s="6" t="s">
        <v>2628</v>
      </c>
      <c r="T669" s="6" t="s">
        <v>81</v>
      </c>
      <c r="U669" s="6" t="s">
        <v>90</v>
      </c>
      <c r="V669" s="6" t="s">
        <v>67</v>
      </c>
      <c r="W669" s="6" t="s">
        <v>752</v>
      </c>
      <c r="X669" s="6" t="s">
        <v>2012</v>
      </c>
      <c r="Y669" s="6" t="s">
        <v>2933</v>
      </c>
      <c r="Z669" s="6" t="s">
        <v>2384</v>
      </c>
      <c r="AA669" s="9">
        <v>93915</v>
      </c>
    </row>
    <row r="670" spans="1:27">
      <c r="A670" s="6" t="s">
        <v>1197</v>
      </c>
      <c r="B670" s="6" t="s">
        <v>2160</v>
      </c>
      <c r="C670" s="6" t="s">
        <v>96</v>
      </c>
      <c r="D670" s="6" t="s">
        <v>28</v>
      </c>
      <c r="E670" s="7">
        <v>14031900265</v>
      </c>
      <c r="F670" s="7">
        <f t="shared" si="49"/>
        <v>1</v>
      </c>
      <c r="G670" s="6" t="s">
        <v>81</v>
      </c>
      <c r="H670" s="8" t="s">
        <v>2158</v>
      </c>
      <c r="I670" s="6" t="s">
        <v>2157</v>
      </c>
      <c r="J670" s="6" t="s">
        <v>19</v>
      </c>
      <c r="K670" s="9">
        <v>73863</v>
      </c>
      <c r="L670" s="9">
        <v>250000</v>
      </c>
      <c r="M670" s="9">
        <v>248750</v>
      </c>
      <c r="N670" s="9">
        <f t="shared" si="48"/>
        <v>18373421250</v>
      </c>
      <c r="O670" s="9">
        <f t="shared" si="51"/>
        <v>1837342125</v>
      </c>
      <c r="P670" s="9">
        <f t="shared" si="50"/>
        <v>20210763375</v>
      </c>
      <c r="Q670" s="6" t="s">
        <v>0</v>
      </c>
      <c r="R670" s="6" t="s">
        <v>137</v>
      </c>
      <c r="S670" s="6" t="s">
        <v>2628</v>
      </c>
      <c r="T670" s="6" t="s">
        <v>81</v>
      </c>
      <c r="U670" s="6" t="s">
        <v>6</v>
      </c>
      <c r="V670" s="6" t="s">
        <v>5</v>
      </c>
      <c r="W670" s="6" t="s">
        <v>1326</v>
      </c>
      <c r="X670" s="6" t="s">
        <v>2159</v>
      </c>
      <c r="Y670" s="6" t="s">
        <v>2934</v>
      </c>
      <c r="Z670" s="6" t="s">
        <v>2384</v>
      </c>
      <c r="AA670" s="9">
        <v>96606</v>
      </c>
    </row>
    <row r="671" spans="1:27">
      <c r="A671" s="6" t="s">
        <v>722</v>
      </c>
      <c r="B671" s="6" t="s">
        <v>2164</v>
      </c>
      <c r="C671" s="6" t="s">
        <v>79</v>
      </c>
      <c r="D671" s="6" t="s">
        <v>28</v>
      </c>
      <c r="E671" s="7">
        <v>14031900266</v>
      </c>
      <c r="F671" s="7">
        <f t="shared" si="49"/>
        <v>1</v>
      </c>
      <c r="G671" s="6" t="s">
        <v>81</v>
      </c>
      <c r="H671" s="8" t="s">
        <v>2162</v>
      </c>
      <c r="I671" s="6" t="s">
        <v>2161</v>
      </c>
      <c r="J671" s="6" t="s">
        <v>19</v>
      </c>
      <c r="K671" s="9">
        <v>73863</v>
      </c>
      <c r="L671" s="9">
        <v>350000</v>
      </c>
      <c r="M671" s="9">
        <v>349140</v>
      </c>
      <c r="N671" s="9">
        <f t="shared" si="48"/>
        <v>25788527820</v>
      </c>
      <c r="O671" s="9">
        <f t="shared" si="51"/>
        <v>2578852782</v>
      </c>
      <c r="P671" s="9">
        <f t="shared" si="50"/>
        <v>28367380602</v>
      </c>
      <c r="Q671" s="6" t="s">
        <v>0</v>
      </c>
      <c r="R671" s="6" t="s">
        <v>670</v>
      </c>
      <c r="S671" s="6" t="s">
        <v>2628</v>
      </c>
      <c r="T671" s="6" t="s">
        <v>81</v>
      </c>
      <c r="U671" s="6" t="s">
        <v>6</v>
      </c>
      <c r="V671" s="6" t="s">
        <v>5</v>
      </c>
      <c r="W671" s="6" t="s">
        <v>567</v>
      </c>
      <c r="X671" s="6" t="s">
        <v>2163</v>
      </c>
      <c r="Y671" s="6" t="s">
        <v>2932</v>
      </c>
      <c r="Z671" s="6" t="s">
        <v>2333</v>
      </c>
      <c r="AA671" s="9">
        <v>93834</v>
      </c>
    </row>
    <row r="672" spans="1:27">
      <c r="A672" s="6" t="s">
        <v>40</v>
      </c>
      <c r="B672" s="6" t="s">
        <v>2168</v>
      </c>
      <c r="C672" s="6" t="s">
        <v>619</v>
      </c>
      <c r="D672" s="6" t="s">
        <v>28</v>
      </c>
      <c r="E672" s="7">
        <v>14031900267</v>
      </c>
      <c r="F672" s="7">
        <f t="shared" si="49"/>
        <v>1</v>
      </c>
      <c r="G672" s="6" t="s">
        <v>118</v>
      </c>
      <c r="H672" s="8" t="s">
        <v>2166</v>
      </c>
      <c r="I672" s="6" t="s">
        <v>2165</v>
      </c>
      <c r="J672" s="6" t="s">
        <v>4</v>
      </c>
      <c r="K672" s="9">
        <v>73863</v>
      </c>
      <c r="L672" s="9">
        <v>100000</v>
      </c>
      <c r="M672" s="9">
        <v>98470</v>
      </c>
      <c r="N672" s="9">
        <f t="shared" si="48"/>
        <v>7273289610</v>
      </c>
      <c r="O672" s="9">
        <f t="shared" si="51"/>
        <v>727328961</v>
      </c>
      <c r="P672" s="9">
        <f t="shared" si="50"/>
        <v>8000618571</v>
      </c>
      <c r="Q672" s="6" t="s">
        <v>0</v>
      </c>
      <c r="R672" s="6" t="s">
        <v>671</v>
      </c>
      <c r="S672" s="6" t="s">
        <v>2628</v>
      </c>
      <c r="T672" s="6" t="s">
        <v>118</v>
      </c>
      <c r="U672" s="6" t="s">
        <v>6</v>
      </c>
      <c r="V672" s="6" t="s">
        <v>5</v>
      </c>
      <c r="W672" s="6" t="s">
        <v>25</v>
      </c>
      <c r="X672" s="6" t="s">
        <v>2167</v>
      </c>
      <c r="Y672" s="6" t="s">
        <v>2935</v>
      </c>
      <c r="Z672" s="6" t="s">
        <v>2384</v>
      </c>
      <c r="AA672" s="9">
        <v>86921</v>
      </c>
    </row>
    <row r="673" spans="1:27">
      <c r="A673" s="6" t="s">
        <v>733</v>
      </c>
      <c r="B673" s="6" t="s">
        <v>2169</v>
      </c>
      <c r="C673" s="6" t="s">
        <v>628</v>
      </c>
      <c r="D673" s="6" t="s">
        <v>28</v>
      </c>
      <c r="E673" s="7">
        <v>14031900268</v>
      </c>
      <c r="F673" s="7">
        <f t="shared" si="49"/>
        <v>1</v>
      </c>
      <c r="G673" s="6" t="s">
        <v>118</v>
      </c>
      <c r="H673" s="8" t="s">
        <v>754</v>
      </c>
      <c r="I673" s="6" t="s">
        <v>753</v>
      </c>
      <c r="J673" s="6" t="s">
        <v>19</v>
      </c>
      <c r="K673" s="9">
        <v>73863</v>
      </c>
      <c r="L673" s="9">
        <v>112000</v>
      </c>
      <c r="M673" s="9">
        <v>110900</v>
      </c>
      <c r="N673" s="9">
        <f t="shared" si="48"/>
        <v>8191406700</v>
      </c>
      <c r="O673" s="9">
        <f t="shared" si="51"/>
        <v>819140670</v>
      </c>
      <c r="P673" s="9">
        <f t="shared" si="50"/>
        <v>9010547370</v>
      </c>
      <c r="Q673" s="6" t="s">
        <v>0</v>
      </c>
      <c r="R673" s="6" t="s">
        <v>671</v>
      </c>
      <c r="S673" s="6" t="s">
        <v>2628</v>
      </c>
      <c r="T673" s="6" t="s">
        <v>118</v>
      </c>
      <c r="U673" s="6" t="s">
        <v>6</v>
      </c>
      <c r="V673" s="6" t="s">
        <v>5</v>
      </c>
      <c r="W673" s="6" t="s">
        <v>567</v>
      </c>
      <c r="X673" s="6" t="s">
        <v>1721</v>
      </c>
      <c r="Y673" s="6" t="s">
        <v>2936</v>
      </c>
      <c r="Z673" s="6" t="s">
        <v>2333</v>
      </c>
      <c r="AA673" s="9">
        <v>95630</v>
      </c>
    </row>
    <row r="674" spans="1:27">
      <c r="A674" s="6" t="s">
        <v>352</v>
      </c>
      <c r="B674" s="6" t="s">
        <v>2170</v>
      </c>
      <c r="C674" s="6" t="s">
        <v>113</v>
      </c>
      <c r="D674" s="6" t="s">
        <v>28</v>
      </c>
      <c r="E674" s="7">
        <v>14031900269</v>
      </c>
      <c r="F674" s="7">
        <f t="shared" si="49"/>
        <v>1</v>
      </c>
      <c r="G674" s="6" t="s">
        <v>110</v>
      </c>
      <c r="H674" s="8" t="s">
        <v>1394</v>
      </c>
      <c r="I674" s="6" t="s">
        <v>1393</v>
      </c>
      <c r="J674" s="6" t="s">
        <v>16</v>
      </c>
      <c r="K674" s="9">
        <v>73863</v>
      </c>
      <c r="L674" s="9">
        <v>450000</v>
      </c>
      <c r="M674" s="9">
        <v>449260</v>
      </c>
      <c r="N674" s="9">
        <f t="shared" si="48"/>
        <v>33183691380</v>
      </c>
      <c r="O674" s="9">
        <f t="shared" si="51"/>
        <v>3318369138</v>
      </c>
      <c r="P674" s="9">
        <f t="shared" si="50"/>
        <v>36502060518</v>
      </c>
      <c r="Q674" s="6" t="s">
        <v>0</v>
      </c>
      <c r="R674" s="6" t="s">
        <v>152</v>
      </c>
      <c r="S674" s="6" t="s">
        <v>2628</v>
      </c>
      <c r="T674" s="6" t="s">
        <v>110</v>
      </c>
      <c r="U674" s="6" t="s">
        <v>6</v>
      </c>
      <c r="V674" s="6" t="s">
        <v>5</v>
      </c>
      <c r="W674" s="6" t="s">
        <v>20</v>
      </c>
      <c r="X674" s="6" t="s">
        <v>1395</v>
      </c>
      <c r="Y674" s="6" t="s">
        <v>2939</v>
      </c>
      <c r="Z674" s="6" t="s">
        <v>2384</v>
      </c>
      <c r="AA674" s="9">
        <v>94795</v>
      </c>
    </row>
    <row r="675" spans="1:27">
      <c r="A675" s="6" t="s">
        <v>722</v>
      </c>
      <c r="B675" s="6" t="s">
        <v>2174</v>
      </c>
      <c r="C675" s="6" t="s">
        <v>86</v>
      </c>
      <c r="D675" s="6" t="s">
        <v>28</v>
      </c>
      <c r="E675" s="7">
        <v>14031900270</v>
      </c>
      <c r="F675" s="7">
        <f t="shared" si="49"/>
        <v>1</v>
      </c>
      <c r="G675" s="6" t="s">
        <v>110</v>
      </c>
      <c r="H675" s="8" t="s">
        <v>2172</v>
      </c>
      <c r="I675" s="6" t="s">
        <v>2171</v>
      </c>
      <c r="J675" s="6" t="s">
        <v>19</v>
      </c>
      <c r="K675" s="9">
        <v>73863</v>
      </c>
      <c r="L675" s="9">
        <v>150000</v>
      </c>
      <c r="M675" s="9">
        <v>149700</v>
      </c>
      <c r="N675" s="9">
        <f t="shared" si="48"/>
        <v>11057291100</v>
      </c>
      <c r="O675" s="9">
        <f t="shared" si="51"/>
        <v>1105729110</v>
      </c>
      <c r="P675" s="9">
        <f t="shared" si="50"/>
        <v>12163020210</v>
      </c>
      <c r="Q675" s="6" t="s">
        <v>0</v>
      </c>
      <c r="R675" s="6" t="s">
        <v>152</v>
      </c>
      <c r="S675" s="6" t="s">
        <v>2628</v>
      </c>
      <c r="T675" s="6" t="s">
        <v>110</v>
      </c>
      <c r="U675" s="6" t="s">
        <v>90</v>
      </c>
      <c r="V675" s="6" t="s">
        <v>67</v>
      </c>
      <c r="W675" s="6" t="s">
        <v>1326</v>
      </c>
      <c r="X675" s="6" t="s">
        <v>2173</v>
      </c>
      <c r="Y675" s="6" t="s">
        <v>2937</v>
      </c>
      <c r="Z675" s="6" t="s">
        <v>2333</v>
      </c>
      <c r="AA675" s="9">
        <v>94585</v>
      </c>
    </row>
    <row r="676" spans="1:27">
      <c r="A676" s="6" t="s">
        <v>40</v>
      </c>
      <c r="B676" s="6" t="s">
        <v>2176</v>
      </c>
      <c r="C676" s="6" t="s">
        <v>87</v>
      </c>
      <c r="D676" s="6" t="s">
        <v>28</v>
      </c>
      <c r="E676" s="7">
        <v>14031900271</v>
      </c>
      <c r="F676" s="7">
        <f t="shared" si="49"/>
        <v>1</v>
      </c>
      <c r="G676" s="6" t="s">
        <v>103</v>
      </c>
      <c r="H676" s="8" t="s">
        <v>1510</v>
      </c>
      <c r="I676" s="6" t="s">
        <v>1509</v>
      </c>
      <c r="J676" s="6" t="s">
        <v>4</v>
      </c>
      <c r="K676" s="9">
        <v>73863</v>
      </c>
      <c r="L676" s="9">
        <v>479000</v>
      </c>
      <c r="M676" s="9">
        <v>477160</v>
      </c>
      <c r="N676" s="9">
        <f t="shared" si="48"/>
        <v>35244469080</v>
      </c>
      <c r="O676" s="9">
        <f t="shared" si="51"/>
        <v>3524446908</v>
      </c>
      <c r="P676" s="9">
        <f t="shared" si="50"/>
        <v>38768915988</v>
      </c>
      <c r="Q676" s="6" t="s">
        <v>0</v>
      </c>
      <c r="R676" s="6" t="s">
        <v>151</v>
      </c>
      <c r="S676" s="6" t="s">
        <v>2628</v>
      </c>
      <c r="T676" s="6" t="s">
        <v>103</v>
      </c>
      <c r="U676" s="6" t="s">
        <v>6</v>
      </c>
      <c r="V676" s="6" t="s">
        <v>5</v>
      </c>
      <c r="W676" s="6" t="s">
        <v>25</v>
      </c>
      <c r="X676" s="6" t="s">
        <v>2175</v>
      </c>
      <c r="Y676" s="6" t="s">
        <v>2940</v>
      </c>
      <c r="Z676" s="6" t="s">
        <v>2384</v>
      </c>
      <c r="AA676" s="9">
        <v>97240</v>
      </c>
    </row>
    <row r="677" spans="1:27">
      <c r="A677" s="6" t="s">
        <v>40</v>
      </c>
      <c r="B677" s="6" t="s">
        <v>2177</v>
      </c>
      <c r="C677" s="6" t="s">
        <v>87</v>
      </c>
      <c r="D677" s="6" t="s">
        <v>28</v>
      </c>
      <c r="E677" s="7">
        <v>14031900272</v>
      </c>
      <c r="F677" s="7">
        <f t="shared" si="49"/>
        <v>1</v>
      </c>
      <c r="G677" s="6" t="s">
        <v>103</v>
      </c>
      <c r="H677" s="8" t="s">
        <v>1029</v>
      </c>
      <c r="I677" s="6" t="s">
        <v>1028</v>
      </c>
      <c r="J677" s="6" t="s">
        <v>4</v>
      </c>
      <c r="K677" s="9">
        <v>73863</v>
      </c>
      <c r="L677" s="9">
        <v>300000</v>
      </c>
      <c r="M677" s="9">
        <v>299160</v>
      </c>
      <c r="N677" s="9">
        <f t="shared" si="48"/>
        <v>22096855080</v>
      </c>
      <c r="O677" s="9">
        <f t="shared" si="51"/>
        <v>2209685508</v>
      </c>
      <c r="P677" s="9">
        <f t="shared" si="50"/>
        <v>24306540588</v>
      </c>
      <c r="Q677" s="6" t="s">
        <v>0</v>
      </c>
      <c r="R677" s="6" t="s">
        <v>143</v>
      </c>
      <c r="S677" s="6" t="s">
        <v>2628</v>
      </c>
      <c r="T677" s="6" t="s">
        <v>103</v>
      </c>
      <c r="U677" s="6" t="s">
        <v>6</v>
      </c>
      <c r="V677" s="6" t="s">
        <v>5</v>
      </c>
      <c r="W677" s="6" t="s">
        <v>25</v>
      </c>
      <c r="X677" s="6" t="s">
        <v>1030</v>
      </c>
      <c r="Y677" s="6" t="s">
        <v>2941</v>
      </c>
      <c r="Z677" s="6" t="s">
        <v>2384</v>
      </c>
      <c r="AA677" s="9">
        <v>95381</v>
      </c>
    </row>
    <row r="678" spans="1:27">
      <c r="A678" s="6" t="s">
        <v>710</v>
      </c>
      <c r="B678" s="6" t="s">
        <v>2178</v>
      </c>
      <c r="C678" s="6" t="s">
        <v>653</v>
      </c>
      <c r="D678" s="6" t="s">
        <v>28</v>
      </c>
      <c r="E678" s="7">
        <v>14031900273</v>
      </c>
      <c r="F678" s="7">
        <f t="shared" si="49"/>
        <v>1</v>
      </c>
      <c r="G678" s="6" t="s">
        <v>103</v>
      </c>
      <c r="H678" s="8" t="s">
        <v>754</v>
      </c>
      <c r="I678" s="6" t="s">
        <v>753</v>
      </c>
      <c r="J678" s="6" t="s">
        <v>19</v>
      </c>
      <c r="K678" s="9">
        <v>73863</v>
      </c>
      <c r="L678" s="9">
        <v>500000</v>
      </c>
      <c r="M678" s="9">
        <v>499330</v>
      </c>
      <c r="N678" s="9">
        <f t="shared" si="48"/>
        <v>36882011790</v>
      </c>
      <c r="O678" s="9">
        <f t="shared" si="51"/>
        <v>3688201179</v>
      </c>
      <c r="P678" s="9">
        <f t="shared" si="50"/>
        <v>40570212969</v>
      </c>
      <c r="Q678" s="6" t="s">
        <v>0</v>
      </c>
      <c r="R678" s="6" t="s">
        <v>151</v>
      </c>
      <c r="S678" s="6" t="s">
        <v>2628</v>
      </c>
      <c r="T678" s="6" t="s">
        <v>103</v>
      </c>
      <c r="U678" s="6" t="s">
        <v>6</v>
      </c>
      <c r="V678" s="6" t="s">
        <v>5</v>
      </c>
      <c r="W678" s="6" t="s">
        <v>567</v>
      </c>
      <c r="X678" s="6" t="s">
        <v>1721</v>
      </c>
      <c r="Y678" s="6" t="s">
        <v>2948</v>
      </c>
      <c r="Z678" s="6" t="s">
        <v>2384</v>
      </c>
      <c r="AA678" s="9">
        <v>96459</v>
      </c>
    </row>
    <row r="679" spans="1:27">
      <c r="A679" s="6" t="s">
        <v>710</v>
      </c>
      <c r="B679" s="6" t="s">
        <v>2179</v>
      </c>
      <c r="C679" s="6" t="s">
        <v>653</v>
      </c>
      <c r="D679" s="6" t="s">
        <v>28</v>
      </c>
      <c r="E679" s="7">
        <v>14031900274</v>
      </c>
      <c r="F679" s="7">
        <f t="shared" si="49"/>
        <v>1</v>
      </c>
      <c r="G679" s="6" t="s">
        <v>103</v>
      </c>
      <c r="H679" s="8" t="s">
        <v>754</v>
      </c>
      <c r="I679" s="6" t="s">
        <v>753</v>
      </c>
      <c r="J679" s="6" t="s">
        <v>19</v>
      </c>
      <c r="K679" s="9">
        <v>73863</v>
      </c>
      <c r="L679" s="9">
        <v>500000</v>
      </c>
      <c r="M679" s="9">
        <v>499660</v>
      </c>
      <c r="N679" s="9">
        <f t="shared" si="48"/>
        <v>36906386580</v>
      </c>
      <c r="O679" s="9">
        <f t="shared" si="51"/>
        <v>3690638658</v>
      </c>
      <c r="P679" s="9">
        <f t="shared" si="50"/>
        <v>40597025238</v>
      </c>
      <c r="Q679" s="6" t="s">
        <v>0</v>
      </c>
      <c r="R679" s="6" t="s">
        <v>151</v>
      </c>
      <c r="S679" s="6" t="s">
        <v>2628</v>
      </c>
      <c r="T679" s="6" t="s">
        <v>103</v>
      </c>
      <c r="U679" s="6" t="s">
        <v>6</v>
      </c>
      <c r="V679" s="6" t="s">
        <v>5</v>
      </c>
      <c r="W679" s="6" t="s">
        <v>567</v>
      </c>
      <c r="X679" s="6" t="s">
        <v>1721</v>
      </c>
      <c r="Y679" s="6" t="s">
        <v>2947</v>
      </c>
      <c r="Z679" s="6" t="s">
        <v>2384</v>
      </c>
      <c r="AA679" s="9">
        <v>96463</v>
      </c>
    </row>
    <row r="680" spans="1:27">
      <c r="A680" s="6" t="s">
        <v>40</v>
      </c>
      <c r="B680" s="6" t="s">
        <v>2183</v>
      </c>
      <c r="C680" s="6" t="s">
        <v>103</v>
      </c>
      <c r="D680" s="6" t="s">
        <v>28</v>
      </c>
      <c r="E680" s="7">
        <v>14031900275</v>
      </c>
      <c r="F680" s="7">
        <f t="shared" si="49"/>
        <v>1</v>
      </c>
      <c r="G680" s="6" t="s">
        <v>106</v>
      </c>
      <c r="H680" s="8" t="s">
        <v>2181</v>
      </c>
      <c r="I680" s="6" t="s">
        <v>2180</v>
      </c>
      <c r="J680" s="6" t="s">
        <v>4</v>
      </c>
      <c r="K680" s="9">
        <v>73863</v>
      </c>
      <c r="L680" s="9">
        <v>200000</v>
      </c>
      <c r="M680" s="9">
        <v>199430</v>
      </c>
      <c r="N680" s="9">
        <f t="shared" si="48"/>
        <v>14730498090</v>
      </c>
      <c r="O680" s="9">
        <f t="shared" si="51"/>
        <v>1473049809</v>
      </c>
      <c r="P680" s="9">
        <f t="shared" si="50"/>
        <v>16203547899</v>
      </c>
      <c r="Q680" s="6" t="s">
        <v>0</v>
      </c>
      <c r="R680" s="6" t="s">
        <v>143</v>
      </c>
      <c r="S680" s="6" t="s">
        <v>2628</v>
      </c>
      <c r="T680" s="6" t="s">
        <v>106</v>
      </c>
      <c r="U680" s="6" t="s">
        <v>6</v>
      </c>
      <c r="V680" s="6" t="s">
        <v>5</v>
      </c>
      <c r="W680" s="6" t="s">
        <v>42</v>
      </c>
      <c r="X680" s="6" t="s">
        <v>2182</v>
      </c>
      <c r="Y680" s="6" t="s">
        <v>2949</v>
      </c>
      <c r="Z680" s="6" t="s">
        <v>2384</v>
      </c>
      <c r="AA680" s="9">
        <v>96794</v>
      </c>
    </row>
    <row r="681" spans="1:27">
      <c r="A681" s="6" t="s">
        <v>64</v>
      </c>
      <c r="B681" s="6" t="s">
        <v>2185</v>
      </c>
      <c r="C681" s="6" t="s">
        <v>110</v>
      </c>
      <c r="D681" s="6" t="s">
        <v>28</v>
      </c>
      <c r="E681" s="7">
        <v>14031900276</v>
      </c>
      <c r="F681" s="7">
        <f t="shared" si="49"/>
        <v>1</v>
      </c>
      <c r="G681" s="6" t="s">
        <v>101</v>
      </c>
      <c r="H681" s="8" t="s">
        <v>960</v>
      </c>
      <c r="I681" s="6" t="s">
        <v>959</v>
      </c>
      <c r="J681" s="6" t="s">
        <v>19</v>
      </c>
      <c r="K681" s="9">
        <v>73863</v>
      </c>
      <c r="L681" s="9">
        <v>250000</v>
      </c>
      <c r="M681" s="9">
        <v>248620</v>
      </c>
      <c r="N681" s="9">
        <f t="shared" si="48"/>
        <v>18363819060</v>
      </c>
      <c r="O681" s="9">
        <f t="shared" si="51"/>
        <v>1836381906</v>
      </c>
      <c r="P681" s="9">
        <f t="shared" si="50"/>
        <v>20200200966</v>
      </c>
      <c r="Q681" s="6" t="s">
        <v>0</v>
      </c>
      <c r="R681" s="6" t="s">
        <v>134</v>
      </c>
      <c r="S681" s="6" t="s">
        <v>2628</v>
      </c>
      <c r="T681" s="6" t="s">
        <v>101</v>
      </c>
      <c r="U681" s="6" t="s">
        <v>6</v>
      </c>
      <c r="V681" s="6" t="s">
        <v>5</v>
      </c>
      <c r="W681" s="6" t="s">
        <v>447</v>
      </c>
      <c r="X681" s="6" t="s">
        <v>2184</v>
      </c>
      <c r="Y681" s="6" t="s">
        <v>2950</v>
      </c>
      <c r="Z681" s="6" t="s">
        <v>2333</v>
      </c>
      <c r="AA681" s="9">
        <v>97410</v>
      </c>
    </row>
    <row r="682" spans="1:27">
      <c r="A682" s="6" t="s">
        <v>299</v>
      </c>
      <c r="B682" s="6" t="s">
        <v>2186</v>
      </c>
      <c r="C682" s="6" t="s">
        <v>101</v>
      </c>
      <c r="D682" s="6" t="s">
        <v>28</v>
      </c>
      <c r="E682" s="7">
        <v>14031900287</v>
      </c>
      <c r="F682" s="7">
        <f t="shared" si="49"/>
        <v>1</v>
      </c>
      <c r="G682" s="6" t="s">
        <v>91</v>
      </c>
      <c r="H682" s="8" t="s">
        <v>1953</v>
      </c>
      <c r="I682" s="6" t="s">
        <v>1952</v>
      </c>
      <c r="J682" s="6" t="s">
        <v>16</v>
      </c>
      <c r="K682" s="9">
        <v>73863</v>
      </c>
      <c r="L682" s="9">
        <v>370000</v>
      </c>
      <c r="M682" s="9">
        <v>368580</v>
      </c>
      <c r="N682" s="9">
        <f t="shared" si="48"/>
        <v>27224424540</v>
      </c>
      <c r="O682" s="9">
        <f t="shared" si="51"/>
        <v>2722442454</v>
      </c>
      <c r="P682" s="9">
        <f t="shared" si="50"/>
        <v>29946866994</v>
      </c>
      <c r="Q682" s="6" t="s">
        <v>0</v>
      </c>
      <c r="R682" s="6" t="s">
        <v>147</v>
      </c>
      <c r="S682" s="6" t="s">
        <v>2628</v>
      </c>
      <c r="T682" s="6" t="s">
        <v>91</v>
      </c>
      <c r="U682" s="6" t="s">
        <v>6</v>
      </c>
      <c r="V682" s="6" t="s">
        <v>5</v>
      </c>
      <c r="W682" s="6" t="s">
        <v>715</v>
      </c>
      <c r="X682" s="6" t="s">
        <v>2095</v>
      </c>
      <c r="Y682" s="6" t="s">
        <v>2953</v>
      </c>
      <c r="Z682" s="6" t="s">
        <v>2384</v>
      </c>
      <c r="AA682" s="9">
        <v>96910</v>
      </c>
    </row>
    <row r="683" spans="1:27">
      <c r="A683" s="6" t="s">
        <v>722</v>
      </c>
      <c r="B683" s="6" t="s">
        <v>2955</v>
      </c>
      <c r="C683" s="6" t="s">
        <v>637</v>
      </c>
      <c r="D683" s="6" t="s">
        <v>28</v>
      </c>
      <c r="E683" s="7">
        <v>14031900288</v>
      </c>
      <c r="F683" s="7">
        <f t="shared" si="49"/>
        <v>1</v>
      </c>
      <c r="G683" s="6" t="s">
        <v>137</v>
      </c>
      <c r="H683" s="8" t="s">
        <v>2956</v>
      </c>
      <c r="I683" s="6" t="s">
        <v>2957</v>
      </c>
      <c r="J683" s="6" t="s">
        <v>19</v>
      </c>
      <c r="K683" s="9">
        <v>73863</v>
      </c>
      <c r="L683" s="10">
        <v>203000</v>
      </c>
      <c r="M683" s="9">
        <v>202620</v>
      </c>
      <c r="N683" s="9">
        <f t="shared" si="48"/>
        <v>14966121060</v>
      </c>
      <c r="O683" s="9">
        <f t="shared" si="51"/>
        <v>1496612106</v>
      </c>
      <c r="P683" s="9">
        <f t="shared" si="50"/>
        <v>16462733166</v>
      </c>
      <c r="Q683" s="6" t="s">
        <v>0</v>
      </c>
      <c r="R683" s="6" t="s">
        <v>142</v>
      </c>
      <c r="S683" s="6" t="s">
        <v>2628</v>
      </c>
      <c r="T683" s="6" t="s">
        <v>137</v>
      </c>
      <c r="U683" s="6" t="s">
        <v>6</v>
      </c>
      <c r="V683" s="6" t="s">
        <v>5</v>
      </c>
      <c r="W683" s="6" t="s">
        <v>7</v>
      </c>
      <c r="X683" s="6" t="s">
        <v>2958</v>
      </c>
      <c r="Y683" s="6" t="s">
        <v>2959</v>
      </c>
      <c r="Z683" s="6" t="s">
        <v>2384</v>
      </c>
      <c r="AA683" s="9">
        <v>93182</v>
      </c>
    </row>
    <row r="684" spans="1:27">
      <c r="A684" s="6" t="s">
        <v>299</v>
      </c>
      <c r="B684" s="6" t="s">
        <v>2188</v>
      </c>
      <c r="C684" s="6" t="s">
        <v>102</v>
      </c>
      <c r="D684" s="6" t="s">
        <v>28</v>
      </c>
      <c r="E684" s="7">
        <v>14031900289</v>
      </c>
      <c r="F684" s="7">
        <f t="shared" si="49"/>
        <v>1</v>
      </c>
      <c r="G684" s="6" t="s">
        <v>137</v>
      </c>
      <c r="H684" s="8" t="s">
        <v>1010</v>
      </c>
      <c r="I684" s="6" t="s">
        <v>1009</v>
      </c>
      <c r="J684" s="6" t="s">
        <v>16</v>
      </c>
      <c r="K684" s="9">
        <v>73863</v>
      </c>
      <c r="L684" s="9">
        <v>400000</v>
      </c>
      <c r="M684" s="9">
        <v>398190</v>
      </c>
      <c r="N684" s="9">
        <f t="shared" si="48"/>
        <v>29411507970</v>
      </c>
      <c r="O684" s="9">
        <f t="shared" si="51"/>
        <v>2941150797</v>
      </c>
      <c r="P684" s="9">
        <f t="shared" si="50"/>
        <v>32352658767</v>
      </c>
      <c r="Q684" s="6" t="s">
        <v>0</v>
      </c>
      <c r="R684" s="6" t="s">
        <v>142</v>
      </c>
      <c r="S684" s="6" t="s">
        <v>2628</v>
      </c>
      <c r="T684" s="6" t="s">
        <v>137</v>
      </c>
      <c r="U684" s="6" t="s">
        <v>6</v>
      </c>
      <c r="V684" s="6" t="s">
        <v>5</v>
      </c>
      <c r="W684" s="6" t="s">
        <v>665</v>
      </c>
      <c r="X684" s="6" t="s">
        <v>2187</v>
      </c>
      <c r="Y684" s="6" t="s">
        <v>2977</v>
      </c>
      <c r="Z684" s="6" t="s">
        <v>2384</v>
      </c>
      <c r="AA684" s="9">
        <v>98234</v>
      </c>
    </row>
    <row r="685" spans="1:27">
      <c r="A685" s="6" t="s">
        <v>40</v>
      </c>
      <c r="B685" s="6" t="s">
        <v>2189</v>
      </c>
      <c r="C685" s="6" t="s">
        <v>101</v>
      </c>
      <c r="D685" s="6" t="s">
        <v>28</v>
      </c>
      <c r="E685" s="7">
        <v>14031900290</v>
      </c>
      <c r="F685" s="7">
        <f t="shared" si="49"/>
        <v>1</v>
      </c>
      <c r="G685" s="6" t="s">
        <v>137</v>
      </c>
      <c r="H685" s="8" t="s">
        <v>1476</v>
      </c>
      <c r="I685" s="6" t="s">
        <v>1475</v>
      </c>
      <c r="J685" s="6" t="s">
        <v>16</v>
      </c>
      <c r="K685" s="9">
        <v>73863</v>
      </c>
      <c r="L685" s="9">
        <v>200000</v>
      </c>
      <c r="M685" s="9">
        <v>199000</v>
      </c>
      <c r="N685" s="9">
        <f t="shared" si="48"/>
        <v>14698737000</v>
      </c>
      <c r="O685" s="9">
        <f t="shared" si="51"/>
        <v>1469873700</v>
      </c>
      <c r="P685" s="9">
        <f t="shared" si="50"/>
        <v>16168610700</v>
      </c>
      <c r="Q685" s="6" t="s">
        <v>0</v>
      </c>
      <c r="R685" s="6" t="s">
        <v>142</v>
      </c>
      <c r="S685" s="6" t="s">
        <v>2628</v>
      </c>
      <c r="T685" s="6" t="s">
        <v>137</v>
      </c>
      <c r="U685" s="6" t="s">
        <v>6</v>
      </c>
      <c r="V685" s="6" t="s">
        <v>5</v>
      </c>
      <c r="W685" s="6" t="s">
        <v>22</v>
      </c>
      <c r="X685" s="6" t="s">
        <v>1477</v>
      </c>
      <c r="Y685" s="6" t="s">
        <v>2954</v>
      </c>
      <c r="Z685" s="6" t="s">
        <v>2384</v>
      </c>
      <c r="AA685" s="9">
        <v>98202</v>
      </c>
    </row>
    <row r="686" spans="1:27">
      <c r="A686" s="6" t="s">
        <v>9</v>
      </c>
      <c r="B686" s="6" t="s">
        <v>2190</v>
      </c>
      <c r="C686" s="6" t="s">
        <v>102</v>
      </c>
      <c r="D686" s="6" t="s">
        <v>28</v>
      </c>
      <c r="E686" s="7">
        <v>14031900291</v>
      </c>
      <c r="F686" s="7">
        <f t="shared" si="49"/>
        <v>1</v>
      </c>
      <c r="G686" s="6" t="s">
        <v>137</v>
      </c>
      <c r="H686" s="8" t="s">
        <v>797</v>
      </c>
      <c r="I686" s="6" t="s">
        <v>796</v>
      </c>
      <c r="J686" s="6" t="s">
        <v>16</v>
      </c>
      <c r="K686" s="9">
        <v>73863</v>
      </c>
      <c r="L686" s="9">
        <v>300000</v>
      </c>
      <c r="M686" s="9">
        <v>299110</v>
      </c>
      <c r="N686" s="9">
        <f t="shared" si="48"/>
        <v>22093161930</v>
      </c>
      <c r="O686" s="9">
        <f t="shared" si="51"/>
        <v>2209316193</v>
      </c>
      <c r="P686" s="9">
        <f t="shared" si="50"/>
        <v>24302478123</v>
      </c>
      <c r="Q686" s="6" t="s">
        <v>0</v>
      </c>
      <c r="R686" s="6" t="s">
        <v>142</v>
      </c>
      <c r="S686" s="6" t="s">
        <v>2628</v>
      </c>
      <c r="T686" s="6" t="s">
        <v>103</v>
      </c>
      <c r="U686" s="6" t="s">
        <v>6</v>
      </c>
      <c r="V686" s="6" t="s">
        <v>5</v>
      </c>
      <c r="W686" s="6" t="s">
        <v>20</v>
      </c>
      <c r="X686" s="6" t="s">
        <v>1616</v>
      </c>
      <c r="Y686" s="6" t="s">
        <v>2974</v>
      </c>
      <c r="Z686" s="6" t="s">
        <v>2384</v>
      </c>
      <c r="AA686" s="9">
        <v>93539</v>
      </c>
    </row>
    <row r="687" spans="1:27">
      <c r="A687" s="6" t="s">
        <v>722</v>
      </c>
      <c r="B687" s="6" t="s">
        <v>2960</v>
      </c>
      <c r="C687" s="6" t="s">
        <v>653</v>
      </c>
      <c r="D687" s="6" t="s">
        <v>28</v>
      </c>
      <c r="E687" s="7">
        <v>14031900292</v>
      </c>
      <c r="F687" s="7">
        <f t="shared" si="49"/>
        <v>1</v>
      </c>
      <c r="G687" s="6" t="s">
        <v>137</v>
      </c>
      <c r="H687" s="8" t="s">
        <v>2961</v>
      </c>
      <c r="I687" s="6" t="s">
        <v>2962</v>
      </c>
      <c r="J687" s="6" t="s">
        <v>19</v>
      </c>
      <c r="K687" s="9">
        <v>73863</v>
      </c>
      <c r="L687" s="10">
        <v>375000</v>
      </c>
      <c r="M687" s="9">
        <v>374980</v>
      </c>
      <c r="N687" s="9">
        <f t="shared" si="48"/>
        <v>27697147740</v>
      </c>
      <c r="O687" s="9">
        <f t="shared" si="51"/>
        <v>2769714774</v>
      </c>
      <c r="P687" s="9">
        <f t="shared" si="50"/>
        <v>30466862514</v>
      </c>
      <c r="Q687" s="6" t="s">
        <v>0</v>
      </c>
      <c r="R687" s="6" t="s">
        <v>142</v>
      </c>
      <c r="S687" s="6" t="s">
        <v>2628</v>
      </c>
      <c r="T687" s="6" t="s">
        <v>137</v>
      </c>
      <c r="U687" s="6" t="s">
        <v>6</v>
      </c>
      <c r="V687" s="6" t="s">
        <v>5</v>
      </c>
      <c r="W687" s="6" t="s">
        <v>53</v>
      </c>
      <c r="X687" s="6" t="s">
        <v>2963</v>
      </c>
      <c r="Y687" s="6" t="s">
        <v>2964</v>
      </c>
      <c r="Z687" s="6" t="s">
        <v>2384</v>
      </c>
      <c r="AA687" s="9">
        <v>90607</v>
      </c>
    </row>
    <row r="688" spans="1:27">
      <c r="A688" s="6" t="s">
        <v>467</v>
      </c>
      <c r="B688" s="6" t="s">
        <v>2191</v>
      </c>
      <c r="C688" s="6" t="s">
        <v>103</v>
      </c>
      <c r="D688" s="6" t="s">
        <v>28</v>
      </c>
      <c r="E688" s="7">
        <v>14031900293</v>
      </c>
      <c r="F688" s="7">
        <f t="shared" si="49"/>
        <v>1</v>
      </c>
      <c r="G688" s="6" t="s">
        <v>137</v>
      </c>
      <c r="H688" s="8" t="s">
        <v>764</v>
      </c>
      <c r="I688" s="6" t="s">
        <v>763</v>
      </c>
      <c r="J688" s="6" t="s">
        <v>19</v>
      </c>
      <c r="K688" s="9">
        <v>73863</v>
      </c>
      <c r="L688" s="9">
        <v>275000</v>
      </c>
      <c r="M688" s="9">
        <v>274390</v>
      </c>
      <c r="N688" s="9">
        <f t="shared" si="48"/>
        <v>20267268570</v>
      </c>
      <c r="O688" s="9">
        <f t="shared" si="51"/>
        <v>2026726857</v>
      </c>
      <c r="P688" s="9">
        <f t="shared" si="50"/>
        <v>22293995427</v>
      </c>
      <c r="Q688" s="6" t="s">
        <v>0</v>
      </c>
      <c r="R688" s="6" t="s">
        <v>142</v>
      </c>
      <c r="S688" s="6" t="s">
        <v>2628</v>
      </c>
      <c r="T688" s="6" t="s">
        <v>137</v>
      </c>
      <c r="U688" s="6" t="s">
        <v>6</v>
      </c>
      <c r="V688" s="6" t="s">
        <v>5</v>
      </c>
      <c r="W688" s="6" t="s">
        <v>13</v>
      </c>
      <c r="X688" s="6" t="s">
        <v>1538</v>
      </c>
      <c r="Y688" s="6" t="s">
        <v>2967</v>
      </c>
      <c r="Z688" s="6" t="s">
        <v>2333</v>
      </c>
      <c r="AA688" s="9">
        <v>96974</v>
      </c>
    </row>
    <row r="689" spans="1:27">
      <c r="A689" s="6" t="s">
        <v>299</v>
      </c>
      <c r="B689" s="6" t="s">
        <v>2193</v>
      </c>
      <c r="C689" s="6" t="s">
        <v>101</v>
      </c>
      <c r="D689" s="6" t="s">
        <v>28</v>
      </c>
      <c r="E689" s="7">
        <v>14031900294</v>
      </c>
      <c r="F689" s="7">
        <f t="shared" si="49"/>
        <v>1</v>
      </c>
      <c r="G689" s="6" t="s">
        <v>137</v>
      </c>
      <c r="H689" s="8" t="s">
        <v>1373</v>
      </c>
      <c r="I689" s="6" t="s">
        <v>1372</v>
      </c>
      <c r="J689" s="6" t="s">
        <v>16</v>
      </c>
      <c r="K689" s="9">
        <v>73863</v>
      </c>
      <c r="L689" s="9">
        <v>100000</v>
      </c>
      <c r="M689" s="9">
        <v>99540</v>
      </c>
      <c r="N689" s="9">
        <f t="shared" si="48"/>
        <v>7352323020</v>
      </c>
      <c r="O689" s="9">
        <f t="shared" si="51"/>
        <v>735232302</v>
      </c>
      <c r="P689" s="9">
        <f t="shared" si="50"/>
        <v>8087555322</v>
      </c>
      <c r="Q689" s="6" t="s">
        <v>0</v>
      </c>
      <c r="R689" s="6" t="s">
        <v>142</v>
      </c>
      <c r="S689" s="6" t="s">
        <v>2628</v>
      </c>
      <c r="T689" s="6" t="s">
        <v>137</v>
      </c>
      <c r="U689" s="6" t="s">
        <v>6</v>
      </c>
      <c r="V689" s="6" t="s">
        <v>5</v>
      </c>
      <c r="W689" s="6" t="s">
        <v>665</v>
      </c>
      <c r="X689" s="6" t="s">
        <v>2192</v>
      </c>
      <c r="Y689" s="6" t="s">
        <v>2975</v>
      </c>
      <c r="Z689" s="6" t="s">
        <v>2384</v>
      </c>
      <c r="AA689" s="9">
        <v>97866</v>
      </c>
    </row>
    <row r="690" spans="1:27">
      <c r="A690" s="6" t="s">
        <v>319</v>
      </c>
      <c r="B690" s="6" t="s">
        <v>2197</v>
      </c>
      <c r="C690" s="6" t="s">
        <v>103</v>
      </c>
      <c r="D690" s="6" t="s">
        <v>28</v>
      </c>
      <c r="E690" s="7">
        <v>14031900295</v>
      </c>
      <c r="F690" s="7">
        <f t="shared" si="49"/>
        <v>1</v>
      </c>
      <c r="G690" s="6" t="s">
        <v>137</v>
      </c>
      <c r="H690" s="8" t="s">
        <v>2195</v>
      </c>
      <c r="I690" s="6" t="s">
        <v>2194</v>
      </c>
      <c r="J690" s="6" t="s">
        <v>4</v>
      </c>
      <c r="K690" s="9">
        <v>73863</v>
      </c>
      <c r="L690" s="9">
        <v>248000</v>
      </c>
      <c r="M690" s="9">
        <v>246640</v>
      </c>
      <c r="N690" s="9">
        <f t="shared" si="48"/>
        <v>18217570320</v>
      </c>
      <c r="O690" s="9">
        <f t="shared" si="51"/>
        <v>1821757032</v>
      </c>
      <c r="P690" s="9">
        <f t="shared" si="50"/>
        <v>20039327352</v>
      </c>
      <c r="Q690" s="6" t="s">
        <v>0</v>
      </c>
      <c r="R690" s="6" t="s">
        <v>142</v>
      </c>
      <c r="S690" s="6" t="s">
        <v>2628</v>
      </c>
      <c r="T690" s="6" t="s">
        <v>137</v>
      </c>
      <c r="U690" s="6" t="s">
        <v>6</v>
      </c>
      <c r="V690" s="6" t="s">
        <v>5</v>
      </c>
      <c r="W690" s="6" t="s">
        <v>442</v>
      </c>
      <c r="X690" s="6" t="s">
        <v>2196</v>
      </c>
      <c r="Y690" s="6" t="s">
        <v>2973</v>
      </c>
      <c r="Z690" s="6" t="s">
        <v>2333</v>
      </c>
      <c r="AA690" s="9">
        <v>97009</v>
      </c>
    </row>
    <row r="691" spans="1:27">
      <c r="A691" s="6" t="s">
        <v>37</v>
      </c>
      <c r="B691" s="6" t="s">
        <v>2200</v>
      </c>
      <c r="C691" s="6" t="s">
        <v>91</v>
      </c>
      <c r="D691" s="6" t="s">
        <v>28</v>
      </c>
      <c r="E691" s="7">
        <v>14031900296</v>
      </c>
      <c r="F691" s="7">
        <f t="shared" si="49"/>
        <v>1</v>
      </c>
      <c r="G691" s="6" t="s">
        <v>137</v>
      </c>
      <c r="H691" s="8" t="s">
        <v>2198</v>
      </c>
      <c r="I691" s="6" t="s">
        <v>439</v>
      </c>
      <c r="J691" s="6" t="s">
        <v>19</v>
      </c>
      <c r="K691" s="9">
        <v>73863</v>
      </c>
      <c r="L691" s="10">
        <v>300000</v>
      </c>
      <c r="M691" s="9">
        <v>299760</v>
      </c>
      <c r="N691" s="9">
        <f t="shared" si="48"/>
        <v>22141172880</v>
      </c>
      <c r="O691" s="9">
        <f t="shared" si="51"/>
        <v>2214117288</v>
      </c>
      <c r="P691" s="9">
        <f t="shared" si="50"/>
        <v>24355290168</v>
      </c>
      <c r="Q691" s="6" t="s">
        <v>0</v>
      </c>
      <c r="R691" s="6" t="s">
        <v>142</v>
      </c>
      <c r="S691" s="6" t="s">
        <v>2628</v>
      </c>
      <c r="T691" s="6" t="s">
        <v>137</v>
      </c>
      <c r="U691" s="6" t="s">
        <v>6</v>
      </c>
      <c r="V691" s="6" t="s">
        <v>5</v>
      </c>
      <c r="W691" s="6" t="s">
        <v>43</v>
      </c>
      <c r="X691" s="6" t="s">
        <v>2199</v>
      </c>
      <c r="Y691" s="6" t="s">
        <v>2986</v>
      </c>
      <c r="Z691" s="6" t="s">
        <v>2333</v>
      </c>
      <c r="AA691" s="9">
        <v>98048</v>
      </c>
    </row>
    <row r="692" spans="1:27">
      <c r="A692" s="6" t="s">
        <v>299</v>
      </c>
      <c r="B692" s="6" t="s">
        <v>2204</v>
      </c>
      <c r="C692" s="6" t="s">
        <v>101</v>
      </c>
      <c r="D692" s="6" t="s">
        <v>28</v>
      </c>
      <c r="E692" s="7">
        <v>14031900297</v>
      </c>
      <c r="F692" s="7">
        <f t="shared" si="49"/>
        <v>1</v>
      </c>
      <c r="G692" s="6" t="s">
        <v>137</v>
      </c>
      <c r="H692" s="8" t="s">
        <v>2202</v>
      </c>
      <c r="I692" s="6" t="s">
        <v>2201</v>
      </c>
      <c r="J692" s="6" t="s">
        <v>16</v>
      </c>
      <c r="K692" s="9">
        <v>73863</v>
      </c>
      <c r="L692" s="9">
        <v>150000</v>
      </c>
      <c r="M692" s="9">
        <v>149570</v>
      </c>
      <c r="N692" s="9">
        <f t="shared" si="48"/>
        <v>11047688910</v>
      </c>
      <c r="O692" s="9">
        <f t="shared" si="51"/>
        <v>1104768891</v>
      </c>
      <c r="P692" s="9">
        <f t="shared" si="50"/>
        <v>12152457801</v>
      </c>
      <c r="Q692" s="6" t="s">
        <v>0</v>
      </c>
      <c r="R692" s="6" t="s">
        <v>142</v>
      </c>
      <c r="S692" s="6" t="s">
        <v>2628</v>
      </c>
      <c r="T692" s="6" t="s">
        <v>137</v>
      </c>
      <c r="U692" s="6" t="s">
        <v>6</v>
      </c>
      <c r="V692" s="6" t="s">
        <v>5</v>
      </c>
      <c r="W692" s="6" t="s">
        <v>715</v>
      </c>
      <c r="X692" s="6" t="s">
        <v>2203</v>
      </c>
      <c r="Y692" s="6" t="s">
        <v>2976</v>
      </c>
      <c r="Z692" s="6" t="s">
        <v>2384</v>
      </c>
      <c r="AA692" s="9">
        <v>97859</v>
      </c>
    </row>
    <row r="693" spans="1:27">
      <c r="A693" s="6" t="s">
        <v>14</v>
      </c>
      <c r="B693" s="6" t="s">
        <v>2205</v>
      </c>
      <c r="C693" s="6" t="s">
        <v>102</v>
      </c>
      <c r="D693" s="6" t="s">
        <v>28</v>
      </c>
      <c r="E693" s="7">
        <v>14031900298</v>
      </c>
      <c r="F693" s="7">
        <f t="shared" si="49"/>
        <v>1</v>
      </c>
      <c r="G693" s="6" t="s">
        <v>137</v>
      </c>
      <c r="H693" s="8" t="s">
        <v>759</v>
      </c>
      <c r="I693" s="6" t="s">
        <v>758</v>
      </c>
      <c r="J693" s="6" t="s">
        <v>4</v>
      </c>
      <c r="K693" s="9">
        <v>73863</v>
      </c>
      <c r="L693" s="9">
        <v>154000</v>
      </c>
      <c r="M693" s="9">
        <v>153870</v>
      </c>
      <c r="N693" s="9">
        <f t="shared" si="48"/>
        <v>11365299810</v>
      </c>
      <c r="O693" s="9">
        <f t="shared" si="51"/>
        <v>1136529981</v>
      </c>
      <c r="P693" s="9">
        <f t="shared" si="50"/>
        <v>12501829791</v>
      </c>
      <c r="Q693" s="6" t="s">
        <v>0</v>
      </c>
      <c r="R693" s="6" t="s">
        <v>142</v>
      </c>
      <c r="S693" s="6" t="s">
        <v>2628</v>
      </c>
      <c r="T693" s="6" t="s">
        <v>137</v>
      </c>
      <c r="U693" s="6" t="s">
        <v>6</v>
      </c>
      <c r="V693" s="6" t="s">
        <v>5</v>
      </c>
      <c r="W693" s="6" t="s">
        <v>20</v>
      </c>
      <c r="X693" s="6" t="s">
        <v>2143</v>
      </c>
      <c r="Y693" s="6" t="s">
        <v>2965</v>
      </c>
      <c r="Z693" s="6" t="s">
        <v>2384</v>
      </c>
      <c r="AA693" s="9">
        <v>98286</v>
      </c>
    </row>
    <row r="694" spans="1:27">
      <c r="A694" s="6" t="s">
        <v>299</v>
      </c>
      <c r="B694" s="6" t="s">
        <v>2206</v>
      </c>
      <c r="C694" s="6" t="s">
        <v>102</v>
      </c>
      <c r="D694" s="6" t="s">
        <v>28</v>
      </c>
      <c r="E694" s="7">
        <v>14031900299</v>
      </c>
      <c r="F694" s="7">
        <f t="shared" si="49"/>
        <v>1</v>
      </c>
      <c r="G694" s="6" t="s">
        <v>137</v>
      </c>
      <c r="H694" s="8" t="s">
        <v>1642</v>
      </c>
      <c r="I694" s="6" t="s">
        <v>1641</v>
      </c>
      <c r="J694" s="6" t="s">
        <v>4</v>
      </c>
      <c r="K694" s="9">
        <v>73863</v>
      </c>
      <c r="L694" s="9">
        <v>200000</v>
      </c>
      <c r="M694" s="9">
        <v>199600</v>
      </c>
      <c r="N694" s="9">
        <f t="shared" si="48"/>
        <v>14743054800</v>
      </c>
      <c r="O694" s="9">
        <f t="shared" si="51"/>
        <v>1474305480</v>
      </c>
      <c r="P694" s="9">
        <f t="shared" si="50"/>
        <v>16217360280</v>
      </c>
      <c r="Q694" s="6" t="s">
        <v>0</v>
      </c>
      <c r="R694" s="6" t="s">
        <v>142</v>
      </c>
      <c r="S694" s="6" t="s">
        <v>2628</v>
      </c>
      <c r="T694" s="6" t="s">
        <v>137</v>
      </c>
      <c r="U694" s="6" t="s">
        <v>6</v>
      </c>
      <c r="V694" s="6" t="s">
        <v>5</v>
      </c>
      <c r="W694" s="6" t="s">
        <v>715</v>
      </c>
      <c r="X694" s="6" t="s">
        <v>2039</v>
      </c>
      <c r="Y694" s="6" t="s">
        <v>2978</v>
      </c>
      <c r="Z694" s="6" t="s">
        <v>2384</v>
      </c>
      <c r="AA694" s="9">
        <v>98465</v>
      </c>
    </row>
    <row r="695" spans="1:27">
      <c r="A695" s="6" t="s">
        <v>710</v>
      </c>
      <c r="B695" s="6" t="s">
        <v>2210</v>
      </c>
      <c r="C695" s="6" t="s">
        <v>91</v>
      </c>
      <c r="D695" s="6" t="s">
        <v>28</v>
      </c>
      <c r="E695" s="7">
        <v>14031900300</v>
      </c>
      <c r="F695" s="7">
        <f t="shared" si="49"/>
        <v>1</v>
      </c>
      <c r="G695" s="6" t="s">
        <v>137</v>
      </c>
      <c r="H695" s="8" t="s">
        <v>2208</v>
      </c>
      <c r="I695" s="6" t="s">
        <v>2207</v>
      </c>
      <c r="J695" s="6" t="s">
        <v>19</v>
      </c>
      <c r="K695" s="9">
        <v>73863</v>
      </c>
      <c r="L695" s="9">
        <v>236000</v>
      </c>
      <c r="M695" s="9">
        <v>235020</v>
      </c>
      <c r="N695" s="9">
        <f t="shared" si="48"/>
        <v>17359282260</v>
      </c>
      <c r="O695" s="9">
        <f t="shared" si="51"/>
        <v>1735928226</v>
      </c>
      <c r="P695" s="9">
        <f t="shared" si="50"/>
        <v>19095210486</v>
      </c>
      <c r="Q695" s="6" t="s">
        <v>0</v>
      </c>
      <c r="R695" s="6" t="s">
        <v>142</v>
      </c>
      <c r="S695" s="6" t="s">
        <v>2628</v>
      </c>
      <c r="T695" s="6" t="s">
        <v>137</v>
      </c>
      <c r="U695" s="6" t="s">
        <v>90</v>
      </c>
      <c r="V695" s="6" t="s">
        <v>67</v>
      </c>
      <c r="W695" s="6" t="s">
        <v>20</v>
      </c>
      <c r="X695" s="6" t="s">
        <v>2209</v>
      </c>
      <c r="Y695" s="6" t="s">
        <v>2979</v>
      </c>
      <c r="Z695" s="6" t="s">
        <v>2333</v>
      </c>
      <c r="AA695" s="9">
        <v>97980</v>
      </c>
    </row>
    <row r="696" spans="1:27">
      <c r="A696" s="6" t="s">
        <v>319</v>
      </c>
      <c r="B696" s="6" t="s">
        <v>2214</v>
      </c>
      <c r="C696" s="6" t="s">
        <v>91</v>
      </c>
      <c r="D696" s="6" t="s">
        <v>28</v>
      </c>
      <c r="E696" s="7">
        <v>14031900301</v>
      </c>
      <c r="F696" s="7">
        <f t="shared" si="49"/>
        <v>1</v>
      </c>
      <c r="G696" s="6" t="s">
        <v>162</v>
      </c>
      <c r="H696" s="8" t="s">
        <v>2212</v>
      </c>
      <c r="I696" s="6" t="s">
        <v>2211</v>
      </c>
      <c r="J696" s="6" t="s">
        <v>4</v>
      </c>
      <c r="K696" s="9">
        <v>73863</v>
      </c>
      <c r="L696" s="9">
        <v>300000</v>
      </c>
      <c r="M696" s="9">
        <v>296180</v>
      </c>
      <c r="N696" s="9">
        <f t="shared" si="48"/>
        <v>21876743340</v>
      </c>
      <c r="O696" s="9">
        <f t="shared" si="51"/>
        <v>2187674334</v>
      </c>
      <c r="P696" s="9">
        <f t="shared" si="50"/>
        <v>24064417674</v>
      </c>
      <c r="Q696" s="6" t="s">
        <v>0</v>
      </c>
      <c r="R696" s="6" t="s">
        <v>165</v>
      </c>
      <c r="S696" s="6" t="s">
        <v>2628</v>
      </c>
      <c r="T696" s="6" t="s">
        <v>162</v>
      </c>
      <c r="U696" s="6" t="s">
        <v>6</v>
      </c>
      <c r="V696" s="6" t="s">
        <v>5</v>
      </c>
      <c r="W696" s="6" t="s">
        <v>340</v>
      </c>
      <c r="X696" s="6" t="s">
        <v>2213</v>
      </c>
      <c r="Y696" s="6" t="s">
        <v>2999</v>
      </c>
      <c r="Z696" s="6" t="s">
        <v>2333</v>
      </c>
      <c r="AA696" s="9">
        <v>98217</v>
      </c>
    </row>
    <row r="697" spans="1:27">
      <c r="A697" s="6" t="s">
        <v>710</v>
      </c>
      <c r="B697" s="6" t="s">
        <v>2215</v>
      </c>
      <c r="C697" s="6" t="s">
        <v>114</v>
      </c>
      <c r="D697" s="6" t="s">
        <v>28</v>
      </c>
      <c r="E697" s="7">
        <v>14031900302</v>
      </c>
      <c r="F697" s="7">
        <f t="shared" si="49"/>
        <v>1</v>
      </c>
      <c r="G697" s="6" t="s">
        <v>162</v>
      </c>
      <c r="H697" s="8" t="s">
        <v>783</v>
      </c>
      <c r="I697" s="6" t="s">
        <v>782</v>
      </c>
      <c r="J697" s="6" t="s">
        <v>19</v>
      </c>
      <c r="K697" s="9">
        <v>73863</v>
      </c>
      <c r="L697" s="9">
        <v>174000</v>
      </c>
      <c r="M697" s="9">
        <v>173240</v>
      </c>
      <c r="N697" s="9">
        <f t="shared" si="48"/>
        <v>12796026120</v>
      </c>
      <c r="O697" s="9">
        <f t="shared" si="51"/>
        <v>1279602612</v>
      </c>
      <c r="P697" s="9">
        <f t="shared" si="50"/>
        <v>14075628732</v>
      </c>
      <c r="Q697" s="6" t="s">
        <v>0</v>
      </c>
      <c r="R697" s="6" t="s">
        <v>165</v>
      </c>
      <c r="S697" s="6" t="s">
        <v>2628</v>
      </c>
      <c r="T697" s="6" t="s">
        <v>162</v>
      </c>
      <c r="U697" s="6" t="s">
        <v>6</v>
      </c>
      <c r="V697" s="6" t="s">
        <v>5</v>
      </c>
      <c r="W697" s="6" t="s">
        <v>567</v>
      </c>
      <c r="X697" s="6" t="s">
        <v>784</v>
      </c>
      <c r="Y697" s="6" t="s">
        <v>3000</v>
      </c>
      <c r="Z697" s="6" t="s">
        <v>2333</v>
      </c>
      <c r="AA697" s="9">
        <v>97989</v>
      </c>
    </row>
    <row r="698" spans="1:27">
      <c r="A698" s="6" t="s">
        <v>352</v>
      </c>
      <c r="B698" s="6" t="s">
        <v>2219</v>
      </c>
      <c r="C698" s="6" t="s">
        <v>114</v>
      </c>
      <c r="D698" s="6" t="s">
        <v>28</v>
      </c>
      <c r="E698" s="7">
        <v>14031900308</v>
      </c>
      <c r="F698" s="7">
        <f t="shared" si="49"/>
        <v>1</v>
      </c>
      <c r="G698" s="6" t="s">
        <v>151</v>
      </c>
      <c r="H698" s="8" t="s">
        <v>2217</v>
      </c>
      <c r="I698" s="6" t="s">
        <v>2216</v>
      </c>
      <c r="J698" s="6" t="s">
        <v>16</v>
      </c>
      <c r="K698" s="9">
        <v>79545</v>
      </c>
      <c r="L698" s="10">
        <v>300000</v>
      </c>
      <c r="M698" s="9">
        <v>297980</v>
      </c>
      <c r="N698" s="9">
        <f t="shared" si="48"/>
        <v>23702819100</v>
      </c>
      <c r="O698" s="9">
        <f t="shared" si="51"/>
        <v>2370281910</v>
      </c>
      <c r="P698" s="9">
        <f t="shared" si="50"/>
        <v>26073101010</v>
      </c>
      <c r="Q698" s="6" t="s">
        <v>0</v>
      </c>
      <c r="R698" s="6" t="s">
        <v>157</v>
      </c>
      <c r="S698" s="6" t="s">
        <v>2628</v>
      </c>
      <c r="T698" s="6" t="s">
        <v>151</v>
      </c>
      <c r="U698" s="6" t="s">
        <v>6</v>
      </c>
      <c r="V698" s="6" t="s">
        <v>5</v>
      </c>
      <c r="W698" s="6" t="s">
        <v>13</v>
      </c>
      <c r="X698" s="6" t="s">
        <v>2218</v>
      </c>
      <c r="Y698" s="6" t="s">
        <v>3004</v>
      </c>
      <c r="Z698" s="6" t="s">
        <v>2333</v>
      </c>
      <c r="AA698" s="9">
        <v>98228</v>
      </c>
    </row>
    <row r="699" spans="1:27">
      <c r="A699" s="6" t="s">
        <v>299</v>
      </c>
      <c r="B699" s="6" t="s">
        <v>2223</v>
      </c>
      <c r="C699" s="6" t="s">
        <v>670</v>
      </c>
      <c r="D699" s="6" t="s">
        <v>28</v>
      </c>
      <c r="E699" s="7">
        <v>14031900309</v>
      </c>
      <c r="F699" s="7">
        <f t="shared" si="49"/>
        <v>1</v>
      </c>
      <c r="G699" s="6" t="s">
        <v>151</v>
      </c>
      <c r="H699" s="8" t="s">
        <v>2221</v>
      </c>
      <c r="I699" s="6" t="s">
        <v>2220</v>
      </c>
      <c r="J699" s="6" t="s">
        <v>4</v>
      </c>
      <c r="K699" s="9">
        <v>79545</v>
      </c>
      <c r="L699" s="10">
        <v>140000</v>
      </c>
      <c r="M699" s="9">
        <v>139150</v>
      </c>
      <c r="N699" s="9">
        <f t="shared" si="48"/>
        <v>11068686750</v>
      </c>
      <c r="O699" s="9">
        <f t="shared" si="51"/>
        <v>1106868675</v>
      </c>
      <c r="P699" s="9">
        <f t="shared" si="50"/>
        <v>12175555425</v>
      </c>
      <c r="Q699" s="6" t="s">
        <v>0</v>
      </c>
      <c r="R699" s="6" t="s">
        <v>165</v>
      </c>
      <c r="S699" s="6" t="s">
        <v>2628</v>
      </c>
      <c r="T699" s="6" t="s">
        <v>151</v>
      </c>
      <c r="U699" s="6" t="s">
        <v>6</v>
      </c>
      <c r="V699" s="6" t="s">
        <v>5</v>
      </c>
      <c r="W699" s="6" t="s">
        <v>715</v>
      </c>
      <c r="X699" s="6" t="s">
        <v>2222</v>
      </c>
      <c r="Y699" s="6" t="s">
        <v>3010</v>
      </c>
      <c r="Z699" s="6" t="s">
        <v>2384</v>
      </c>
      <c r="AA699" s="9">
        <v>98801</v>
      </c>
    </row>
    <row r="700" spans="1:27">
      <c r="A700" s="6" t="s">
        <v>14</v>
      </c>
      <c r="B700" s="6" t="s">
        <v>2227</v>
      </c>
      <c r="C700" s="6" t="s">
        <v>96</v>
      </c>
      <c r="D700" s="6" t="s">
        <v>28</v>
      </c>
      <c r="E700" s="7">
        <v>14031900310</v>
      </c>
      <c r="F700" s="7">
        <f t="shared" si="49"/>
        <v>1</v>
      </c>
      <c r="G700" s="6" t="s">
        <v>151</v>
      </c>
      <c r="H700" s="8" t="s">
        <v>2225</v>
      </c>
      <c r="I700" s="6" t="s">
        <v>2224</v>
      </c>
      <c r="J700" s="6" t="s">
        <v>16</v>
      </c>
      <c r="K700" s="9">
        <v>79545</v>
      </c>
      <c r="L700" s="10">
        <v>130000</v>
      </c>
      <c r="M700" s="9">
        <v>129340</v>
      </c>
      <c r="N700" s="9">
        <f t="shared" si="48"/>
        <v>10288350300</v>
      </c>
      <c r="O700" s="9">
        <f t="shared" si="51"/>
        <v>1028835030</v>
      </c>
      <c r="P700" s="9">
        <f t="shared" si="50"/>
        <v>11317185330</v>
      </c>
      <c r="Q700" s="6" t="s">
        <v>0</v>
      </c>
      <c r="R700" s="6" t="s">
        <v>157</v>
      </c>
      <c r="S700" s="6" t="s">
        <v>2628</v>
      </c>
      <c r="T700" s="6" t="s">
        <v>151</v>
      </c>
      <c r="U700" s="6" t="s">
        <v>6</v>
      </c>
      <c r="V700" s="6" t="s">
        <v>5</v>
      </c>
      <c r="W700" s="6" t="s">
        <v>22</v>
      </c>
      <c r="X700" s="6" t="s">
        <v>2226</v>
      </c>
      <c r="Y700" s="6" t="s">
        <v>3002</v>
      </c>
      <c r="Z700" s="6" t="s">
        <v>2333</v>
      </c>
      <c r="AA700" s="9">
        <v>98825</v>
      </c>
    </row>
    <row r="701" spans="1:27">
      <c r="A701" s="6" t="s">
        <v>299</v>
      </c>
      <c r="B701" s="6" t="s">
        <v>2228</v>
      </c>
      <c r="C701" s="6" t="s">
        <v>670</v>
      </c>
      <c r="D701" s="6" t="s">
        <v>28</v>
      </c>
      <c r="E701" s="7">
        <v>14031900311</v>
      </c>
      <c r="F701" s="7">
        <f t="shared" si="49"/>
        <v>1</v>
      </c>
      <c r="G701" s="6" t="s">
        <v>151</v>
      </c>
      <c r="H701" s="8" t="s">
        <v>1373</v>
      </c>
      <c r="I701" s="6" t="s">
        <v>1372</v>
      </c>
      <c r="J701" s="6" t="s">
        <v>16</v>
      </c>
      <c r="K701" s="9">
        <v>79545</v>
      </c>
      <c r="L701" s="10">
        <v>60000</v>
      </c>
      <c r="M701" s="9">
        <v>59460</v>
      </c>
      <c r="N701" s="9">
        <f t="shared" si="48"/>
        <v>4729745700</v>
      </c>
      <c r="O701" s="9">
        <f t="shared" si="51"/>
        <v>472974570</v>
      </c>
      <c r="P701" s="9">
        <f t="shared" si="50"/>
        <v>5202720270</v>
      </c>
      <c r="Q701" s="6" t="s">
        <v>0</v>
      </c>
      <c r="R701" s="6" t="s">
        <v>157</v>
      </c>
      <c r="S701" s="6" t="s">
        <v>2628</v>
      </c>
      <c r="T701" s="6" t="s">
        <v>151</v>
      </c>
      <c r="U701" s="6" t="s">
        <v>6</v>
      </c>
      <c r="V701" s="6" t="s">
        <v>5</v>
      </c>
      <c r="W701" s="6" t="s">
        <v>715</v>
      </c>
      <c r="X701" s="6" t="s">
        <v>2192</v>
      </c>
      <c r="Y701" s="6" t="s">
        <v>3009</v>
      </c>
      <c r="Z701" s="6" t="s">
        <v>2384</v>
      </c>
      <c r="AA701" s="9">
        <v>98800</v>
      </c>
    </row>
    <row r="702" spans="1:27">
      <c r="A702" s="6" t="s">
        <v>40</v>
      </c>
      <c r="B702" s="6" t="s">
        <v>2229</v>
      </c>
      <c r="C702" s="6" t="s">
        <v>102</v>
      </c>
      <c r="D702" s="6" t="s">
        <v>28</v>
      </c>
      <c r="E702" s="7">
        <v>14031900312</v>
      </c>
      <c r="F702" s="7">
        <f t="shared" si="49"/>
        <v>1</v>
      </c>
      <c r="G702" s="6" t="s">
        <v>151</v>
      </c>
      <c r="H702" s="8" t="s">
        <v>1029</v>
      </c>
      <c r="I702" s="6" t="s">
        <v>1028</v>
      </c>
      <c r="J702" s="6" t="s">
        <v>4</v>
      </c>
      <c r="K702" s="9">
        <v>79545</v>
      </c>
      <c r="L702" s="10">
        <v>100000</v>
      </c>
      <c r="M702" s="9">
        <v>99500</v>
      </c>
      <c r="N702" s="9">
        <f t="shared" si="48"/>
        <v>7914727500</v>
      </c>
      <c r="O702" s="9">
        <f t="shared" si="51"/>
        <v>791472750</v>
      </c>
      <c r="P702" s="9">
        <f t="shared" si="50"/>
        <v>8706200250</v>
      </c>
      <c r="Q702" s="6" t="s">
        <v>0</v>
      </c>
      <c r="R702" s="6" t="s">
        <v>157</v>
      </c>
      <c r="S702" s="6" t="s">
        <v>2628</v>
      </c>
      <c r="T702" s="6" t="s">
        <v>151</v>
      </c>
      <c r="U702" s="6" t="s">
        <v>6</v>
      </c>
      <c r="V702" s="6" t="s">
        <v>5</v>
      </c>
      <c r="W702" s="6" t="s">
        <v>25</v>
      </c>
      <c r="X702" s="6" t="s">
        <v>1030</v>
      </c>
      <c r="Y702" s="6" t="s">
        <v>3001</v>
      </c>
      <c r="Z702" s="6" t="s">
        <v>2384</v>
      </c>
      <c r="AA702" s="9">
        <v>97136</v>
      </c>
    </row>
    <row r="703" spans="1:27">
      <c r="A703" s="6" t="s">
        <v>299</v>
      </c>
      <c r="B703" s="6" t="s">
        <v>2230</v>
      </c>
      <c r="C703" s="6" t="s">
        <v>670</v>
      </c>
      <c r="D703" s="6" t="s">
        <v>28</v>
      </c>
      <c r="E703" s="7">
        <v>14031900313</v>
      </c>
      <c r="F703" s="7">
        <f t="shared" si="49"/>
        <v>1</v>
      </c>
      <c r="G703" s="6" t="s">
        <v>151</v>
      </c>
      <c r="H703" s="8" t="s">
        <v>1651</v>
      </c>
      <c r="I703" s="6" t="s">
        <v>1650</v>
      </c>
      <c r="J703" s="6" t="s">
        <v>16</v>
      </c>
      <c r="K703" s="9">
        <v>79545</v>
      </c>
      <c r="L703" s="10">
        <v>100000</v>
      </c>
      <c r="M703" s="9">
        <v>99380</v>
      </c>
      <c r="N703" s="9">
        <f t="shared" si="48"/>
        <v>7905182100</v>
      </c>
      <c r="O703" s="9">
        <f t="shared" si="51"/>
        <v>790518210</v>
      </c>
      <c r="P703" s="9">
        <f t="shared" si="50"/>
        <v>8695700310</v>
      </c>
      <c r="Q703" s="6" t="s">
        <v>0</v>
      </c>
      <c r="R703" s="6" t="s">
        <v>157</v>
      </c>
      <c r="S703" s="6" t="s">
        <v>2628</v>
      </c>
      <c r="T703" s="6" t="s">
        <v>151</v>
      </c>
      <c r="U703" s="6" t="s">
        <v>6</v>
      </c>
      <c r="V703" s="6" t="s">
        <v>5</v>
      </c>
      <c r="W703" s="6" t="s">
        <v>715</v>
      </c>
      <c r="X703" s="6" t="s">
        <v>2020</v>
      </c>
      <c r="Y703" s="6" t="s">
        <v>3008</v>
      </c>
      <c r="Z703" s="6" t="s">
        <v>2384</v>
      </c>
      <c r="AA703" s="9">
        <v>98793</v>
      </c>
    </row>
    <row r="704" spans="1:27">
      <c r="A704" s="6" t="s">
        <v>319</v>
      </c>
      <c r="B704" s="6" t="s">
        <v>2234</v>
      </c>
      <c r="C704" s="6" t="s">
        <v>670</v>
      </c>
      <c r="D704" s="6" t="s">
        <v>28</v>
      </c>
      <c r="E704" s="7">
        <v>14031900314</v>
      </c>
      <c r="F704" s="7">
        <f t="shared" si="49"/>
        <v>1</v>
      </c>
      <c r="G704" s="6" t="s">
        <v>151</v>
      </c>
      <c r="H704" s="8" t="s">
        <v>2232</v>
      </c>
      <c r="I704" s="6" t="s">
        <v>2231</v>
      </c>
      <c r="J704" s="6" t="s">
        <v>4</v>
      </c>
      <c r="K704" s="9">
        <v>79545</v>
      </c>
      <c r="L704" s="10">
        <v>259000</v>
      </c>
      <c r="M704" s="9">
        <v>256500</v>
      </c>
      <c r="N704" s="9">
        <f t="shared" si="48"/>
        <v>20403292500</v>
      </c>
      <c r="O704" s="9">
        <f t="shared" si="51"/>
        <v>2040329250</v>
      </c>
      <c r="P704" s="9">
        <f t="shared" si="50"/>
        <v>22443621750</v>
      </c>
      <c r="Q704" s="6" t="s">
        <v>0</v>
      </c>
      <c r="R704" s="6" t="s">
        <v>157</v>
      </c>
      <c r="S704" s="6" t="s">
        <v>2628</v>
      </c>
      <c r="T704" s="6" t="s">
        <v>151</v>
      </c>
      <c r="U704" s="6" t="s">
        <v>6</v>
      </c>
      <c r="V704" s="6" t="s">
        <v>5</v>
      </c>
      <c r="W704" s="6" t="s">
        <v>172</v>
      </c>
      <c r="X704" s="6" t="s">
        <v>2233</v>
      </c>
      <c r="Y704" s="6" t="s">
        <v>3005</v>
      </c>
      <c r="Z704" s="6" t="s">
        <v>2384</v>
      </c>
      <c r="AA704" s="9">
        <v>99279</v>
      </c>
    </row>
    <row r="705" spans="1:27">
      <c r="A705" s="6" t="s">
        <v>710</v>
      </c>
      <c r="B705" s="6" t="s">
        <v>2235</v>
      </c>
      <c r="C705" s="6" t="s">
        <v>102</v>
      </c>
      <c r="D705" s="6" t="s">
        <v>28</v>
      </c>
      <c r="E705" s="7">
        <v>14031900315</v>
      </c>
      <c r="F705" s="7">
        <f t="shared" si="49"/>
        <v>1</v>
      </c>
      <c r="G705" s="6" t="s">
        <v>151</v>
      </c>
      <c r="H705" s="8" t="s">
        <v>1962</v>
      </c>
      <c r="I705" s="6" t="s">
        <v>1961</v>
      </c>
      <c r="J705" s="6" t="s">
        <v>19</v>
      </c>
      <c r="K705" s="9">
        <v>79545</v>
      </c>
      <c r="L705" s="10">
        <v>500000</v>
      </c>
      <c r="M705" s="9">
        <v>499400</v>
      </c>
      <c r="N705" s="9">
        <f t="shared" si="48"/>
        <v>39724773000</v>
      </c>
      <c r="O705" s="9">
        <f t="shared" si="51"/>
        <v>3972477300</v>
      </c>
      <c r="P705" s="9">
        <f t="shared" si="50"/>
        <v>43697250300</v>
      </c>
      <c r="Q705" s="6" t="s">
        <v>0</v>
      </c>
      <c r="R705" s="6" t="s">
        <v>3011</v>
      </c>
      <c r="S705" s="6" t="s">
        <v>2628</v>
      </c>
      <c r="T705" s="6" t="s">
        <v>151</v>
      </c>
      <c r="U705" s="6" t="s">
        <v>90</v>
      </c>
      <c r="V705" s="6" t="s">
        <v>67</v>
      </c>
      <c r="W705" s="6" t="s">
        <v>752</v>
      </c>
      <c r="X705" s="6" t="s">
        <v>1963</v>
      </c>
      <c r="Y705" s="6" t="s">
        <v>3013</v>
      </c>
      <c r="Z705" s="6" t="s">
        <v>2384</v>
      </c>
      <c r="AA705" s="9">
        <v>98434</v>
      </c>
    </row>
    <row r="706" spans="1:27">
      <c r="A706" s="6" t="s">
        <v>710</v>
      </c>
      <c r="B706" s="6" t="s">
        <v>2236</v>
      </c>
      <c r="C706" s="6" t="s">
        <v>102</v>
      </c>
      <c r="D706" s="6" t="s">
        <v>28</v>
      </c>
      <c r="E706" s="7">
        <v>14031900316</v>
      </c>
      <c r="F706" s="7">
        <f t="shared" si="49"/>
        <v>1</v>
      </c>
      <c r="G706" s="6" t="s">
        <v>151</v>
      </c>
      <c r="H706" s="8" t="s">
        <v>1962</v>
      </c>
      <c r="I706" s="6" t="s">
        <v>1961</v>
      </c>
      <c r="J706" s="6" t="s">
        <v>19</v>
      </c>
      <c r="K706" s="9">
        <v>79545</v>
      </c>
      <c r="L706" s="10">
        <v>340000</v>
      </c>
      <c r="M706" s="9">
        <v>339360</v>
      </c>
      <c r="N706" s="9">
        <f t="shared" ref="N706:N769" si="52">M706*K706</f>
        <v>26994391200</v>
      </c>
      <c r="O706" s="9">
        <f t="shared" si="51"/>
        <v>2699439120</v>
      </c>
      <c r="P706" s="9">
        <f t="shared" si="50"/>
        <v>29693830320</v>
      </c>
      <c r="Q706" s="6" t="s">
        <v>0</v>
      </c>
      <c r="R706" s="6" t="s">
        <v>3011</v>
      </c>
      <c r="S706" s="6" t="s">
        <v>2628</v>
      </c>
      <c r="T706" s="6" t="s">
        <v>151</v>
      </c>
      <c r="U706" s="6" t="s">
        <v>90</v>
      </c>
      <c r="V706" s="6" t="s">
        <v>67</v>
      </c>
      <c r="W706" s="6" t="s">
        <v>752</v>
      </c>
      <c r="X706" s="6" t="s">
        <v>1963</v>
      </c>
      <c r="Y706" s="6" t="s">
        <v>3012</v>
      </c>
      <c r="Z706" s="6" t="s">
        <v>2384</v>
      </c>
      <c r="AA706" s="9">
        <v>98436</v>
      </c>
    </row>
    <row r="707" spans="1:27">
      <c r="A707" s="6" t="s">
        <v>352</v>
      </c>
      <c r="B707" s="6" t="s">
        <v>2238</v>
      </c>
      <c r="C707" s="6" t="s">
        <v>670</v>
      </c>
      <c r="D707" s="6" t="s">
        <v>28</v>
      </c>
      <c r="E707" s="7">
        <v>14031900317</v>
      </c>
      <c r="F707" s="7">
        <f t="shared" ref="F707:F770" si="53">COUNTIF(E:E,E707)</f>
        <v>1</v>
      </c>
      <c r="G707" s="6" t="s">
        <v>143</v>
      </c>
      <c r="H707" s="8" t="s">
        <v>1495</v>
      </c>
      <c r="I707" s="6" t="s">
        <v>1494</v>
      </c>
      <c r="J707" s="6" t="s">
        <v>16</v>
      </c>
      <c r="K707" s="9">
        <v>79545</v>
      </c>
      <c r="L707" s="10">
        <v>82000</v>
      </c>
      <c r="M707" s="9">
        <v>78970</v>
      </c>
      <c r="N707" s="9">
        <f t="shared" si="52"/>
        <v>6281668650</v>
      </c>
      <c r="O707" s="9">
        <f t="shared" si="51"/>
        <v>628166865</v>
      </c>
      <c r="P707" s="9">
        <f t="shared" ref="P707:P770" si="54">O707+N707</f>
        <v>6909835515</v>
      </c>
      <c r="Q707" s="6" t="s">
        <v>0</v>
      </c>
      <c r="R707" s="6" t="s">
        <v>153</v>
      </c>
      <c r="S707" s="6" t="s">
        <v>2628</v>
      </c>
      <c r="T707" s="6" t="s">
        <v>143</v>
      </c>
      <c r="U707" s="6" t="s">
        <v>6</v>
      </c>
      <c r="V707" s="6" t="s">
        <v>5</v>
      </c>
      <c r="W707" s="6" t="s">
        <v>1496</v>
      </c>
      <c r="X707" s="6" t="s">
        <v>2237</v>
      </c>
      <c r="Y707" s="6" t="s">
        <v>3014</v>
      </c>
      <c r="Z707" s="6" t="s">
        <v>2384</v>
      </c>
      <c r="AA707" s="9">
        <v>97702</v>
      </c>
    </row>
    <row r="708" spans="1:27">
      <c r="A708" s="6" t="s">
        <v>319</v>
      </c>
      <c r="B708" s="6" t="s">
        <v>2242</v>
      </c>
      <c r="C708" s="6" t="s">
        <v>670</v>
      </c>
      <c r="D708" s="6" t="s">
        <v>28</v>
      </c>
      <c r="E708" s="7">
        <v>14031900318</v>
      </c>
      <c r="F708" s="7">
        <f t="shared" si="53"/>
        <v>1</v>
      </c>
      <c r="G708" s="6" t="s">
        <v>139</v>
      </c>
      <c r="H708" s="8" t="s">
        <v>2240</v>
      </c>
      <c r="I708" s="6" t="s">
        <v>2239</v>
      </c>
      <c r="J708" s="6" t="s">
        <v>4</v>
      </c>
      <c r="K708" s="9">
        <v>79545</v>
      </c>
      <c r="L708" s="10">
        <v>156000</v>
      </c>
      <c r="M708" s="9">
        <v>144410</v>
      </c>
      <c r="N708" s="9">
        <f t="shared" si="52"/>
        <v>11487093450</v>
      </c>
      <c r="O708" s="9">
        <f t="shared" si="51"/>
        <v>1148709345</v>
      </c>
      <c r="P708" s="9">
        <f t="shared" si="54"/>
        <v>12635802795</v>
      </c>
      <c r="Q708" s="6" t="s">
        <v>0</v>
      </c>
      <c r="R708" s="6" t="s">
        <v>680</v>
      </c>
      <c r="S708" s="6" t="s">
        <v>2628</v>
      </c>
      <c r="T708" s="6" t="s">
        <v>139</v>
      </c>
      <c r="U708" s="6" t="s">
        <v>6</v>
      </c>
      <c r="V708" s="6" t="s">
        <v>5</v>
      </c>
      <c r="W708" s="6" t="s">
        <v>727</v>
      </c>
      <c r="X708" s="6" t="s">
        <v>2241</v>
      </c>
      <c r="Y708" s="6" t="s">
        <v>3018</v>
      </c>
      <c r="Z708" s="6" t="s">
        <v>2333</v>
      </c>
      <c r="AA708" s="9">
        <v>93784</v>
      </c>
    </row>
    <row r="709" spans="1:27">
      <c r="A709" s="6" t="s">
        <v>722</v>
      </c>
      <c r="B709" s="6" t="s">
        <v>2243</v>
      </c>
      <c r="C709" s="6" t="s">
        <v>670</v>
      </c>
      <c r="D709" s="6" t="s">
        <v>28</v>
      </c>
      <c r="E709" s="7">
        <v>14031900319</v>
      </c>
      <c r="F709" s="7">
        <f t="shared" si="53"/>
        <v>1</v>
      </c>
      <c r="G709" s="6" t="s">
        <v>139</v>
      </c>
      <c r="H709" s="8" t="s">
        <v>1464</v>
      </c>
      <c r="I709" s="6" t="s">
        <v>1463</v>
      </c>
      <c r="J709" s="6" t="s">
        <v>19</v>
      </c>
      <c r="K709" s="9">
        <v>79545</v>
      </c>
      <c r="L709" s="10">
        <v>491000</v>
      </c>
      <c r="M709" s="9">
        <v>490320</v>
      </c>
      <c r="N709" s="9">
        <f t="shared" si="52"/>
        <v>39002504400</v>
      </c>
      <c r="O709" s="9">
        <f t="shared" si="51"/>
        <v>3900250440</v>
      </c>
      <c r="P709" s="9">
        <f t="shared" si="54"/>
        <v>42902754840</v>
      </c>
      <c r="Q709" s="6" t="s">
        <v>0</v>
      </c>
      <c r="R709" s="6" t="s">
        <v>2987</v>
      </c>
      <c r="S709" s="6" t="s">
        <v>2628</v>
      </c>
      <c r="T709" s="6" t="s">
        <v>139</v>
      </c>
      <c r="U709" s="6" t="s">
        <v>90</v>
      </c>
      <c r="V709" s="6" t="s">
        <v>67</v>
      </c>
      <c r="W709" s="6" t="s">
        <v>7</v>
      </c>
      <c r="X709" s="6" t="s">
        <v>1548</v>
      </c>
      <c r="Y709" s="6" t="s">
        <v>3017</v>
      </c>
      <c r="Z709" s="6" t="s">
        <v>2384</v>
      </c>
      <c r="AA709" s="9">
        <v>95866</v>
      </c>
    </row>
    <row r="710" spans="1:27">
      <c r="A710" s="6" t="s">
        <v>9</v>
      </c>
      <c r="B710" s="6" t="s">
        <v>2247</v>
      </c>
      <c r="C710" s="6" t="s">
        <v>102</v>
      </c>
      <c r="D710" s="6" t="s">
        <v>28</v>
      </c>
      <c r="E710" s="7">
        <v>14031900320</v>
      </c>
      <c r="F710" s="7">
        <f t="shared" si="53"/>
        <v>1</v>
      </c>
      <c r="G710" s="6" t="s">
        <v>139</v>
      </c>
      <c r="H710" s="8" t="s">
        <v>2245</v>
      </c>
      <c r="I710" s="6" t="s">
        <v>2244</v>
      </c>
      <c r="J710" s="6" t="s">
        <v>16</v>
      </c>
      <c r="K710" s="9">
        <v>79545</v>
      </c>
      <c r="L710" s="10">
        <v>200000</v>
      </c>
      <c r="M710" s="9">
        <v>199180</v>
      </c>
      <c r="N710" s="9">
        <f t="shared" si="52"/>
        <v>15843773100</v>
      </c>
      <c r="O710" s="9">
        <f t="shared" si="51"/>
        <v>1584377310</v>
      </c>
      <c r="P710" s="9">
        <f t="shared" si="54"/>
        <v>17428150410</v>
      </c>
      <c r="Q710" s="6" t="s">
        <v>0</v>
      </c>
      <c r="R710" s="6" t="s">
        <v>680</v>
      </c>
      <c r="S710" s="6" t="s">
        <v>2628</v>
      </c>
      <c r="T710" s="6" t="s">
        <v>139</v>
      </c>
      <c r="U710" s="6" t="s">
        <v>6</v>
      </c>
      <c r="V710" s="6" t="s">
        <v>5</v>
      </c>
      <c r="W710" s="6" t="s">
        <v>20</v>
      </c>
      <c r="X710" s="6" t="s">
        <v>2246</v>
      </c>
      <c r="Y710" s="6" t="s">
        <v>3019</v>
      </c>
      <c r="Z710" s="6" t="s">
        <v>2384</v>
      </c>
      <c r="AA710" s="9">
        <v>95293</v>
      </c>
    </row>
    <row r="711" spans="1:27">
      <c r="A711" s="6" t="s">
        <v>352</v>
      </c>
      <c r="B711" s="6" t="s">
        <v>2251</v>
      </c>
      <c r="C711" s="6" t="s">
        <v>670</v>
      </c>
      <c r="D711" s="6" t="s">
        <v>28</v>
      </c>
      <c r="E711" s="7">
        <v>14031900321</v>
      </c>
      <c r="F711" s="7">
        <f t="shared" si="53"/>
        <v>1</v>
      </c>
      <c r="G711" s="6" t="s">
        <v>144</v>
      </c>
      <c r="H711" s="8" t="s">
        <v>2249</v>
      </c>
      <c r="I711" s="6" t="s">
        <v>2248</v>
      </c>
      <c r="J711" s="6" t="s">
        <v>16</v>
      </c>
      <c r="K711" s="9">
        <v>79545</v>
      </c>
      <c r="L711" s="10">
        <v>426000</v>
      </c>
      <c r="M711" s="9">
        <v>425740</v>
      </c>
      <c r="N711" s="9">
        <f t="shared" si="52"/>
        <v>33865488300</v>
      </c>
      <c r="O711" s="9">
        <f t="shared" si="51"/>
        <v>3386548830</v>
      </c>
      <c r="P711" s="9">
        <f t="shared" si="54"/>
        <v>37252037130</v>
      </c>
      <c r="Q711" s="6" t="s">
        <v>0</v>
      </c>
      <c r="R711" s="6" t="s">
        <v>3011</v>
      </c>
      <c r="S711" s="6" t="s">
        <v>2628</v>
      </c>
      <c r="T711" s="6" t="s">
        <v>144</v>
      </c>
      <c r="U711" s="6" t="s">
        <v>6</v>
      </c>
      <c r="V711" s="6" t="s">
        <v>5</v>
      </c>
      <c r="W711" s="6" t="s">
        <v>13</v>
      </c>
      <c r="X711" s="6" t="s">
        <v>2250</v>
      </c>
      <c r="Y711" s="6" t="s">
        <v>3020</v>
      </c>
      <c r="Z711" s="6" t="s">
        <v>2384</v>
      </c>
      <c r="AA711" s="9">
        <v>98447</v>
      </c>
    </row>
    <row r="712" spans="1:27">
      <c r="A712" s="6" t="s">
        <v>722</v>
      </c>
      <c r="B712" s="6" t="s">
        <v>2252</v>
      </c>
      <c r="C712" s="6" t="s">
        <v>670</v>
      </c>
      <c r="D712" s="6" t="s">
        <v>28</v>
      </c>
      <c r="E712" s="7">
        <v>14031900322</v>
      </c>
      <c r="F712" s="7">
        <f t="shared" si="53"/>
        <v>1</v>
      </c>
      <c r="G712" s="6" t="s">
        <v>147</v>
      </c>
      <c r="H712" s="8" t="s">
        <v>2058</v>
      </c>
      <c r="I712" s="6" t="s">
        <v>2057</v>
      </c>
      <c r="J712" s="6" t="s">
        <v>19</v>
      </c>
      <c r="K712" s="9">
        <v>79545</v>
      </c>
      <c r="L712" s="10">
        <v>255000</v>
      </c>
      <c r="M712" s="9">
        <v>252970</v>
      </c>
      <c r="N712" s="9">
        <f t="shared" si="52"/>
        <v>20122498650</v>
      </c>
      <c r="O712" s="9">
        <f t="shared" si="51"/>
        <v>2012249865</v>
      </c>
      <c r="P712" s="9">
        <f t="shared" si="54"/>
        <v>22134748515</v>
      </c>
      <c r="Q712" s="6" t="s">
        <v>0</v>
      </c>
      <c r="R712" s="6" t="s">
        <v>2952</v>
      </c>
      <c r="S712" s="6" t="s">
        <v>2628</v>
      </c>
      <c r="T712" s="6" t="s">
        <v>147</v>
      </c>
      <c r="U712" s="6" t="s">
        <v>6</v>
      </c>
      <c r="V712" s="6" t="s">
        <v>5</v>
      </c>
      <c r="W712" s="6" t="s">
        <v>1569</v>
      </c>
      <c r="X712" s="6" t="s">
        <v>2059</v>
      </c>
      <c r="Y712" s="6" t="s">
        <v>3021</v>
      </c>
      <c r="Z712" s="6" t="s">
        <v>2384</v>
      </c>
      <c r="AA712" s="9">
        <v>90606</v>
      </c>
    </row>
    <row r="713" spans="1:27">
      <c r="A713" s="6" t="s">
        <v>32</v>
      </c>
      <c r="B713" s="6" t="s">
        <v>3028</v>
      </c>
      <c r="C713" s="6" t="s">
        <v>165</v>
      </c>
      <c r="D713" s="6" t="s">
        <v>28</v>
      </c>
      <c r="E713" s="7">
        <v>14031900329</v>
      </c>
      <c r="F713" s="7">
        <f t="shared" si="53"/>
        <v>1</v>
      </c>
      <c r="G713" s="6" t="s">
        <v>677</v>
      </c>
      <c r="H713" s="8" t="s">
        <v>3029</v>
      </c>
      <c r="I713" s="6" t="s">
        <v>3030</v>
      </c>
      <c r="J713" s="6" t="s">
        <v>4</v>
      </c>
      <c r="K713" s="9">
        <v>79545</v>
      </c>
      <c r="L713" s="10">
        <v>100000</v>
      </c>
      <c r="M713" s="9">
        <v>97340</v>
      </c>
      <c r="N713" s="9">
        <f t="shared" si="52"/>
        <v>7742910300</v>
      </c>
      <c r="O713" s="9">
        <f t="shared" si="51"/>
        <v>774291030</v>
      </c>
      <c r="P713" s="9">
        <f t="shared" si="54"/>
        <v>8517201330</v>
      </c>
      <c r="Q713" s="6" t="s">
        <v>0</v>
      </c>
      <c r="R713" s="6" t="s">
        <v>3031</v>
      </c>
      <c r="S713" s="6" t="s">
        <v>2628</v>
      </c>
      <c r="T713" s="6" t="s">
        <v>677</v>
      </c>
      <c r="U713" s="6" t="s">
        <v>6</v>
      </c>
      <c r="V713" s="6" t="s">
        <v>5</v>
      </c>
      <c r="W713" s="6" t="s">
        <v>31</v>
      </c>
      <c r="X713" s="6" t="s">
        <v>3032</v>
      </c>
      <c r="Y713" s="6" t="s">
        <v>3033</v>
      </c>
      <c r="Z713" s="6" t="s">
        <v>2384</v>
      </c>
      <c r="AA713" s="9">
        <v>99852</v>
      </c>
    </row>
    <row r="714" spans="1:27">
      <c r="A714" s="6" t="s">
        <v>37</v>
      </c>
      <c r="B714" s="6" t="s">
        <v>2254</v>
      </c>
      <c r="C714" s="6" t="s">
        <v>569</v>
      </c>
      <c r="D714" s="6" t="s">
        <v>44</v>
      </c>
      <c r="E714" s="7">
        <v>14036100001</v>
      </c>
      <c r="F714" s="7">
        <f t="shared" si="53"/>
        <v>1</v>
      </c>
      <c r="G714" s="6" t="s">
        <v>577</v>
      </c>
      <c r="H714" s="8" t="s">
        <v>35</v>
      </c>
      <c r="I714" s="6" t="s">
        <v>34</v>
      </c>
      <c r="J714" s="6" t="s">
        <v>4</v>
      </c>
      <c r="K714" s="9">
        <v>73863</v>
      </c>
      <c r="L714" s="9">
        <v>160000</v>
      </c>
      <c r="M714" s="9">
        <v>158810</v>
      </c>
      <c r="N714" s="9">
        <f t="shared" si="52"/>
        <v>11730183030</v>
      </c>
      <c r="O714" s="9">
        <f t="shared" si="51"/>
        <v>1173018303</v>
      </c>
      <c r="P714" s="9">
        <f t="shared" si="54"/>
        <v>12903201333</v>
      </c>
      <c r="Q714" s="6" t="s">
        <v>0</v>
      </c>
      <c r="R714" s="6" t="s">
        <v>606</v>
      </c>
      <c r="S714" s="6" t="s">
        <v>2628</v>
      </c>
      <c r="T714" s="6" t="s">
        <v>577</v>
      </c>
      <c r="U714" s="6" t="s">
        <v>6</v>
      </c>
      <c r="V714" s="6" t="s">
        <v>5</v>
      </c>
      <c r="W714" s="6" t="s">
        <v>43</v>
      </c>
      <c r="X714" s="6" t="s">
        <v>2253</v>
      </c>
      <c r="Y714" s="6" t="s">
        <v>2661</v>
      </c>
      <c r="Z714" s="6" t="s">
        <v>8</v>
      </c>
      <c r="AA714" s="9">
        <v>89632</v>
      </c>
    </row>
    <row r="715" spans="1:27">
      <c r="A715" s="6" t="s">
        <v>37</v>
      </c>
      <c r="B715" s="6" t="s">
        <v>2256</v>
      </c>
      <c r="C715" s="6" t="s">
        <v>569</v>
      </c>
      <c r="D715" s="6" t="s">
        <v>44</v>
      </c>
      <c r="E715" s="7">
        <v>14036100002</v>
      </c>
      <c r="F715" s="7">
        <f t="shared" si="53"/>
        <v>1</v>
      </c>
      <c r="G715" s="6" t="s">
        <v>577</v>
      </c>
      <c r="H715" s="8" t="s">
        <v>35</v>
      </c>
      <c r="I715" s="6" t="s">
        <v>34</v>
      </c>
      <c r="J715" s="6" t="s">
        <v>4</v>
      </c>
      <c r="K715" s="9">
        <v>73863</v>
      </c>
      <c r="L715" s="9">
        <v>300000</v>
      </c>
      <c r="M715" s="9">
        <v>293330</v>
      </c>
      <c r="N715" s="9">
        <f t="shared" si="52"/>
        <v>21666233790</v>
      </c>
      <c r="O715" s="9">
        <f t="shared" si="51"/>
        <v>2166623379</v>
      </c>
      <c r="P715" s="9">
        <f t="shared" si="54"/>
        <v>23832857169</v>
      </c>
      <c r="Q715" s="6" t="s">
        <v>0</v>
      </c>
      <c r="R715" s="6" t="s">
        <v>619</v>
      </c>
      <c r="S715" s="6" t="s">
        <v>2628</v>
      </c>
      <c r="T715" s="6" t="s">
        <v>577</v>
      </c>
      <c r="U715" s="6" t="s">
        <v>6</v>
      </c>
      <c r="V715" s="6" t="s">
        <v>5</v>
      </c>
      <c r="W715" s="6" t="s">
        <v>665</v>
      </c>
      <c r="X715" s="6" t="s">
        <v>2255</v>
      </c>
      <c r="Y715" s="6" t="s">
        <v>2663</v>
      </c>
      <c r="Z715" s="6" t="s">
        <v>8</v>
      </c>
      <c r="AA715" s="9">
        <v>89653</v>
      </c>
    </row>
    <row r="716" spans="1:27">
      <c r="A716" s="6" t="s">
        <v>37</v>
      </c>
      <c r="B716" s="6" t="s">
        <v>2258</v>
      </c>
      <c r="C716" s="6" t="s">
        <v>569</v>
      </c>
      <c r="D716" s="6" t="s">
        <v>44</v>
      </c>
      <c r="E716" s="7">
        <v>14036100003</v>
      </c>
      <c r="F716" s="7">
        <f t="shared" si="53"/>
        <v>1</v>
      </c>
      <c r="G716" s="6" t="s">
        <v>577</v>
      </c>
      <c r="H716" s="8" t="s">
        <v>35</v>
      </c>
      <c r="I716" s="6" t="s">
        <v>34</v>
      </c>
      <c r="J716" s="6" t="s">
        <v>4</v>
      </c>
      <c r="K716" s="9">
        <v>73863</v>
      </c>
      <c r="L716" s="9">
        <v>150000</v>
      </c>
      <c r="M716" s="9">
        <v>149780</v>
      </c>
      <c r="N716" s="9">
        <f t="shared" si="52"/>
        <v>11063200140</v>
      </c>
      <c r="O716" s="9">
        <f t="shared" si="51"/>
        <v>1106320014</v>
      </c>
      <c r="P716" s="9">
        <f t="shared" si="54"/>
        <v>12169520154</v>
      </c>
      <c r="Q716" s="6" t="s">
        <v>0</v>
      </c>
      <c r="R716" s="6" t="s">
        <v>606</v>
      </c>
      <c r="S716" s="6" t="s">
        <v>2628</v>
      </c>
      <c r="T716" s="6" t="s">
        <v>577</v>
      </c>
      <c r="U716" s="6" t="s">
        <v>6</v>
      </c>
      <c r="V716" s="6" t="s">
        <v>5</v>
      </c>
      <c r="W716" s="6" t="s">
        <v>43</v>
      </c>
      <c r="X716" s="6" t="s">
        <v>2257</v>
      </c>
      <c r="Y716" s="6" t="s">
        <v>2659</v>
      </c>
      <c r="Z716" s="6" t="s">
        <v>8</v>
      </c>
      <c r="AA716" s="9">
        <v>89443</v>
      </c>
    </row>
    <row r="717" spans="1:27">
      <c r="A717" s="6" t="s">
        <v>37</v>
      </c>
      <c r="B717" s="6" t="s">
        <v>2259</v>
      </c>
      <c r="C717" s="6" t="s">
        <v>569</v>
      </c>
      <c r="D717" s="6" t="s">
        <v>44</v>
      </c>
      <c r="E717" s="7">
        <v>14036100004</v>
      </c>
      <c r="F717" s="7">
        <f t="shared" si="53"/>
        <v>1</v>
      </c>
      <c r="G717" s="6" t="s">
        <v>577</v>
      </c>
      <c r="H717" s="8" t="s">
        <v>35</v>
      </c>
      <c r="I717" s="6" t="s">
        <v>34</v>
      </c>
      <c r="J717" s="6" t="s">
        <v>4</v>
      </c>
      <c r="K717" s="9">
        <v>73863</v>
      </c>
      <c r="L717" s="9">
        <v>361000</v>
      </c>
      <c r="M717" s="9">
        <v>358620</v>
      </c>
      <c r="N717" s="9">
        <f t="shared" si="52"/>
        <v>26488749060</v>
      </c>
      <c r="O717" s="9">
        <f t="shared" si="51"/>
        <v>2648874906</v>
      </c>
      <c r="P717" s="9">
        <f t="shared" si="54"/>
        <v>29137623966</v>
      </c>
      <c r="Q717" s="6" t="s">
        <v>0</v>
      </c>
      <c r="R717" s="6" t="s">
        <v>1682</v>
      </c>
      <c r="S717" s="6" t="s">
        <v>2628</v>
      </c>
      <c r="T717" s="6" t="s">
        <v>577</v>
      </c>
      <c r="U717" s="6" t="s">
        <v>6</v>
      </c>
      <c r="V717" s="6" t="s">
        <v>5</v>
      </c>
      <c r="W717" s="6" t="s">
        <v>25</v>
      </c>
      <c r="X717" s="6" t="s">
        <v>2255</v>
      </c>
      <c r="Y717" s="6" t="s">
        <v>2662</v>
      </c>
      <c r="Z717" s="6" t="s">
        <v>8</v>
      </c>
      <c r="AA717" s="9">
        <v>89643</v>
      </c>
    </row>
    <row r="718" spans="1:27">
      <c r="A718" s="6" t="s">
        <v>37</v>
      </c>
      <c r="B718" s="6" t="s">
        <v>2261</v>
      </c>
      <c r="C718" s="6" t="s">
        <v>569</v>
      </c>
      <c r="D718" s="6" t="s">
        <v>44</v>
      </c>
      <c r="E718" s="7">
        <v>14036100005</v>
      </c>
      <c r="F718" s="7">
        <f t="shared" si="53"/>
        <v>1</v>
      </c>
      <c r="G718" s="6" t="s">
        <v>577</v>
      </c>
      <c r="H718" s="8" t="s">
        <v>35</v>
      </c>
      <c r="I718" s="6" t="s">
        <v>34</v>
      </c>
      <c r="J718" s="6" t="s">
        <v>4</v>
      </c>
      <c r="K718" s="9">
        <v>73863</v>
      </c>
      <c r="L718" s="9">
        <v>18354</v>
      </c>
      <c r="M718" s="9">
        <v>15010</v>
      </c>
      <c r="N718" s="9">
        <f t="shared" si="52"/>
        <v>1108683630</v>
      </c>
      <c r="O718" s="9">
        <f t="shared" si="51"/>
        <v>110868363</v>
      </c>
      <c r="P718" s="9">
        <f t="shared" si="54"/>
        <v>1219551993</v>
      </c>
      <c r="Q718" s="6" t="s">
        <v>0</v>
      </c>
      <c r="R718" s="6" t="s">
        <v>1684</v>
      </c>
      <c r="S718" s="6" t="s">
        <v>2628</v>
      </c>
      <c r="T718" s="6" t="s">
        <v>577</v>
      </c>
      <c r="U718" s="6" t="s">
        <v>6</v>
      </c>
      <c r="V718" s="6" t="s">
        <v>5</v>
      </c>
      <c r="W718" s="6" t="s">
        <v>25</v>
      </c>
      <c r="X718" s="6" t="s">
        <v>2260</v>
      </c>
      <c r="Y718" s="6" t="s">
        <v>2660</v>
      </c>
      <c r="Z718" s="6" t="s">
        <v>8</v>
      </c>
      <c r="AA718" s="9">
        <v>89483</v>
      </c>
    </row>
    <row r="719" spans="1:27">
      <c r="A719" s="6" t="s">
        <v>37</v>
      </c>
      <c r="B719" s="6" t="s">
        <v>2262</v>
      </c>
      <c r="C719" s="6" t="s">
        <v>569</v>
      </c>
      <c r="D719" s="6" t="s">
        <v>44</v>
      </c>
      <c r="E719" s="7">
        <v>14036100006</v>
      </c>
      <c r="F719" s="7">
        <f t="shared" si="53"/>
        <v>1</v>
      </c>
      <c r="G719" s="6" t="s">
        <v>589</v>
      </c>
      <c r="H719" s="8" t="s">
        <v>35</v>
      </c>
      <c r="I719" s="6" t="s">
        <v>34</v>
      </c>
      <c r="J719" s="6" t="s">
        <v>4</v>
      </c>
      <c r="K719" s="9">
        <v>73863</v>
      </c>
      <c r="L719" s="9">
        <v>240000</v>
      </c>
      <c r="M719" s="9">
        <v>236840</v>
      </c>
      <c r="N719" s="9">
        <f t="shared" si="52"/>
        <v>17493712920</v>
      </c>
      <c r="O719" s="9">
        <f t="shared" si="51"/>
        <v>1749371292</v>
      </c>
      <c r="P719" s="9">
        <f t="shared" si="54"/>
        <v>19243084212</v>
      </c>
      <c r="Q719" s="6" t="s">
        <v>0</v>
      </c>
      <c r="R719" s="6" t="s">
        <v>603</v>
      </c>
      <c r="S719" s="6" t="s">
        <v>2628</v>
      </c>
      <c r="T719" s="6" t="s">
        <v>589</v>
      </c>
      <c r="U719" s="6" t="s">
        <v>6</v>
      </c>
      <c r="V719" s="6" t="s">
        <v>5</v>
      </c>
      <c r="W719" s="6" t="s">
        <v>36</v>
      </c>
      <c r="X719" s="6" t="s">
        <v>145</v>
      </c>
      <c r="Y719" s="6" t="s">
        <v>2683</v>
      </c>
      <c r="Z719" s="6" t="s">
        <v>8</v>
      </c>
      <c r="AA719" s="9">
        <v>89461</v>
      </c>
    </row>
    <row r="720" spans="1:27">
      <c r="A720" s="6" t="s">
        <v>37</v>
      </c>
      <c r="B720" s="6" t="s">
        <v>2263</v>
      </c>
      <c r="C720" s="6" t="s">
        <v>569</v>
      </c>
      <c r="D720" s="6" t="s">
        <v>44</v>
      </c>
      <c r="E720" s="7">
        <v>14036100007</v>
      </c>
      <c r="F720" s="7">
        <f t="shared" si="53"/>
        <v>1</v>
      </c>
      <c r="G720" s="6" t="s">
        <v>589</v>
      </c>
      <c r="H720" s="8" t="s">
        <v>35</v>
      </c>
      <c r="I720" s="6" t="s">
        <v>34</v>
      </c>
      <c r="J720" s="6" t="s">
        <v>4</v>
      </c>
      <c r="K720" s="9">
        <v>73863</v>
      </c>
      <c r="L720" s="9">
        <v>493000</v>
      </c>
      <c r="M720" s="9">
        <v>492290</v>
      </c>
      <c r="N720" s="9">
        <f t="shared" si="52"/>
        <v>36362016270</v>
      </c>
      <c r="O720" s="9">
        <f t="shared" si="51"/>
        <v>3636201627</v>
      </c>
      <c r="P720" s="9">
        <f t="shared" si="54"/>
        <v>39998217897</v>
      </c>
      <c r="Q720" s="6" t="s">
        <v>0</v>
      </c>
      <c r="R720" s="6" t="s">
        <v>635</v>
      </c>
      <c r="S720" s="6" t="s">
        <v>2628</v>
      </c>
      <c r="T720" s="6" t="s">
        <v>589</v>
      </c>
      <c r="U720" s="6" t="s">
        <v>6</v>
      </c>
      <c r="V720" s="6" t="s">
        <v>5</v>
      </c>
      <c r="W720" s="6" t="s">
        <v>25</v>
      </c>
      <c r="X720" s="6" t="s">
        <v>145</v>
      </c>
      <c r="Y720" s="6" t="s">
        <v>2684</v>
      </c>
      <c r="Z720" s="6" t="s">
        <v>8</v>
      </c>
      <c r="AA720" s="9">
        <v>89464</v>
      </c>
    </row>
    <row r="721" spans="1:27">
      <c r="A721" s="6" t="s">
        <v>37</v>
      </c>
      <c r="B721" s="6" t="s">
        <v>2264</v>
      </c>
      <c r="C721" s="6" t="s">
        <v>569</v>
      </c>
      <c r="D721" s="6" t="s">
        <v>44</v>
      </c>
      <c r="E721" s="7">
        <v>14036100008</v>
      </c>
      <c r="F721" s="7">
        <f t="shared" si="53"/>
        <v>1</v>
      </c>
      <c r="G721" s="6" t="s">
        <v>589</v>
      </c>
      <c r="H721" s="8" t="s">
        <v>35</v>
      </c>
      <c r="I721" s="6" t="s">
        <v>34</v>
      </c>
      <c r="J721" s="6" t="s">
        <v>4</v>
      </c>
      <c r="K721" s="9">
        <v>73863</v>
      </c>
      <c r="L721" s="9">
        <v>485415</v>
      </c>
      <c r="M721" s="9">
        <v>483620</v>
      </c>
      <c r="N721" s="9">
        <f t="shared" si="52"/>
        <v>35721624060</v>
      </c>
      <c r="O721" s="9">
        <f t="shared" si="51"/>
        <v>3572162406</v>
      </c>
      <c r="P721" s="9">
        <f t="shared" si="54"/>
        <v>39293786466</v>
      </c>
      <c r="Q721" s="6" t="s">
        <v>0</v>
      </c>
      <c r="R721" s="6" t="s">
        <v>76</v>
      </c>
      <c r="S721" s="6" t="s">
        <v>2628</v>
      </c>
      <c r="T721" s="6" t="s">
        <v>589</v>
      </c>
      <c r="U721" s="6" t="s">
        <v>6</v>
      </c>
      <c r="V721" s="6" t="s">
        <v>5</v>
      </c>
      <c r="W721" s="6" t="s">
        <v>25</v>
      </c>
      <c r="X721" s="6" t="s">
        <v>145</v>
      </c>
      <c r="Y721" s="6" t="s">
        <v>2685</v>
      </c>
      <c r="Z721" s="6" t="s">
        <v>8</v>
      </c>
      <c r="AA721" s="9">
        <v>89495</v>
      </c>
    </row>
    <row r="722" spans="1:27">
      <c r="A722" s="6" t="s">
        <v>40</v>
      </c>
      <c r="B722" s="6" t="s">
        <v>2266</v>
      </c>
      <c r="C722" s="6" t="s">
        <v>165</v>
      </c>
      <c r="D722" s="6" t="s">
        <v>44</v>
      </c>
      <c r="E722" s="7">
        <v>14036100009</v>
      </c>
      <c r="F722" s="7">
        <f t="shared" si="53"/>
        <v>1</v>
      </c>
      <c r="G722" s="6" t="s">
        <v>153</v>
      </c>
      <c r="H722" s="8" t="s">
        <v>39</v>
      </c>
      <c r="I722" s="6" t="s">
        <v>38</v>
      </c>
      <c r="J722" s="6" t="s">
        <v>4</v>
      </c>
      <c r="K722" s="10">
        <v>79545</v>
      </c>
      <c r="L722" s="9">
        <v>160000</v>
      </c>
      <c r="M722" s="9">
        <v>159280</v>
      </c>
      <c r="N722" s="9">
        <f t="shared" si="52"/>
        <v>12669927600</v>
      </c>
      <c r="O722" s="9">
        <f t="shared" si="51"/>
        <v>1266992760</v>
      </c>
      <c r="P722" s="9">
        <f t="shared" si="54"/>
        <v>13936920360</v>
      </c>
      <c r="Q722" s="6" t="s">
        <v>0</v>
      </c>
      <c r="R722" s="6" t="s">
        <v>2987</v>
      </c>
      <c r="S722" s="6" t="s">
        <v>2628</v>
      </c>
      <c r="T722" s="6" t="s">
        <v>153</v>
      </c>
      <c r="U722" s="6" t="s">
        <v>6</v>
      </c>
      <c r="V722" s="6" t="s">
        <v>5</v>
      </c>
      <c r="W722" s="6" t="s">
        <v>25</v>
      </c>
      <c r="X722" s="6" t="s">
        <v>2265</v>
      </c>
      <c r="Y722" s="6" t="s">
        <v>3025</v>
      </c>
      <c r="Z722" s="6" t="s">
        <v>8</v>
      </c>
      <c r="AA722" s="9">
        <v>100151</v>
      </c>
    </row>
    <row r="723" spans="1:27">
      <c r="A723" s="6" t="s">
        <v>9</v>
      </c>
      <c r="B723" s="6" t="s">
        <v>2267</v>
      </c>
      <c r="C723" s="6" t="s">
        <v>484</v>
      </c>
      <c r="D723" s="6" t="s">
        <v>18</v>
      </c>
      <c r="E723" s="7">
        <v>14026500007</v>
      </c>
      <c r="F723" s="7">
        <f t="shared" si="53"/>
        <v>1</v>
      </c>
      <c r="G723" s="6" t="s">
        <v>501</v>
      </c>
      <c r="H723" s="8" t="s">
        <v>812</v>
      </c>
      <c r="I723" s="6" t="s">
        <v>811</v>
      </c>
      <c r="J723" s="6" t="s">
        <v>16</v>
      </c>
      <c r="K723" s="9">
        <v>74541</v>
      </c>
      <c r="L723" s="9">
        <v>305690</v>
      </c>
      <c r="M723" s="9">
        <v>304430</v>
      </c>
      <c r="N723" s="9">
        <f t="shared" si="52"/>
        <v>22692516630</v>
      </c>
      <c r="O723" s="9">
        <f t="shared" ref="O723:O724" si="55">N723*9%</f>
        <v>2042326496.6999998</v>
      </c>
      <c r="P723" s="9">
        <f t="shared" si="54"/>
        <v>24734843126.700001</v>
      </c>
      <c r="Q723" s="6" t="s">
        <v>0</v>
      </c>
      <c r="R723" s="6" t="s">
        <v>487</v>
      </c>
      <c r="S723" s="6" t="s">
        <v>2488</v>
      </c>
      <c r="T723" s="6" t="s">
        <v>501</v>
      </c>
      <c r="U723" s="6" t="s">
        <v>6</v>
      </c>
      <c r="V723" s="6" t="s">
        <v>5</v>
      </c>
      <c r="W723" s="6" t="s">
        <v>7</v>
      </c>
      <c r="X723" s="6" t="s">
        <v>813</v>
      </c>
      <c r="Y723" s="6" t="s">
        <v>2575</v>
      </c>
      <c r="Z723" s="6" t="s">
        <v>2576</v>
      </c>
      <c r="AA723" s="9">
        <v>88304</v>
      </c>
    </row>
    <row r="724" spans="1:27">
      <c r="A724" s="6" t="s">
        <v>299</v>
      </c>
      <c r="B724" s="6" t="s">
        <v>2268</v>
      </c>
      <c r="C724" s="6" t="s">
        <v>524</v>
      </c>
      <c r="D724" s="6" t="s">
        <v>18</v>
      </c>
      <c r="E724" s="7">
        <v>14026500008</v>
      </c>
      <c r="F724" s="7">
        <f t="shared" si="53"/>
        <v>1</v>
      </c>
      <c r="G724" s="6" t="s">
        <v>516</v>
      </c>
      <c r="H724" s="8" t="s">
        <v>1296</v>
      </c>
      <c r="I724" s="6" t="s">
        <v>1295</v>
      </c>
      <c r="J724" s="6" t="s">
        <v>4</v>
      </c>
      <c r="K724" s="9">
        <v>74541</v>
      </c>
      <c r="L724" s="9">
        <v>340000</v>
      </c>
      <c r="M724" s="9">
        <v>337830</v>
      </c>
      <c r="N724" s="9">
        <f t="shared" si="52"/>
        <v>25182186030</v>
      </c>
      <c r="O724" s="9">
        <f t="shared" si="55"/>
        <v>2266396742.6999998</v>
      </c>
      <c r="P724" s="9">
        <f t="shared" si="54"/>
        <v>27448582772.700001</v>
      </c>
      <c r="Q724" s="6" t="s">
        <v>0</v>
      </c>
      <c r="R724" s="6" t="s">
        <v>535</v>
      </c>
      <c r="S724" s="6" t="s">
        <v>2488</v>
      </c>
      <c r="T724" s="6" t="s">
        <v>516</v>
      </c>
      <c r="U724" s="6" t="s">
        <v>6</v>
      </c>
      <c r="V724" s="6" t="s">
        <v>5</v>
      </c>
      <c r="W724" s="6" t="s">
        <v>281</v>
      </c>
      <c r="X724" s="6" t="s">
        <v>1297</v>
      </c>
      <c r="Y724" s="6" t="s">
        <v>2590</v>
      </c>
      <c r="Z724" s="6" t="s">
        <v>2576</v>
      </c>
      <c r="AA724" s="9">
        <v>89403</v>
      </c>
    </row>
    <row r="725" spans="1:27">
      <c r="A725" s="6" t="s">
        <v>352</v>
      </c>
      <c r="B725" s="6" t="s">
        <v>2270</v>
      </c>
      <c r="C725" s="6" t="s">
        <v>537</v>
      </c>
      <c r="D725" s="6" t="s">
        <v>18</v>
      </c>
      <c r="E725" s="7">
        <v>14036500001</v>
      </c>
      <c r="F725" s="7">
        <f t="shared" si="53"/>
        <v>1</v>
      </c>
      <c r="G725" s="6" t="s">
        <v>563</v>
      </c>
      <c r="H725" s="8" t="s">
        <v>646</v>
      </c>
      <c r="I725" s="6" t="s">
        <v>645</v>
      </c>
      <c r="J725" s="6" t="s">
        <v>4</v>
      </c>
      <c r="K725" s="9">
        <v>73863</v>
      </c>
      <c r="L725" s="9">
        <v>227000</v>
      </c>
      <c r="M725" s="9">
        <v>222910</v>
      </c>
      <c r="N725" s="9">
        <f t="shared" si="52"/>
        <v>16464801330</v>
      </c>
      <c r="O725" s="9">
        <f t="shared" ref="O725:O788" si="56">N725*10%</f>
        <v>1646480133</v>
      </c>
      <c r="P725" s="9">
        <f t="shared" si="54"/>
        <v>18111281463</v>
      </c>
      <c r="Q725" s="6" t="s">
        <v>0</v>
      </c>
      <c r="R725" s="6" t="s">
        <v>587</v>
      </c>
      <c r="S725" s="6" t="s">
        <v>2628</v>
      </c>
      <c r="T725" s="6" t="s">
        <v>563</v>
      </c>
      <c r="U725" s="6" t="s">
        <v>6</v>
      </c>
      <c r="V725" s="6" t="s">
        <v>5</v>
      </c>
      <c r="W725" s="6" t="s">
        <v>647</v>
      </c>
      <c r="X725" s="6" t="s">
        <v>2269</v>
      </c>
      <c r="Y725" s="6" t="s">
        <v>2645</v>
      </c>
      <c r="Z725" s="6" t="s">
        <v>2576</v>
      </c>
      <c r="AA725" s="9">
        <v>89511</v>
      </c>
    </row>
    <row r="726" spans="1:27">
      <c r="A726" s="6" t="s">
        <v>40</v>
      </c>
      <c r="B726" s="6" t="s">
        <v>2274</v>
      </c>
      <c r="C726" s="6" t="s">
        <v>627</v>
      </c>
      <c r="D726" s="6" t="s">
        <v>18</v>
      </c>
      <c r="E726" s="7">
        <v>14036500002</v>
      </c>
      <c r="F726" s="7">
        <f t="shared" si="53"/>
        <v>1</v>
      </c>
      <c r="G726" s="6" t="s">
        <v>633</v>
      </c>
      <c r="H726" s="8" t="s">
        <v>2272</v>
      </c>
      <c r="I726" s="6" t="s">
        <v>2271</v>
      </c>
      <c r="J726" s="6" t="s">
        <v>16</v>
      </c>
      <c r="K726" s="9">
        <v>73863</v>
      </c>
      <c r="L726" s="9">
        <v>500000</v>
      </c>
      <c r="M726" s="9">
        <v>498200</v>
      </c>
      <c r="N726" s="9">
        <f t="shared" si="52"/>
        <v>36798546600</v>
      </c>
      <c r="O726" s="9">
        <f t="shared" si="56"/>
        <v>3679854660</v>
      </c>
      <c r="P726" s="9">
        <f t="shared" si="54"/>
        <v>40478401260</v>
      </c>
      <c r="Q726" s="6" t="s">
        <v>0</v>
      </c>
      <c r="R726" s="6" t="s">
        <v>84</v>
      </c>
      <c r="S726" s="6" t="s">
        <v>2628</v>
      </c>
      <c r="T726" s="6" t="s">
        <v>633</v>
      </c>
      <c r="U726" s="6" t="s">
        <v>6</v>
      </c>
      <c r="V726" s="6" t="s">
        <v>5</v>
      </c>
      <c r="W726" s="6" t="s">
        <v>25</v>
      </c>
      <c r="X726" s="6" t="s">
        <v>2273</v>
      </c>
      <c r="Y726" s="6" t="s">
        <v>2827</v>
      </c>
      <c r="Z726" s="6" t="s">
        <v>2576</v>
      </c>
      <c r="AA726" s="9">
        <v>93023</v>
      </c>
    </row>
    <row r="727" spans="1:27">
      <c r="A727" s="6" t="s">
        <v>352</v>
      </c>
      <c r="B727" s="6" t="s">
        <v>2276</v>
      </c>
      <c r="C727" s="6" t="s">
        <v>627</v>
      </c>
      <c r="D727" s="6" t="s">
        <v>18</v>
      </c>
      <c r="E727" s="7">
        <v>14036500003</v>
      </c>
      <c r="F727" s="7">
        <f t="shared" si="53"/>
        <v>1</v>
      </c>
      <c r="G727" s="6" t="s">
        <v>644</v>
      </c>
      <c r="H727" s="8" t="s">
        <v>349</v>
      </c>
      <c r="I727" s="6" t="s">
        <v>348</v>
      </c>
      <c r="J727" s="6" t="s">
        <v>4</v>
      </c>
      <c r="K727" s="9">
        <v>73863</v>
      </c>
      <c r="L727" s="9">
        <v>250000</v>
      </c>
      <c r="M727" s="9">
        <v>249690</v>
      </c>
      <c r="N727" s="9">
        <f t="shared" si="52"/>
        <v>18442852470</v>
      </c>
      <c r="O727" s="9">
        <f t="shared" si="56"/>
        <v>1844285247</v>
      </c>
      <c r="P727" s="9">
        <f t="shared" si="54"/>
        <v>20287137717</v>
      </c>
      <c r="Q727" s="6" t="s">
        <v>0</v>
      </c>
      <c r="R727" s="6" t="s">
        <v>83</v>
      </c>
      <c r="S727" s="6" t="s">
        <v>2628</v>
      </c>
      <c r="T727" s="6" t="s">
        <v>644</v>
      </c>
      <c r="U727" s="6" t="s">
        <v>6</v>
      </c>
      <c r="V727" s="6" t="s">
        <v>5</v>
      </c>
      <c r="W727" s="6" t="s">
        <v>2004</v>
      </c>
      <c r="X727" s="6" t="s">
        <v>2275</v>
      </c>
      <c r="Y727" s="6" t="s">
        <v>2844</v>
      </c>
      <c r="Z727" s="6" t="s">
        <v>2576</v>
      </c>
      <c r="AA727" s="9">
        <v>90829</v>
      </c>
    </row>
    <row r="728" spans="1:27">
      <c r="A728" s="6" t="s">
        <v>32</v>
      </c>
      <c r="B728" s="6" t="s">
        <v>2277</v>
      </c>
      <c r="C728" s="6" t="s">
        <v>650</v>
      </c>
      <c r="D728" s="6" t="s">
        <v>18</v>
      </c>
      <c r="E728" s="7">
        <v>14036500004</v>
      </c>
      <c r="F728" s="7">
        <f t="shared" si="53"/>
        <v>1</v>
      </c>
      <c r="G728" s="6" t="s">
        <v>637</v>
      </c>
      <c r="H728" s="8" t="s">
        <v>322</v>
      </c>
      <c r="I728" s="6" t="s">
        <v>321</v>
      </c>
      <c r="J728" s="6" t="s">
        <v>4</v>
      </c>
      <c r="K728" s="9">
        <v>73863</v>
      </c>
      <c r="L728" s="9">
        <v>500000</v>
      </c>
      <c r="M728" s="9">
        <v>498550</v>
      </c>
      <c r="N728" s="9">
        <f t="shared" si="52"/>
        <v>36824398650</v>
      </c>
      <c r="O728" s="9">
        <f t="shared" si="56"/>
        <v>3682439865</v>
      </c>
      <c r="P728" s="9">
        <f t="shared" si="54"/>
        <v>40506838515</v>
      </c>
      <c r="Q728" s="6" t="s">
        <v>0</v>
      </c>
      <c r="R728" s="6" t="s">
        <v>84</v>
      </c>
      <c r="S728" s="6" t="s">
        <v>2628</v>
      </c>
      <c r="T728" s="6" t="s">
        <v>637</v>
      </c>
      <c r="U728" s="6" t="s">
        <v>6</v>
      </c>
      <c r="V728" s="6" t="s">
        <v>5</v>
      </c>
      <c r="W728" s="6" t="s">
        <v>567</v>
      </c>
      <c r="X728" s="6" t="s">
        <v>683</v>
      </c>
      <c r="Y728" s="6" t="s">
        <v>2851</v>
      </c>
      <c r="Z728" s="6" t="s">
        <v>2576</v>
      </c>
      <c r="AA728" s="9">
        <v>95607</v>
      </c>
    </row>
    <row r="729" spans="1:27">
      <c r="A729" s="6" t="s">
        <v>64</v>
      </c>
      <c r="B729" s="6" t="s">
        <v>2279</v>
      </c>
      <c r="C729" s="6" t="s">
        <v>619</v>
      </c>
      <c r="D729" s="6" t="s">
        <v>18</v>
      </c>
      <c r="E729" s="7">
        <v>14036500005</v>
      </c>
      <c r="F729" s="7">
        <f t="shared" si="53"/>
        <v>1</v>
      </c>
      <c r="G729" s="6" t="s">
        <v>622</v>
      </c>
      <c r="H729" s="8" t="s">
        <v>1330</v>
      </c>
      <c r="I729" s="6" t="s">
        <v>1329</v>
      </c>
      <c r="J729" s="6" t="s">
        <v>19</v>
      </c>
      <c r="K729" s="9">
        <v>73863</v>
      </c>
      <c r="L729" s="9">
        <v>238000</v>
      </c>
      <c r="M729" s="9">
        <v>237860</v>
      </c>
      <c r="N729" s="9">
        <f t="shared" si="52"/>
        <v>17569053180</v>
      </c>
      <c r="O729" s="9">
        <f t="shared" si="56"/>
        <v>1756905318</v>
      </c>
      <c r="P729" s="9">
        <f t="shared" si="54"/>
        <v>19325958498</v>
      </c>
      <c r="Q729" s="6" t="s">
        <v>0</v>
      </c>
      <c r="R729" s="6" t="s">
        <v>87</v>
      </c>
      <c r="S729" s="6" t="s">
        <v>2628</v>
      </c>
      <c r="T729" s="6" t="s">
        <v>622</v>
      </c>
      <c r="U729" s="6" t="s">
        <v>6</v>
      </c>
      <c r="V729" s="6" t="s">
        <v>5</v>
      </c>
      <c r="W729" s="6" t="s">
        <v>220</v>
      </c>
      <c r="X729" s="6" t="s">
        <v>2278</v>
      </c>
      <c r="Y729" s="6" t="s">
        <v>2868</v>
      </c>
      <c r="Z729" s="6" t="s">
        <v>2576</v>
      </c>
      <c r="AA729" s="9">
        <v>94061</v>
      </c>
    </row>
    <row r="730" spans="1:27">
      <c r="A730" s="6" t="s">
        <v>64</v>
      </c>
      <c r="B730" s="6" t="s">
        <v>2280</v>
      </c>
      <c r="C730" s="6" t="s">
        <v>619</v>
      </c>
      <c r="D730" s="6" t="s">
        <v>18</v>
      </c>
      <c r="E730" s="7">
        <v>14036500006</v>
      </c>
      <c r="F730" s="7">
        <f t="shared" si="53"/>
        <v>1</v>
      </c>
      <c r="G730" s="6" t="s">
        <v>622</v>
      </c>
      <c r="H730" s="8" t="s">
        <v>1330</v>
      </c>
      <c r="I730" s="6" t="s">
        <v>1329</v>
      </c>
      <c r="J730" s="6" t="s">
        <v>19</v>
      </c>
      <c r="K730" s="9">
        <v>73863</v>
      </c>
      <c r="L730" s="9">
        <v>500000</v>
      </c>
      <c r="M730" s="9">
        <v>498060</v>
      </c>
      <c r="N730" s="9">
        <f t="shared" si="52"/>
        <v>36788205780</v>
      </c>
      <c r="O730" s="9">
        <f t="shared" si="56"/>
        <v>3678820578</v>
      </c>
      <c r="P730" s="9">
        <f t="shared" si="54"/>
        <v>40467026358</v>
      </c>
      <c r="Q730" s="6" t="s">
        <v>0</v>
      </c>
      <c r="R730" s="6" t="s">
        <v>94</v>
      </c>
      <c r="S730" s="6" t="s">
        <v>2628</v>
      </c>
      <c r="T730" s="6" t="s">
        <v>622</v>
      </c>
      <c r="U730" s="6" t="s">
        <v>6</v>
      </c>
      <c r="V730" s="6" t="s">
        <v>5</v>
      </c>
      <c r="W730" s="6" t="s">
        <v>220</v>
      </c>
      <c r="X730" s="6" t="s">
        <v>2278</v>
      </c>
      <c r="Y730" s="6" t="s">
        <v>2869</v>
      </c>
      <c r="Z730" s="6" t="s">
        <v>2576</v>
      </c>
      <c r="AA730" s="9">
        <v>94036</v>
      </c>
    </row>
    <row r="731" spans="1:27">
      <c r="A731" s="6" t="s">
        <v>40</v>
      </c>
      <c r="B731" s="6" t="s">
        <v>2281</v>
      </c>
      <c r="C731" s="6" t="s">
        <v>88</v>
      </c>
      <c r="D731" s="6" t="s">
        <v>18</v>
      </c>
      <c r="E731" s="7">
        <v>14036500007</v>
      </c>
      <c r="F731" s="7">
        <f t="shared" si="53"/>
        <v>1</v>
      </c>
      <c r="G731" s="6" t="s">
        <v>84</v>
      </c>
      <c r="H731" s="8" t="s">
        <v>2272</v>
      </c>
      <c r="I731" s="6" t="s">
        <v>2271</v>
      </c>
      <c r="J731" s="6" t="s">
        <v>16</v>
      </c>
      <c r="K731" s="9">
        <v>73863</v>
      </c>
      <c r="L731" s="9">
        <v>1100000</v>
      </c>
      <c r="M731" s="9">
        <v>1099580</v>
      </c>
      <c r="N731" s="9">
        <f t="shared" si="52"/>
        <v>81218277540</v>
      </c>
      <c r="O731" s="9">
        <f t="shared" si="56"/>
        <v>8121827754</v>
      </c>
      <c r="P731" s="9">
        <f t="shared" si="54"/>
        <v>89340105294</v>
      </c>
      <c r="Q731" s="6" t="s">
        <v>0</v>
      </c>
      <c r="R731" s="6" t="s">
        <v>147</v>
      </c>
      <c r="S731" s="6" t="s">
        <v>2628</v>
      </c>
      <c r="T731" s="6" t="s">
        <v>84</v>
      </c>
      <c r="U731" s="6" t="s">
        <v>6</v>
      </c>
      <c r="V731" s="6" t="s">
        <v>5</v>
      </c>
      <c r="W731" s="6" t="s">
        <v>25</v>
      </c>
      <c r="X731" s="6" t="s">
        <v>2273</v>
      </c>
      <c r="Y731" s="6" t="s">
        <v>2904</v>
      </c>
      <c r="Z731" s="6" t="s">
        <v>2576</v>
      </c>
      <c r="AA731" s="9">
        <v>92934</v>
      </c>
    </row>
    <row r="732" spans="1:27">
      <c r="A732" s="6" t="s">
        <v>352</v>
      </c>
      <c r="B732" s="6" t="s">
        <v>2283</v>
      </c>
      <c r="C732" s="6" t="s">
        <v>101</v>
      </c>
      <c r="D732" s="6" t="s">
        <v>18</v>
      </c>
      <c r="E732" s="7">
        <v>14036500008</v>
      </c>
      <c r="F732" s="7">
        <f t="shared" si="53"/>
        <v>1</v>
      </c>
      <c r="G732" s="6" t="s">
        <v>97</v>
      </c>
      <c r="H732" s="8" t="s">
        <v>646</v>
      </c>
      <c r="I732" s="6" t="s">
        <v>645</v>
      </c>
      <c r="J732" s="6" t="s">
        <v>4</v>
      </c>
      <c r="K732" s="9">
        <v>73863</v>
      </c>
      <c r="L732" s="9">
        <v>227000</v>
      </c>
      <c r="M732" s="9">
        <v>227000</v>
      </c>
      <c r="N732" s="9">
        <f t="shared" si="52"/>
        <v>16766901000</v>
      </c>
      <c r="O732" s="9">
        <f t="shared" si="56"/>
        <v>1676690100</v>
      </c>
      <c r="P732" s="9">
        <f t="shared" si="54"/>
        <v>18443591100</v>
      </c>
      <c r="Q732" s="6" t="s">
        <v>0</v>
      </c>
      <c r="R732" s="6" t="s">
        <v>148</v>
      </c>
      <c r="S732" s="6" t="s">
        <v>2628</v>
      </c>
      <c r="T732" s="6" t="s">
        <v>97</v>
      </c>
      <c r="U732" s="6" t="s">
        <v>6</v>
      </c>
      <c r="V732" s="6" t="s">
        <v>5</v>
      </c>
      <c r="W732" s="6" t="s">
        <v>647</v>
      </c>
      <c r="X732" s="6" t="s">
        <v>2282</v>
      </c>
      <c r="Y732" s="6" t="s">
        <v>2951</v>
      </c>
      <c r="Z732" s="6" t="s">
        <v>2576</v>
      </c>
      <c r="AA732" s="9">
        <v>95818</v>
      </c>
    </row>
    <row r="733" spans="1:27">
      <c r="A733" s="6" t="s">
        <v>352</v>
      </c>
      <c r="B733" s="6" t="s">
        <v>2284</v>
      </c>
      <c r="C733" s="6" t="s">
        <v>101</v>
      </c>
      <c r="D733" s="6" t="s">
        <v>18</v>
      </c>
      <c r="E733" s="7">
        <v>14036500009</v>
      </c>
      <c r="F733" s="7">
        <f t="shared" si="53"/>
        <v>1</v>
      </c>
      <c r="G733" s="6" t="s">
        <v>137</v>
      </c>
      <c r="H733" s="8" t="s">
        <v>646</v>
      </c>
      <c r="I733" s="6" t="s">
        <v>645</v>
      </c>
      <c r="J733" s="6" t="s">
        <v>4</v>
      </c>
      <c r="K733" s="9">
        <v>73863</v>
      </c>
      <c r="L733" s="9">
        <v>273000</v>
      </c>
      <c r="M733" s="9">
        <v>268270</v>
      </c>
      <c r="N733" s="9">
        <f t="shared" si="52"/>
        <v>19815227010</v>
      </c>
      <c r="O733" s="9">
        <f t="shared" si="56"/>
        <v>1981522701</v>
      </c>
      <c r="P733" s="9">
        <f t="shared" si="54"/>
        <v>21796749711</v>
      </c>
      <c r="Q733" s="6" t="s">
        <v>0</v>
      </c>
      <c r="R733" s="6" t="s">
        <v>142</v>
      </c>
      <c r="S733" s="6" t="s">
        <v>2628</v>
      </c>
      <c r="T733" s="6" t="s">
        <v>137</v>
      </c>
      <c r="U733" s="6" t="s">
        <v>6</v>
      </c>
      <c r="V733" s="6" t="s">
        <v>5</v>
      </c>
      <c r="W733" s="6" t="s">
        <v>647</v>
      </c>
      <c r="X733" s="6" t="s">
        <v>2282</v>
      </c>
      <c r="Y733" s="6" t="s">
        <v>2971</v>
      </c>
      <c r="Z733" s="6" t="s">
        <v>2576</v>
      </c>
      <c r="AA733" s="9">
        <v>95817</v>
      </c>
    </row>
    <row r="734" spans="1:27">
      <c r="A734" s="6" t="s">
        <v>352</v>
      </c>
      <c r="B734" s="6" t="s">
        <v>2285</v>
      </c>
      <c r="C734" s="6" t="s">
        <v>101</v>
      </c>
      <c r="D734" s="6" t="s">
        <v>18</v>
      </c>
      <c r="E734" s="7">
        <v>14036500010</v>
      </c>
      <c r="F734" s="7">
        <f t="shared" si="53"/>
        <v>1</v>
      </c>
      <c r="G734" s="6" t="s">
        <v>137</v>
      </c>
      <c r="H734" s="8" t="s">
        <v>646</v>
      </c>
      <c r="I734" s="6" t="s">
        <v>645</v>
      </c>
      <c r="J734" s="6" t="s">
        <v>4</v>
      </c>
      <c r="K734" s="9">
        <v>73863</v>
      </c>
      <c r="L734" s="9">
        <v>273000</v>
      </c>
      <c r="M734" s="9">
        <v>270620</v>
      </c>
      <c r="N734" s="9">
        <f t="shared" si="52"/>
        <v>19988805060</v>
      </c>
      <c r="O734" s="9">
        <f t="shared" si="56"/>
        <v>1998880506</v>
      </c>
      <c r="P734" s="9">
        <f t="shared" si="54"/>
        <v>21987685566</v>
      </c>
      <c r="Q734" s="6" t="s">
        <v>0</v>
      </c>
      <c r="R734" s="6" t="s">
        <v>142</v>
      </c>
      <c r="S734" s="6" t="s">
        <v>2628</v>
      </c>
      <c r="T734" s="6" t="s">
        <v>137</v>
      </c>
      <c r="U734" s="6" t="s">
        <v>6</v>
      </c>
      <c r="V734" s="6" t="s">
        <v>5</v>
      </c>
      <c r="W734" s="6" t="s">
        <v>647</v>
      </c>
      <c r="X734" s="6" t="s">
        <v>2282</v>
      </c>
      <c r="Y734" s="6" t="s">
        <v>2970</v>
      </c>
      <c r="Z734" s="6" t="s">
        <v>2576</v>
      </c>
      <c r="AA734" s="9">
        <v>95781</v>
      </c>
    </row>
    <row r="735" spans="1:27">
      <c r="A735" s="6" t="s">
        <v>352</v>
      </c>
      <c r="B735" s="6" t="s">
        <v>2286</v>
      </c>
      <c r="C735" s="6" t="s">
        <v>101</v>
      </c>
      <c r="D735" s="6" t="s">
        <v>18</v>
      </c>
      <c r="E735" s="7">
        <v>14036500011</v>
      </c>
      <c r="F735" s="7">
        <f t="shared" si="53"/>
        <v>1</v>
      </c>
      <c r="G735" s="6" t="s">
        <v>137</v>
      </c>
      <c r="H735" s="8" t="s">
        <v>646</v>
      </c>
      <c r="I735" s="6" t="s">
        <v>645</v>
      </c>
      <c r="J735" s="6" t="s">
        <v>4</v>
      </c>
      <c r="K735" s="9">
        <v>73863</v>
      </c>
      <c r="L735" s="9">
        <v>273000</v>
      </c>
      <c r="M735" s="9">
        <v>267700</v>
      </c>
      <c r="N735" s="9">
        <f t="shared" si="52"/>
        <v>19773125100</v>
      </c>
      <c r="O735" s="9">
        <f t="shared" si="56"/>
        <v>1977312510</v>
      </c>
      <c r="P735" s="9">
        <f t="shared" si="54"/>
        <v>21750437610</v>
      </c>
      <c r="Q735" s="6" t="s">
        <v>0</v>
      </c>
      <c r="R735" s="6" t="s">
        <v>142</v>
      </c>
      <c r="S735" s="6" t="s">
        <v>2628</v>
      </c>
      <c r="T735" s="6" t="s">
        <v>137</v>
      </c>
      <c r="U735" s="6" t="s">
        <v>6</v>
      </c>
      <c r="V735" s="6" t="s">
        <v>5</v>
      </c>
      <c r="W735" s="6" t="s">
        <v>647</v>
      </c>
      <c r="X735" s="6" t="s">
        <v>2282</v>
      </c>
      <c r="Y735" s="6" t="s">
        <v>2972</v>
      </c>
      <c r="Z735" s="6" t="s">
        <v>2576</v>
      </c>
      <c r="AA735" s="9">
        <v>95816</v>
      </c>
    </row>
    <row r="736" spans="1:27">
      <c r="A736" s="6" t="s">
        <v>722</v>
      </c>
      <c r="B736" s="6" t="s">
        <v>2290</v>
      </c>
      <c r="C736" s="6" t="s">
        <v>136</v>
      </c>
      <c r="D736" s="6" t="s">
        <v>18</v>
      </c>
      <c r="E736" s="7">
        <v>14036500012</v>
      </c>
      <c r="F736" s="7">
        <f t="shared" si="53"/>
        <v>1</v>
      </c>
      <c r="G736" s="6" t="s">
        <v>139</v>
      </c>
      <c r="H736" s="8" t="s">
        <v>2288</v>
      </c>
      <c r="I736" s="6" t="s">
        <v>2287</v>
      </c>
      <c r="J736" s="6" t="s">
        <v>19</v>
      </c>
      <c r="K736" s="9">
        <v>79545</v>
      </c>
      <c r="L736" s="10">
        <v>500000</v>
      </c>
      <c r="M736" s="9">
        <v>499190</v>
      </c>
      <c r="N736" s="9">
        <f t="shared" si="52"/>
        <v>39708068550</v>
      </c>
      <c r="O736" s="9">
        <f t="shared" si="56"/>
        <v>3970806855</v>
      </c>
      <c r="P736" s="9">
        <f t="shared" si="54"/>
        <v>43678875405</v>
      </c>
      <c r="Q736" s="6" t="s">
        <v>0</v>
      </c>
      <c r="R736" s="6" t="s">
        <v>3011</v>
      </c>
      <c r="S736" s="6" t="s">
        <v>2628</v>
      </c>
      <c r="T736" s="6" t="s">
        <v>139</v>
      </c>
      <c r="U736" s="6" t="s">
        <v>90</v>
      </c>
      <c r="V736" s="6" t="s">
        <v>67</v>
      </c>
      <c r="W736" s="6" t="s">
        <v>20</v>
      </c>
      <c r="X736" s="6" t="s">
        <v>2289</v>
      </c>
      <c r="Y736" s="6" t="s">
        <v>3016</v>
      </c>
      <c r="Z736" s="6" t="s">
        <v>2576</v>
      </c>
      <c r="AA736" s="9">
        <v>97740</v>
      </c>
    </row>
    <row r="737" spans="1:27">
      <c r="A737" s="6" t="s">
        <v>182</v>
      </c>
      <c r="B737" s="6" t="s">
        <v>2294</v>
      </c>
      <c r="C737" s="6" t="s">
        <v>625</v>
      </c>
      <c r="D737" s="6" t="s">
        <v>23</v>
      </c>
      <c r="E737" s="7">
        <v>14036600001</v>
      </c>
      <c r="F737" s="7">
        <f t="shared" si="53"/>
        <v>1</v>
      </c>
      <c r="G737" s="6" t="s">
        <v>1775</v>
      </c>
      <c r="H737" s="8" t="s">
        <v>2292</v>
      </c>
      <c r="I737" s="6" t="s">
        <v>2291</v>
      </c>
      <c r="J737" s="6" t="s">
        <v>4</v>
      </c>
      <c r="K737" s="9">
        <v>73863</v>
      </c>
      <c r="L737" s="9">
        <v>200000</v>
      </c>
      <c r="M737" s="9">
        <v>198710</v>
      </c>
      <c r="N737" s="9">
        <f t="shared" si="52"/>
        <v>14677316730</v>
      </c>
      <c r="O737" s="9">
        <f t="shared" si="56"/>
        <v>1467731673</v>
      </c>
      <c r="P737" s="9">
        <f t="shared" si="54"/>
        <v>16145048403</v>
      </c>
      <c r="Q737" s="6" t="s">
        <v>0</v>
      </c>
      <c r="R737" s="6" t="s">
        <v>639</v>
      </c>
      <c r="S737" s="6" t="s">
        <v>2628</v>
      </c>
      <c r="T737" s="6" t="s">
        <v>1775</v>
      </c>
      <c r="U737" s="6" t="s">
        <v>6</v>
      </c>
      <c r="V737" s="6" t="s">
        <v>5</v>
      </c>
      <c r="W737" s="6" t="s">
        <v>233</v>
      </c>
      <c r="X737" s="6" t="s">
        <v>2293</v>
      </c>
      <c r="Y737" s="6" t="s">
        <v>2796</v>
      </c>
      <c r="Z737" s="6" t="s">
        <v>8</v>
      </c>
      <c r="AA737" s="9">
        <v>92904</v>
      </c>
    </row>
    <row r="738" spans="1:27">
      <c r="A738" s="6" t="s">
        <v>64</v>
      </c>
      <c r="B738" s="6" t="s">
        <v>2942</v>
      </c>
      <c r="C738" s="6" t="s">
        <v>617</v>
      </c>
      <c r="D738" s="6" t="s">
        <v>23</v>
      </c>
      <c r="E738" s="7">
        <v>14036600002</v>
      </c>
      <c r="F738" s="7">
        <f t="shared" si="53"/>
        <v>1</v>
      </c>
      <c r="G738" s="6" t="s">
        <v>103</v>
      </c>
      <c r="H738" s="8" t="s">
        <v>2943</v>
      </c>
      <c r="I738" s="6" t="s">
        <v>2944</v>
      </c>
      <c r="J738" s="6" t="s">
        <v>19</v>
      </c>
      <c r="K738" s="9">
        <v>73863</v>
      </c>
      <c r="L738" s="10">
        <v>496000</v>
      </c>
      <c r="M738" s="9">
        <v>495230</v>
      </c>
      <c r="N738" s="9">
        <f t="shared" si="52"/>
        <v>36579173490</v>
      </c>
      <c r="O738" s="9">
        <f t="shared" si="56"/>
        <v>3657917349</v>
      </c>
      <c r="P738" s="9">
        <f t="shared" si="54"/>
        <v>40237090839</v>
      </c>
      <c r="Q738" s="6" t="s">
        <v>0</v>
      </c>
      <c r="R738" s="6" t="s">
        <v>142</v>
      </c>
      <c r="S738" s="6" t="s">
        <v>2628</v>
      </c>
      <c r="T738" s="6" t="s">
        <v>103</v>
      </c>
      <c r="U738" s="6" t="s">
        <v>6</v>
      </c>
      <c r="V738" s="6" t="s">
        <v>5</v>
      </c>
      <c r="W738" s="6" t="s">
        <v>7</v>
      </c>
      <c r="X738" s="6" t="s">
        <v>2297</v>
      </c>
      <c r="Y738" s="6" t="s">
        <v>2945</v>
      </c>
      <c r="Z738" s="6" t="s">
        <v>8</v>
      </c>
      <c r="AA738" s="9">
        <v>95496</v>
      </c>
    </row>
    <row r="739" spans="1:27">
      <c r="A739" s="6" t="s">
        <v>64</v>
      </c>
      <c r="B739" s="6" t="s">
        <v>2298</v>
      </c>
      <c r="C739" s="6" t="s">
        <v>617</v>
      </c>
      <c r="D739" s="6" t="s">
        <v>23</v>
      </c>
      <c r="E739" s="7">
        <v>14036600003</v>
      </c>
      <c r="F739" s="7">
        <f t="shared" si="53"/>
        <v>1</v>
      </c>
      <c r="G739" s="6" t="s">
        <v>137</v>
      </c>
      <c r="H739" s="8" t="s">
        <v>2296</v>
      </c>
      <c r="I739" s="6" t="s">
        <v>2295</v>
      </c>
      <c r="J739" s="6" t="s">
        <v>19</v>
      </c>
      <c r="K739" s="9">
        <v>73863</v>
      </c>
      <c r="L739" s="9">
        <v>144000</v>
      </c>
      <c r="M739" s="9">
        <v>143430</v>
      </c>
      <c r="N739" s="9">
        <f t="shared" si="52"/>
        <v>10594170090</v>
      </c>
      <c r="O739" s="9">
        <f t="shared" si="56"/>
        <v>1059417009</v>
      </c>
      <c r="P739" s="9">
        <f t="shared" si="54"/>
        <v>11653587099</v>
      </c>
      <c r="Q739" s="6" t="s">
        <v>0</v>
      </c>
      <c r="R739" s="6" t="s">
        <v>142</v>
      </c>
      <c r="S739" s="6" t="s">
        <v>2628</v>
      </c>
      <c r="T739" s="6" t="s">
        <v>137</v>
      </c>
      <c r="U739" s="6" t="s">
        <v>6</v>
      </c>
      <c r="V739" s="6" t="s">
        <v>5</v>
      </c>
      <c r="W739" s="6" t="s">
        <v>7</v>
      </c>
      <c r="X739" s="6" t="s">
        <v>2297</v>
      </c>
      <c r="Y739" s="6" t="s">
        <v>2969</v>
      </c>
      <c r="Z739" s="6" t="s">
        <v>8</v>
      </c>
      <c r="AA739" s="9">
        <v>96600</v>
      </c>
    </row>
    <row r="740" spans="1:27">
      <c r="A740" s="6" t="s">
        <v>64</v>
      </c>
      <c r="B740" s="6" t="s">
        <v>2302</v>
      </c>
      <c r="C740" s="6" t="s">
        <v>617</v>
      </c>
      <c r="D740" s="6" t="s">
        <v>23</v>
      </c>
      <c r="E740" s="7">
        <v>14036600004</v>
      </c>
      <c r="F740" s="7">
        <f t="shared" si="53"/>
        <v>1</v>
      </c>
      <c r="G740" s="6" t="s">
        <v>137</v>
      </c>
      <c r="H740" s="8" t="s">
        <v>2300</v>
      </c>
      <c r="I740" s="6" t="s">
        <v>2299</v>
      </c>
      <c r="J740" s="6" t="s">
        <v>19</v>
      </c>
      <c r="K740" s="9">
        <v>73863</v>
      </c>
      <c r="L740" s="9">
        <v>152000</v>
      </c>
      <c r="M740" s="9">
        <v>149440</v>
      </c>
      <c r="N740" s="9">
        <f t="shared" si="52"/>
        <v>11038086720</v>
      </c>
      <c r="O740" s="9">
        <f t="shared" si="56"/>
        <v>1103808672</v>
      </c>
      <c r="P740" s="9">
        <f t="shared" si="54"/>
        <v>12141895392</v>
      </c>
      <c r="Q740" s="6" t="s">
        <v>0</v>
      </c>
      <c r="R740" s="6" t="s">
        <v>142</v>
      </c>
      <c r="S740" s="6" t="s">
        <v>2628</v>
      </c>
      <c r="T740" s="6" t="s">
        <v>137</v>
      </c>
      <c r="U740" s="6" t="s">
        <v>6</v>
      </c>
      <c r="V740" s="6" t="s">
        <v>5</v>
      </c>
      <c r="W740" s="6" t="s">
        <v>7</v>
      </c>
      <c r="X740" s="6" t="s">
        <v>2301</v>
      </c>
      <c r="Y740" s="6" t="s">
        <v>2968</v>
      </c>
      <c r="Z740" s="6" t="s">
        <v>8</v>
      </c>
      <c r="AA740" s="9">
        <v>95691</v>
      </c>
    </row>
    <row r="741" spans="1:27">
      <c r="A741" s="6" t="s">
        <v>182</v>
      </c>
      <c r="B741" s="6" t="s">
        <v>2303</v>
      </c>
      <c r="C741" s="6" t="s">
        <v>97</v>
      </c>
      <c r="D741" s="6" t="s">
        <v>23</v>
      </c>
      <c r="E741" s="7">
        <v>14036600005</v>
      </c>
      <c r="F741" s="7">
        <f t="shared" si="53"/>
        <v>1</v>
      </c>
      <c r="G741" s="6" t="s">
        <v>137</v>
      </c>
      <c r="H741" s="8" t="s">
        <v>2292</v>
      </c>
      <c r="I741" s="6" t="s">
        <v>2291</v>
      </c>
      <c r="J741" s="6" t="s">
        <v>4</v>
      </c>
      <c r="K741" s="9">
        <v>73863</v>
      </c>
      <c r="L741" s="9">
        <v>200000</v>
      </c>
      <c r="M741" s="9">
        <v>198830</v>
      </c>
      <c r="N741" s="9">
        <f t="shared" si="52"/>
        <v>14686180290</v>
      </c>
      <c r="O741" s="9">
        <f t="shared" si="56"/>
        <v>1468618029</v>
      </c>
      <c r="P741" s="9">
        <f t="shared" si="54"/>
        <v>16154798319</v>
      </c>
      <c r="Q741" s="6" t="s">
        <v>0</v>
      </c>
      <c r="R741" s="6" t="s">
        <v>142</v>
      </c>
      <c r="S741" s="6" t="s">
        <v>2628</v>
      </c>
      <c r="T741" s="6" t="s">
        <v>137</v>
      </c>
      <c r="U741" s="6" t="s">
        <v>6</v>
      </c>
      <c r="V741" s="6" t="s">
        <v>5</v>
      </c>
      <c r="W741" s="6" t="s">
        <v>233</v>
      </c>
      <c r="X741" s="6" t="s">
        <v>2293</v>
      </c>
      <c r="Y741" s="6" t="s">
        <v>2966</v>
      </c>
      <c r="Z741" s="6" t="s">
        <v>8</v>
      </c>
      <c r="AA741" s="9">
        <v>95834</v>
      </c>
    </row>
    <row r="742" spans="1:27">
      <c r="A742" s="6" t="s">
        <v>64</v>
      </c>
      <c r="B742" s="6" t="s">
        <v>2307</v>
      </c>
      <c r="C742" s="6" t="s">
        <v>617</v>
      </c>
      <c r="D742" s="6" t="s">
        <v>23</v>
      </c>
      <c r="E742" s="7">
        <v>14036600006</v>
      </c>
      <c r="F742" s="7">
        <f t="shared" si="53"/>
        <v>1</v>
      </c>
      <c r="G742" s="6" t="s">
        <v>151</v>
      </c>
      <c r="H742" s="8" t="s">
        <v>2305</v>
      </c>
      <c r="I742" s="6" t="s">
        <v>2304</v>
      </c>
      <c r="J742" s="6" t="s">
        <v>19</v>
      </c>
      <c r="K742" s="10">
        <v>79545</v>
      </c>
      <c r="L742" s="10">
        <v>350000</v>
      </c>
      <c r="M742" s="9">
        <v>349980</v>
      </c>
      <c r="N742" s="9">
        <f t="shared" si="52"/>
        <v>27839159100</v>
      </c>
      <c r="O742" s="9">
        <f t="shared" si="56"/>
        <v>2783915910</v>
      </c>
      <c r="P742" s="9">
        <f t="shared" si="54"/>
        <v>30623075010</v>
      </c>
      <c r="Q742" s="6" t="s">
        <v>0</v>
      </c>
      <c r="R742" s="6" t="s">
        <v>2987</v>
      </c>
      <c r="S742" s="6" t="s">
        <v>2628</v>
      </c>
      <c r="T742" s="6" t="s">
        <v>151</v>
      </c>
      <c r="U742" s="6" t="s">
        <v>6</v>
      </c>
      <c r="V742" s="6" t="s">
        <v>5</v>
      </c>
      <c r="W742" s="6" t="s">
        <v>7</v>
      </c>
      <c r="X742" s="6" t="s">
        <v>2306</v>
      </c>
      <c r="Y742" s="6" t="s">
        <v>3003</v>
      </c>
      <c r="Z742" s="6" t="s">
        <v>8</v>
      </c>
      <c r="AA742" s="9">
        <v>95455</v>
      </c>
    </row>
    <row r="743" spans="1:27">
      <c r="A743" s="6" t="s">
        <v>174</v>
      </c>
      <c r="B743" s="6" t="s">
        <v>3035</v>
      </c>
      <c r="C743" s="6" t="s">
        <v>157</v>
      </c>
      <c r="D743" s="6" t="s">
        <v>1</v>
      </c>
      <c r="E743" s="6" t="s">
        <v>3036</v>
      </c>
      <c r="F743" s="7">
        <f t="shared" si="53"/>
        <v>1</v>
      </c>
      <c r="G743" s="6" t="s">
        <v>3031</v>
      </c>
      <c r="H743" s="8" t="s">
        <v>171</v>
      </c>
      <c r="I743" s="6" t="s">
        <v>170</v>
      </c>
      <c r="J743" s="6" t="s">
        <v>4</v>
      </c>
      <c r="K743" s="9">
        <v>79545</v>
      </c>
      <c r="L743" s="9">
        <v>279000</v>
      </c>
      <c r="M743" s="9">
        <v>272320</v>
      </c>
      <c r="N743" s="9">
        <f t="shared" si="52"/>
        <v>21661694400</v>
      </c>
      <c r="O743" s="9">
        <f t="shared" si="56"/>
        <v>2166169440</v>
      </c>
      <c r="P743" s="9">
        <f t="shared" si="54"/>
        <v>23827863840</v>
      </c>
      <c r="Q743" s="6" t="s">
        <v>0</v>
      </c>
      <c r="R743" s="6" t="s">
        <v>3015</v>
      </c>
      <c r="S743" s="6" t="s">
        <v>2628</v>
      </c>
      <c r="T743" s="6" t="s">
        <v>3031</v>
      </c>
      <c r="U743" s="6" t="s">
        <v>6</v>
      </c>
      <c r="V743" s="6" t="s">
        <v>5</v>
      </c>
      <c r="W743" s="6" t="s">
        <v>3037</v>
      </c>
      <c r="X743" s="6" t="s">
        <v>3038</v>
      </c>
      <c r="Y743" s="6" t="s">
        <v>3039</v>
      </c>
      <c r="Z743" s="6" t="s">
        <v>8</v>
      </c>
      <c r="AA743" s="6">
        <v>95063</v>
      </c>
    </row>
    <row r="744" spans="1:27">
      <c r="A744" s="6" t="s">
        <v>174</v>
      </c>
      <c r="B744" s="6" t="s">
        <v>3040</v>
      </c>
      <c r="C744" s="6" t="s">
        <v>142</v>
      </c>
      <c r="D744" s="6" t="s">
        <v>1</v>
      </c>
      <c r="E744" s="6" t="s">
        <v>3041</v>
      </c>
      <c r="F744" s="7">
        <f t="shared" si="53"/>
        <v>1</v>
      </c>
      <c r="G744" s="6" t="s">
        <v>3031</v>
      </c>
      <c r="H744" s="8" t="s">
        <v>171</v>
      </c>
      <c r="I744" s="6" t="s">
        <v>170</v>
      </c>
      <c r="J744" s="6" t="s">
        <v>4</v>
      </c>
      <c r="K744" s="9">
        <v>79545</v>
      </c>
      <c r="L744" s="9">
        <v>207000</v>
      </c>
      <c r="M744" s="9">
        <v>206410</v>
      </c>
      <c r="N744" s="9">
        <f t="shared" si="52"/>
        <v>16418883450</v>
      </c>
      <c r="O744" s="9">
        <f t="shared" si="56"/>
        <v>1641888345</v>
      </c>
      <c r="P744" s="9">
        <f t="shared" si="54"/>
        <v>18060771795</v>
      </c>
      <c r="Q744" s="6" t="s">
        <v>0</v>
      </c>
      <c r="R744" s="6" t="s">
        <v>3042</v>
      </c>
      <c r="S744" s="6" t="s">
        <v>2628</v>
      </c>
      <c r="T744" s="6" t="s">
        <v>3031</v>
      </c>
      <c r="U744" s="6" t="s">
        <v>6</v>
      </c>
      <c r="V744" s="6" t="s">
        <v>5</v>
      </c>
      <c r="W744" s="6" t="s">
        <v>172</v>
      </c>
      <c r="X744" s="6" t="s">
        <v>173</v>
      </c>
      <c r="Y744" s="6" t="s">
        <v>3043</v>
      </c>
      <c r="Z744" s="6" t="s">
        <v>8</v>
      </c>
      <c r="AA744" s="6">
        <v>99246</v>
      </c>
    </row>
    <row r="745" spans="1:27">
      <c r="A745" s="6" t="s">
        <v>37</v>
      </c>
      <c r="B745" s="6" t="s">
        <v>3044</v>
      </c>
      <c r="C745" s="6" t="s">
        <v>137</v>
      </c>
      <c r="D745" s="6" t="s">
        <v>1</v>
      </c>
      <c r="E745" s="6" t="s">
        <v>3045</v>
      </c>
      <c r="F745" s="7">
        <f t="shared" si="53"/>
        <v>1</v>
      </c>
      <c r="G745" s="6" t="s">
        <v>3031</v>
      </c>
      <c r="H745" s="8" t="s">
        <v>35</v>
      </c>
      <c r="I745" s="6" t="s">
        <v>34</v>
      </c>
      <c r="J745" s="6" t="s">
        <v>4</v>
      </c>
      <c r="K745" s="9">
        <v>79545</v>
      </c>
      <c r="L745" s="9">
        <v>100000</v>
      </c>
      <c r="M745" s="9">
        <v>98970</v>
      </c>
      <c r="N745" s="9">
        <f t="shared" si="52"/>
        <v>7872568650</v>
      </c>
      <c r="O745" s="9">
        <f t="shared" si="56"/>
        <v>787256865</v>
      </c>
      <c r="P745" s="9">
        <f t="shared" si="54"/>
        <v>8659825515</v>
      </c>
      <c r="Q745" s="6" t="s">
        <v>0</v>
      </c>
      <c r="R745" s="6" t="s">
        <v>3046</v>
      </c>
      <c r="S745" s="6" t="s">
        <v>2628</v>
      </c>
      <c r="T745" s="6" t="s">
        <v>3031</v>
      </c>
      <c r="U745" s="6" t="s">
        <v>6</v>
      </c>
      <c r="V745" s="6" t="s">
        <v>5</v>
      </c>
      <c r="W745" s="6" t="s">
        <v>20</v>
      </c>
      <c r="X745" s="6" t="s">
        <v>3047</v>
      </c>
      <c r="Y745" s="6" t="s">
        <v>3048</v>
      </c>
      <c r="Z745" s="6" t="s">
        <v>8</v>
      </c>
      <c r="AA745" s="6">
        <v>95014</v>
      </c>
    </row>
    <row r="746" spans="1:27">
      <c r="A746" s="6" t="s">
        <v>37</v>
      </c>
      <c r="B746" s="6" t="s">
        <v>3049</v>
      </c>
      <c r="C746" s="6" t="s">
        <v>137</v>
      </c>
      <c r="D746" s="6" t="s">
        <v>1</v>
      </c>
      <c r="E746" s="6" t="s">
        <v>3050</v>
      </c>
      <c r="F746" s="7">
        <f t="shared" si="53"/>
        <v>1</v>
      </c>
      <c r="G746" s="6" t="s">
        <v>3031</v>
      </c>
      <c r="H746" s="8" t="s">
        <v>35</v>
      </c>
      <c r="I746" s="6" t="s">
        <v>34</v>
      </c>
      <c r="J746" s="6" t="s">
        <v>4</v>
      </c>
      <c r="K746" s="9">
        <v>79545</v>
      </c>
      <c r="L746" s="9">
        <v>100000</v>
      </c>
      <c r="M746" s="9">
        <v>99910</v>
      </c>
      <c r="N746" s="9">
        <f t="shared" si="52"/>
        <v>7947340950</v>
      </c>
      <c r="O746" s="9">
        <f t="shared" si="56"/>
        <v>794734095</v>
      </c>
      <c r="P746" s="9">
        <f t="shared" si="54"/>
        <v>8742075045</v>
      </c>
      <c r="Q746" s="6" t="s">
        <v>0</v>
      </c>
      <c r="R746" s="6" t="s">
        <v>3051</v>
      </c>
      <c r="S746" s="6" t="s">
        <v>2628</v>
      </c>
      <c r="T746" s="6" t="s">
        <v>3031</v>
      </c>
      <c r="U746" s="6" t="s">
        <v>6</v>
      </c>
      <c r="V746" s="6" t="s">
        <v>5</v>
      </c>
      <c r="W746" s="6" t="s">
        <v>43</v>
      </c>
      <c r="X746" s="6" t="s">
        <v>2253</v>
      </c>
      <c r="Y746" s="6" t="s">
        <v>3052</v>
      </c>
      <c r="Z746" s="6" t="s">
        <v>8</v>
      </c>
      <c r="AA746" s="6">
        <v>95449</v>
      </c>
    </row>
    <row r="747" spans="1:27">
      <c r="A747" s="6" t="s">
        <v>37</v>
      </c>
      <c r="B747" s="6" t="s">
        <v>3053</v>
      </c>
      <c r="C747" s="6" t="s">
        <v>157</v>
      </c>
      <c r="D747" s="6" t="s">
        <v>1</v>
      </c>
      <c r="E747" s="6" t="s">
        <v>3054</v>
      </c>
      <c r="F747" s="7">
        <f t="shared" si="53"/>
        <v>1</v>
      </c>
      <c r="G747" s="6" t="s">
        <v>3031</v>
      </c>
      <c r="H747" s="8" t="s">
        <v>35</v>
      </c>
      <c r="I747" s="6" t="s">
        <v>34</v>
      </c>
      <c r="J747" s="6" t="s">
        <v>4</v>
      </c>
      <c r="K747" s="9">
        <v>79545</v>
      </c>
      <c r="L747" s="9">
        <v>150000</v>
      </c>
      <c r="M747" s="9">
        <v>148980</v>
      </c>
      <c r="N747" s="9">
        <f t="shared" si="52"/>
        <v>11850614100</v>
      </c>
      <c r="O747" s="9">
        <f t="shared" si="56"/>
        <v>1185061410</v>
      </c>
      <c r="P747" s="9">
        <f t="shared" si="54"/>
        <v>13035675510</v>
      </c>
      <c r="Q747" s="6" t="s">
        <v>0</v>
      </c>
      <c r="R747" s="6" t="s">
        <v>3055</v>
      </c>
      <c r="S747" s="6" t="s">
        <v>2628</v>
      </c>
      <c r="T747" s="6" t="s">
        <v>3031</v>
      </c>
      <c r="U747" s="6" t="s">
        <v>6</v>
      </c>
      <c r="V747" s="6" t="s">
        <v>5</v>
      </c>
      <c r="W747" s="6" t="s">
        <v>43</v>
      </c>
      <c r="X747" s="6" t="s">
        <v>2260</v>
      </c>
      <c r="Y747" s="6" t="s">
        <v>3056</v>
      </c>
      <c r="Z747" s="6" t="s">
        <v>8</v>
      </c>
      <c r="AA747" s="6">
        <v>94963</v>
      </c>
    </row>
    <row r="748" spans="1:27">
      <c r="A748" s="6" t="s">
        <v>40</v>
      </c>
      <c r="B748" s="6" t="s">
        <v>3057</v>
      </c>
      <c r="C748" s="6" t="s">
        <v>2952</v>
      </c>
      <c r="D748" s="6" t="s">
        <v>1</v>
      </c>
      <c r="E748" s="6" t="s">
        <v>3058</v>
      </c>
      <c r="F748" s="7">
        <f t="shared" si="53"/>
        <v>1</v>
      </c>
      <c r="G748" s="6" t="s">
        <v>3059</v>
      </c>
      <c r="H748" s="8" t="s">
        <v>39</v>
      </c>
      <c r="I748" s="6" t="s">
        <v>38</v>
      </c>
      <c r="J748" s="6" t="s">
        <v>4</v>
      </c>
      <c r="K748" s="9">
        <v>79545</v>
      </c>
      <c r="L748" s="9">
        <v>100000</v>
      </c>
      <c r="M748" s="9">
        <v>98800</v>
      </c>
      <c r="N748" s="9">
        <f t="shared" si="52"/>
        <v>7859046000</v>
      </c>
      <c r="O748" s="9">
        <f t="shared" si="56"/>
        <v>785904600</v>
      </c>
      <c r="P748" s="9">
        <f t="shared" si="54"/>
        <v>8644950600</v>
      </c>
      <c r="Q748" s="6" t="s">
        <v>0</v>
      </c>
      <c r="R748" s="6" t="s">
        <v>3060</v>
      </c>
      <c r="S748" s="6" t="s">
        <v>2628</v>
      </c>
      <c r="T748" s="6" t="s">
        <v>3059</v>
      </c>
      <c r="U748" s="6" t="s">
        <v>6</v>
      </c>
      <c r="V748" s="6" t="s">
        <v>5</v>
      </c>
      <c r="W748" s="6" t="s">
        <v>25</v>
      </c>
      <c r="X748" s="6" t="s">
        <v>3061</v>
      </c>
      <c r="Y748" s="6" t="s">
        <v>3062</v>
      </c>
      <c r="Z748" s="6" t="s">
        <v>8</v>
      </c>
      <c r="AA748" s="6">
        <v>99163</v>
      </c>
    </row>
    <row r="749" spans="1:27">
      <c r="A749" s="6" t="s">
        <v>40</v>
      </c>
      <c r="B749" s="6" t="s">
        <v>3063</v>
      </c>
      <c r="C749" s="6" t="s">
        <v>2952</v>
      </c>
      <c r="D749" s="6" t="s">
        <v>1</v>
      </c>
      <c r="E749" s="6" t="s">
        <v>3064</v>
      </c>
      <c r="F749" s="7">
        <f t="shared" si="53"/>
        <v>1</v>
      </c>
      <c r="G749" s="6" t="s">
        <v>3059</v>
      </c>
      <c r="H749" s="8" t="s">
        <v>39</v>
      </c>
      <c r="I749" s="6" t="s">
        <v>38</v>
      </c>
      <c r="J749" s="6" t="s">
        <v>4</v>
      </c>
      <c r="K749" s="9">
        <v>79545</v>
      </c>
      <c r="L749" s="9">
        <v>35000</v>
      </c>
      <c r="M749" s="9">
        <v>34950</v>
      </c>
      <c r="N749" s="9">
        <f t="shared" si="52"/>
        <v>2780097750</v>
      </c>
      <c r="O749" s="9">
        <f t="shared" si="56"/>
        <v>278009775</v>
      </c>
      <c r="P749" s="9">
        <f t="shared" si="54"/>
        <v>3058107525</v>
      </c>
      <c r="Q749" s="6" t="s">
        <v>0</v>
      </c>
      <c r="R749" s="6" t="s">
        <v>3051</v>
      </c>
      <c r="S749" s="6" t="s">
        <v>2628</v>
      </c>
      <c r="T749" s="6" t="s">
        <v>3059</v>
      </c>
      <c r="U749" s="6" t="s">
        <v>6</v>
      </c>
      <c r="V749" s="6" t="s">
        <v>5</v>
      </c>
      <c r="W749" s="6" t="s">
        <v>25</v>
      </c>
      <c r="X749" s="6" t="s">
        <v>3065</v>
      </c>
      <c r="Y749" s="6" t="s">
        <v>3066</v>
      </c>
      <c r="Z749" s="6" t="s">
        <v>8</v>
      </c>
      <c r="AA749" s="6">
        <v>99077</v>
      </c>
    </row>
    <row r="750" spans="1:27">
      <c r="A750" s="6" t="s">
        <v>40</v>
      </c>
      <c r="B750" s="6" t="s">
        <v>3067</v>
      </c>
      <c r="C750" s="6" t="s">
        <v>2952</v>
      </c>
      <c r="D750" s="6" t="s">
        <v>1</v>
      </c>
      <c r="E750" s="6" t="s">
        <v>3068</v>
      </c>
      <c r="F750" s="7">
        <f t="shared" si="53"/>
        <v>1</v>
      </c>
      <c r="G750" s="6" t="s">
        <v>3059</v>
      </c>
      <c r="H750" s="8" t="s">
        <v>39</v>
      </c>
      <c r="I750" s="6" t="s">
        <v>38</v>
      </c>
      <c r="J750" s="6" t="s">
        <v>4</v>
      </c>
      <c r="K750" s="9">
        <v>79545</v>
      </c>
      <c r="L750" s="9">
        <v>150000</v>
      </c>
      <c r="M750" s="9">
        <v>148620</v>
      </c>
      <c r="N750" s="9">
        <f t="shared" si="52"/>
        <v>11821977900</v>
      </c>
      <c r="O750" s="9">
        <f t="shared" si="56"/>
        <v>1182197790</v>
      </c>
      <c r="P750" s="9">
        <f t="shared" si="54"/>
        <v>13004175690</v>
      </c>
      <c r="Q750" s="6" t="s">
        <v>0</v>
      </c>
      <c r="R750" s="6" t="s">
        <v>3060</v>
      </c>
      <c r="S750" s="6" t="s">
        <v>2628</v>
      </c>
      <c r="T750" s="6" t="s">
        <v>3059</v>
      </c>
      <c r="U750" s="6" t="s">
        <v>6</v>
      </c>
      <c r="V750" s="6" t="s">
        <v>5</v>
      </c>
      <c r="W750" s="6" t="s">
        <v>45</v>
      </c>
      <c r="X750" s="6" t="s">
        <v>3069</v>
      </c>
      <c r="Y750" s="6" t="s">
        <v>3070</v>
      </c>
      <c r="Z750" s="6" t="s">
        <v>8</v>
      </c>
      <c r="AA750" s="6">
        <v>97031</v>
      </c>
    </row>
    <row r="751" spans="1:27">
      <c r="A751" s="6" t="s">
        <v>40</v>
      </c>
      <c r="B751" s="6" t="s">
        <v>3071</v>
      </c>
      <c r="C751" s="6" t="s">
        <v>2952</v>
      </c>
      <c r="D751" s="6" t="s">
        <v>1</v>
      </c>
      <c r="E751" s="6" t="s">
        <v>3072</v>
      </c>
      <c r="F751" s="7">
        <f t="shared" si="53"/>
        <v>1</v>
      </c>
      <c r="G751" s="6" t="s">
        <v>3059</v>
      </c>
      <c r="H751" s="8" t="s">
        <v>39</v>
      </c>
      <c r="I751" s="6" t="s">
        <v>38</v>
      </c>
      <c r="J751" s="6" t="s">
        <v>4</v>
      </c>
      <c r="K751" s="9">
        <v>79545</v>
      </c>
      <c r="L751" s="9">
        <v>100000</v>
      </c>
      <c r="M751" s="9">
        <v>99940</v>
      </c>
      <c r="N751" s="9">
        <f t="shared" si="52"/>
        <v>7949727300</v>
      </c>
      <c r="O751" s="9">
        <f t="shared" si="56"/>
        <v>794972730</v>
      </c>
      <c r="P751" s="9">
        <f t="shared" si="54"/>
        <v>8744700030</v>
      </c>
      <c r="Q751" s="6" t="s">
        <v>0</v>
      </c>
      <c r="R751" s="6" t="s">
        <v>3073</v>
      </c>
      <c r="S751" s="6" t="s">
        <v>2628</v>
      </c>
      <c r="T751" s="6" t="s">
        <v>3059</v>
      </c>
      <c r="U751" s="6" t="s">
        <v>6</v>
      </c>
      <c r="V751" s="6" t="s">
        <v>5</v>
      </c>
      <c r="W751" s="6" t="s">
        <v>25</v>
      </c>
      <c r="X751" s="6" t="s">
        <v>3065</v>
      </c>
      <c r="Y751" s="6" t="s">
        <v>3074</v>
      </c>
      <c r="Z751" s="6" t="s">
        <v>8</v>
      </c>
      <c r="AA751" s="6">
        <v>99035</v>
      </c>
    </row>
    <row r="752" spans="1:27">
      <c r="A752" s="6" t="s">
        <v>40</v>
      </c>
      <c r="B752" s="6" t="s">
        <v>3075</v>
      </c>
      <c r="C752" s="6" t="s">
        <v>2952</v>
      </c>
      <c r="D752" s="6" t="s">
        <v>1</v>
      </c>
      <c r="E752" s="6" t="s">
        <v>3076</v>
      </c>
      <c r="F752" s="7">
        <f t="shared" si="53"/>
        <v>1</v>
      </c>
      <c r="G752" s="6" t="s">
        <v>3059</v>
      </c>
      <c r="H752" s="8" t="s">
        <v>39</v>
      </c>
      <c r="I752" s="6" t="s">
        <v>38</v>
      </c>
      <c r="J752" s="6" t="s">
        <v>4</v>
      </c>
      <c r="K752" s="9">
        <v>79545</v>
      </c>
      <c r="L752" s="9">
        <v>120000</v>
      </c>
      <c r="M752" s="9">
        <v>119010</v>
      </c>
      <c r="N752" s="9">
        <f t="shared" si="52"/>
        <v>9466650450</v>
      </c>
      <c r="O752" s="9">
        <f t="shared" si="56"/>
        <v>946665045</v>
      </c>
      <c r="P752" s="9">
        <f t="shared" si="54"/>
        <v>10413315495</v>
      </c>
      <c r="Q752" s="6" t="s">
        <v>0</v>
      </c>
      <c r="R752" s="6" t="s">
        <v>3042</v>
      </c>
      <c r="S752" s="6" t="s">
        <v>2628</v>
      </c>
      <c r="T752" s="6" t="s">
        <v>3059</v>
      </c>
      <c r="U752" s="6" t="s">
        <v>6</v>
      </c>
      <c r="V752" s="6" t="s">
        <v>5</v>
      </c>
      <c r="W752" s="6" t="s">
        <v>43</v>
      </c>
      <c r="X752" s="6" t="s">
        <v>3061</v>
      </c>
      <c r="Y752" s="6" t="s">
        <v>3077</v>
      </c>
      <c r="Z752" s="6" t="s">
        <v>8</v>
      </c>
      <c r="AA752" s="6">
        <v>97411</v>
      </c>
    </row>
    <row r="753" spans="1:27">
      <c r="A753" s="6" t="s">
        <v>40</v>
      </c>
      <c r="B753" s="6" t="s">
        <v>3078</v>
      </c>
      <c r="C753" s="6" t="s">
        <v>2952</v>
      </c>
      <c r="D753" s="6" t="s">
        <v>1</v>
      </c>
      <c r="E753" s="6" t="s">
        <v>3079</v>
      </c>
      <c r="F753" s="7">
        <f t="shared" si="53"/>
        <v>1</v>
      </c>
      <c r="G753" s="6" t="s">
        <v>3059</v>
      </c>
      <c r="H753" s="8" t="s">
        <v>39</v>
      </c>
      <c r="I753" s="6" t="s">
        <v>38</v>
      </c>
      <c r="J753" s="6" t="s">
        <v>4</v>
      </c>
      <c r="K753" s="9">
        <v>79545</v>
      </c>
      <c r="L753" s="9">
        <v>120000</v>
      </c>
      <c r="M753" s="9">
        <v>119990</v>
      </c>
      <c r="N753" s="9">
        <f t="shared" si="52"/>
        <v>9544604550</v>
      </c>
      <c r="O753" s="9">
        <f t="shared" si="56"/>
        <v>954460455</v>
      </c>
      <c r="P753" s="9">
        <f t="shared" si="54"/>
        <v>10499065005</v>
      </c>
      <c r="Q753" s="6" t="s">
        <v>0</v>
      </c>
      <c r="R753" s="6" t="s">
        <v>3060</v>
      </c>
      <c r="S753" s="6" t="s">
        <v>2628</v>
      </c>
      <c r="T753" s="6" t="s">
        <v>3059</v>
      </c>
      <c r="U753" s="6" t="s">
        <v>6</v>
      </c>
      <c r="V753" s="6" t="s">
        <v>5</v>
      </c>
      <c r="W753" s="6" t="s">
        <v>25</v>
      </c>
      <c r="X753" s="6" t="s">
        <v>3061</v>
      </c>
      <c r="Y753" s="6" t="s">
        <v>3080</v>
      </c>
      <c r="Z753" s="6" t="s">
        <v>8</v>
      </c>
      <c r="AA753" s="6">
        <v>98042</v>
      </c>
    </row>
    <row r="754" spans="1:27">
      <c r="A754" s="6" t="s">
        <v>40</v>
      </c>
      <c r="B754" s="6" t="s">
        <v>3081</v>
      </c>
      <c r="C754" s="6" t="s">
        <v>2952</v>
      </c>
      <c r="D754" s="6" t="s">
        <v>1</v>
      </c>
      <c r="E754" s="6" t="s">
        <v>3082</v>
      </c>
      <c r="F754" s="7">
        <f t="shared" si="53"/>
        <v>1</v>
      </c>
      <c r="G754" s="6" t="s">
        <v>3059</v>
      </c>
      <c r="H754" s="8" t="s">
        <v>39</v>
      </c>
      <c r="I754" s="6" t="s">
        <v>38</v>
      </c>
      <c r="J754" s="6" t="s">
        <v>4</v>
      </c>
      <c r="K754" s="9">
        <v>79545</v>
      </c>
      <c r="L754" s="9">
        <v>90000</v>
      </c>
      <c r="M754" s="9">
        <v>89430</v>
      </c>
      <c r="N754" s="9">
        <f t="shared" si="52"/>
        <v>7113709350</v>
      </c>
      <c r="O754" s="9">
        <f t="shared" si="56"/>
        <v>711370935</v>
      </c>
      <c r="P754" s="9">
        <f t="shared" si="54"/>
        <v>7825080285</v>
      </c>
      <c r="Q754" s="6" t="s">
        <v>0</v>
      </c>
      <c r="R754" s="6" t="s">
        <v>3060</v>
      </c>
      <c r="S754" s="6" t="s">
        <v>2628</v>
      </c>
      <c r="T754" s="6" t="s">
        <v>3059</v>
      </c>
      <c r="U754" s="6" t="s">
        <v>6</v>
      </c>
      <c r="V754" s="6" t="s">
        <v>5</v>
      </c>
      <c r="W754" s="6" t="s">
        <v>43</v>
      </c>
      <c r="X754" s="6" t="s">
        <v>3083</v>
      </c>
      <c r="Y754" s="6" t="s">
        <v>3084</v>
      </c>
      <c r="Z754" s="6" t="s">
        <v>8</v>
      </c>
      <c r="AA754" s="6">
        <v>99037</v>
      </c>
    </row>
    <row r="755" spans="1:27">
      <c r="A755" s="6" t="s">
        <v>40</v>
      </c>
      <c r="B755" s="6" t="s">
        <v>3085</v>
      </c>
      <c r="C755" s="6" t="s">
        <v>2952</v>
      </c>
      <c r="D755" s="6" t="s">
        <v>1</v>
      </c>
      <c r="E755" s="6" t="s">
        <v>3086</v>
      </c>
      <c r="F755" s="7">
        <f t="shared" si="53"/>
        <v>1</v>
      </c>
      <c r="G755" s="6" t="s">
        <v>3059</v>
      </c>
      <c r="H755" s="8" t="s">
        <v>39</v>
      </c>
      <c r="I755" s="6" t="s">
        <v>38</v>
      </c>
      <c r="J755" s="6" t="s">
        <v>4</v>
      </c>
      <c r="K755" s="9">
        <v>79545</v>
      </c>
      <c r="L755" s="9">
        <v>60000</v>
      </c>
      <c r="M755" s="9">
        <v>59020</v>
      </c>
      <c r="N755" s="9">
        <f t="shared" si="52"/>
        <v>4694745900</v>
      </c>
      <c r="O755" s="9">
        <f t="shared" si="56"/>
        <v>469474590</v>
      </c>
      <c r="P755" s="9">
        <f t="shared" si="54"/>
        <v>5164220490</v>
      </c>
      <c r="Q755" s="6" t="s">
        <v>0</v>
      </c>
      <c r="R755" s="6" t="s">
        <v>3060</v>
      </c>
      <c r="S755" s="6" t="s">
        <v>2628</v>
      </c>
      <c r="T755" s="6" t="s">
        <v>3059</v>
      </c>
      <c r="U755" s="6" t="s">
        <v>6</v>
      </c>
      <c r="V755" s="6" t="s">
        <v>5</v>
      </c>
      <c r="W755" s="6" t="s">
        <v>43</v>
      </c>
      <c r="X755" s="6" t="s">
        <v>3083</v>
      </c>
      <c r="Y755" s="6" t="s">
        <v>3087</v>
      </c>
      <c r="Z755" s="6" t="s">
        <v>8</v>
      </c>
      <c r="AA755" s="6">
        <v>97506</v>
      </c>
    </row>
    <row r="756" spans="1:27">
      <c r="A756" s="6" t="s">
        <v>40</v>
      </c>
      <c r="B756" s="6" t="s">
        <v>3088</v>
      </c>
      <c r="C756" s="6" t="s">
        <v>2952</v>
      </c>
      <c r="D756" s="6" t="s">
        <v>1</v>
      </c>
      <c r="E756" s="6" t="s">
        <v>3089</v>
      </c>
      <c r="F756" s="7">
        <f t="shared" si="53"/>
        <v>1</v>
      </c>
      <c r="G756" s="6" t="s">
        <v>3059</v>
      </c>
      <c r="H756" s="8" t="s">
        <v>39</v>
      </c>
      <c r="I756" s="6" t="s">
        <v>38</v>
      </c>
      <c r="J756" s="6" t="s">
        <v>4</v>
      </c>
      <c r="K756" s="9">
        <v>79545</v>
      </c>
      <c r="L756" s="9">
        <v>149000</v>
      </c>
      <c r="M756" s="9">
        <v>148620</v>
      </c>
      <c r="N756" s="9">
        <f t="shared" si="52"/>
        <v>11821977900</v>
      </c>
      <c r="O756" s="9">
        <f t="shared" si="56"/>
        <v>1182197790</v>
      </c>
      <c r="P756" s="9">
        <f t="shared" si="54"/>
        <v>13004175690</v>
      </c>
      <c r="Q756" s="6" t="s">
        <v>0</v>
      </c>
      <c r="R756" s="6" t="s">
        <v>3060</v>
      </c>
      <c r="S756" s="6" t="s">
        <v>2628</v>
      </c>
      <c r="T756" s="6" t="s">
        <v>3059</v>
      </c>
      <c r="U756" s="6" t="s">
        <v>6</v>
      </c>
      <c r="V756" s="6" t="s">
        <v>5</v>
      </c>
      <c r="W756" s="6" t="s">
        <v>43</v>
      </c>
      <c r="X756" s="6" t="s">
        <v>3083</v>
      </c>
      <c r="Y756" s="6" t="s">
        <v>3090</v>
      </c>
      <c r="Z756" s="6" t="s">
        <v>8</v>
      </c>
      <c r="AA756" s="6">
        <v>97575</v>
      </c>
    </row>
    <row r="757" spans="1:27">
      <c r="A757" s="6" t="s">
        <v>40</v>
      </c>
      <c r="B757" s="6" t="s">
        <v>3091</v>
      </c>
      <c r="C757" s="6" t="s">
        <v>2915</v>
      </c>
      <c r="D757" s="6" t="s">
        <v>1</v>
      </c>
      <c r="E757" s="6" t="s">
        <v>3092</v>
      </c>
      <c r="F757" s="7">
        <f t="shared" si="53"/>
        <v>1</v>
      </c>
      <c r="G757" s="6" t="s">
        <v>3059</v>
      </c>
      <c r="H757" s="8" t="s">
        <v>39</v>
      </c>
      <c r="I757" s="6" t="s">
        <v>38</v>
      </c>
      <c r="J757" s="6" t="s">
        <v>4</v>
      </c>
      <c r="K757" s="9">
        <v>79545</v>
      </c>
      <c r="L757" s="9">
        <v>100000</v>
      </c>
      <c r="M757" s="9">
        <v>99330</v>
      </c>
      <c r="N757" s="9">
        <f t="shared" si="52"/>
        <v>7901204850</v>
      </c>
      <c r="O757" s="9">
        <f t="shared" si="56"/>
        <v>790120485</v>
      </c>
      <c r="P757" s="9">
        <f t="shared" si="54"/>
        <v>8691325335</v>
      </c>
      <c r="Q757" s="6" t="s">
        <v>0</v>
      </c>
      <c r="R757" s="6" t="s">
        <v>3093</v>
      </c>
      <c r="S757" s="6" t="s">
        <v>2628</v>
      </c>
      <c r="T757" s="6" t="s">
        <v>3059</v>
      </c>
      <c r="U757" s="6" t="s">
        <v>6</v>
      </c>
      <c r="V757" s="6" t="s">
        <v>5</v>
      </c>
      <c r="W757" s="6" t="s">
        <v>43</v>
      </c>
      <c r="X757" s="6" t="s">
        <v>3094</v>
      </c>
      <c r="Y757" s="6" t="s">
        <v>3095</v>
      </c>
      <c r="Z757" s="6" t="s">
        <v>8</v>
      </c>
      <c r="AA757" s="6">
        <v>99089</v>
      </c>
    </row>
    <row r="758" spans="1:27">
      <c r="A758" s="6" t="s">
        <v>40</v>
      </c>
      <c r="B758" s="6" t="s">
        <v>3096</v>
      </c>
      <c r="C758" s="6" t="s">
        <v>2915</v>
      </c>
      <c r="D758" s="6" t="s">
        <v>1</v>
      </c>
      <c r="E758" s="6" t="s">
        <v>3097</v>
      </c>
      <c r="F758" s="7">
        <f t="shared" si="53"/>
        <v>1</v>
      </c>
      <c r="G758" s="6" t="s">
        <v>3059</v>
      </c>
      <c r="H758" s="8" t="s">
        <v>39</v>
      </c>
      <c r="I758" s="6" t="s">
        <v>38</v>
      </c>
      <c r="J758" s="6" t="s">
        <v>4</v>
      </c>
      <c r="K758" s="9">
        <v>79545</v>
      </c>
      <c r="L758" s="9">
        <v>70000</v>
      </c>
      <c r="M758" s="9">
        <v>69570</v>
      </c>
      <c r="N758" s="9">
        <f t="shared" si="52"/>
        <v>5533945650</v>
      </c>
      <c r="O758" s="9">
        <f t="shared" si="56"/>
        <v>553394565</v>
      </c>
      <c r="P758" s="9">
        <f t="shared" si="54"/>
        <v>6087340215</v>
      </c>
      <c r="Q758" s="6" t="s">
        <v>0</v>
      </c>
      <c r="R758" s="6" t="s">
        <v>3060</v>
      </c>
      <c r="S758" s="6" t="s">
        <v>2628</v>
      </c>
      <c r="T758" s="6" t="s">
        <v>3059</v>
      </c>
      <c r="U758" s="6" t="s">
        <v>6</v>
      </c>
      <c r="V758" s="6" t="s">
        <v>5</v>
      </c>
      <c r="W758" s="6" t="s">
        <v>45</v>
      </c>
      <c r="X758" s="6" t="s">
        <v>3094</v>
      </c>
      <c r="Y758" s="6" t="s">
        <v>3098</v>
      </c>
      <c r="Z758" s="6" t="s">
        <v>8</v>
      </c>
      <c r="AA758" s="6">
        <v>98917</v>
      </c>
    </row>
    <row r="759" spans="1:27">
      <c r="A759" s="6" t="s">
        <v>37</v>
      </c>
      <c r="B759" s="6" t="s">
        <v>3099</v>
      </c>
      <c r="C759" s="6" t="s">
        <v>677</v>
      </c>
      <c r="D759" s="6" t="s">
        <v>1</v>
      </c>
      <c r="E759" s="6" t="s">
        <v>3100</v>
      </c>
      <c r="F759" s="7">
        <f t="shared" si="53"/>
        <v>1</v>
      </c>
      <c r="G759" s="6" t="s">
        <v>3059</v>
      </c>
      <c r="H759" s="8" t="s">
        <v>35</v>
      </c>
      <c r="I759" s="6" t="s">
        <v>34</v>
      </c>
      <c r="J759" s="6" t="s">
        <v>4</v>
      </c>
      <c r="K759" s="9">
        <v>79545</v>
      </c>
      <c r="L759" s="9">
        <v>100000</v>
      </c>
      <c r="M759" s="9">
        <v>99530</v>
      </c>
      <c r="N759" s="9">
        <f t="shared" si="52"/>
        <v>7917113850</v>
      </c>
      <c r="O759" s="9">
        <f t="shared" si="56"/>
        <v>791711385</v>
      </c>
      <c r="P759" s="9">
        <f t="shared" si="54"/>
        <v>8708825235</v>
      </c>
      <c r="Q759" s="6" t="s">
        <v>0</v>
      </c>
      <c r="R759" s="6" t="s">
        <v>3060</v>
      </c>
      <c r="S759" s="6" t="s">
        <v>2628</v>
      </c>
      <c r="T759" s="6" t="s">
        <v>3059</v>
      </c>
      <c r="U759" s="6" t="s">
        <v>6</v>
      </c>
      <c r="V759" s="6" t="s">
        <v>5</v>
      </c>
      <c r="W759" s="6" t="s">
        <v>25</v>
      </c>
      <c r="X759" s="6" t="s">
        <v>3101</v>
      </c>
      <c r="Y759" s="6" t="s">
        <v>3102</v>
      </c>
      <c r="Z759" s="6" t="s">
        <v>8</v>
      </c>
      <c r="AA759" s="6">
        <v>95057</v>
      </c>
    </row>
    <row r="760" spans="1:27">
      <c r="A760" s="6" t="s">
        <v>40</v>
      </c>
      <c r="B760" s="6" t="s">
        <v>3103</v>
      </c>
      <c r="C760" s="6" t="s">
        <v>2915</v>
      </c>
      <c r="D760" s="6" t="s">
        <v>1</v>
      </c>
      <c r="E760" s="6" t="s">
        <v>3104</v>
      </c>
      <c r="F760" s="7">
        <f t="shared" si="53"/>
        <v>1</v>
      </c>
      <c r="G760" s="6" t="s">
        <v>3105</v>
      </c>
      <c r="H760" s="8" t="s">
        <v>39</v>
      </c>
      <c r="I760" s="6" t="s">
        <v>38</v>
      </c>
      <c r="J760" s="6" t="s">
        <v>4</v>
      </c>
      <c r="K760" s="9">
        <v>79545</v>
      </c>
      <c r="L760" s="9">
        <v>95000</v>
      </c>
      <c r="M760" s="9">
        <v>94210</v>
      </c>
      <c r="N760" s="9">
        <f t="shared" si="52"/>
        <v>7493934450</v>
      </c>
      <c r="O760" s="9">
        <f t="shared" si="56"/>
        <v>749393445</v>
      </c>
      <c r="P760" s="9">
        <f t="shared" si="54"/>
        <v>8243327895</v>
      </c>
      <c r="Q760" s="6" t="s">
        <v>0</v>
      </c>
      <c r="R760" s="6" t="s">
        <v>3073</v>
      </c>
      <c r="S760" s="6" t="s">
        <v>2628</v>
      </c>
      <c r="T760" s="6" t="s">
        <v>3105</v>
      </c>
      <c r="U760" s="6" t="s">
        <v>6</v>
      </c>
      <c r="V760" s="6" t="s">
        <v>5</v>
      </c>
      <c r="W760" s="6" t="s">
        <v>25</v>
      </c>
      <c r="X760" s="6" t="s">
        <v>3106</v>
      </c>
      <c r="Y760" s="6" t="s">
        <v>3107</v>
      </c>
      <c r="Z760" s="6" t="s">
        <v>8</v>
      </c>
      <c r="AA760" s="6">
        <v>99049</v>
      </c>
    </row>
    <row r="761" spans="1:27">
      <c r="A761" s="6" t="s">
        <v>40</v>
      </c>
      <c r="B761" s="6" t="s">
        <v>3108</v>
      </c>
      <c r="C761" s="6" t="s">
        <v>2952</v>
      </c>
      <c r="D761" s="6" t="s">
        <v>1</v>
      </c>
      <c r="E761" s="6" t="s">
        <v>3109</v>
      </c>
      <c r="F761" s="7">
        <f t="shared" si="53"/>
        <v>1</v>
      </c>
      <c r="G761" s="6" t="s">
        <v>3110</v>
      </c>
      <c r="H761" s="8" t="s">
        <v>39</v>
      </c>
      <c r="I761" s="6" t="s">
        <v>38</v>
      </c>
      <c r="J761" s="6" t="s">
        <v>4</v>
      </c>
      <c r="K761" s="9">
        <v>79545</v>
      </c>
      <c r="L761" s="9">
        <v>100000</v>
      </c>
      <c r="M761" s="9">
        <v>98900</v>
      </c>
      <c r="N761" s="9">
        <f t="shared" si="52"/>
        <v>7867000500</v>
      </c>
      <c r="O761" s="9">
        <f t="shared" si="56"/>
        <v>786700050</v>
      </c>
      <c r="P761" s="9">
        <f t="shared" si="54"/>
        <v>8653700550</v>
      </c>
      <c r="Q761" s="6" t="s">
        <v>0</v>
      </c>
      <c r="R761" s="6" t="s">
        <v>3111</v>
      </c>
      <c r="S761" s="6" t="s">
        <v>2628</v>
      </c>
      <c r="T761" s="6" t="s">
        <v>3110</v>
      </c>
      <c r="U761" s="6" t="s">
        <v>6</v>
      </c>
      <c r="V761" s="6" t="s">
        <v>5</v>
      </c>
      <c r="W761" s="6" t="s">
        <v>25</v>
      </c>
      <c r="X761" s="6" t="s">
        <v>3094</v>
      </c>
      <c r="Y761" s="6" t="s">
        <v>3112</v>
      </c>
      <c r="Z761" s="6" t="s">
        <v>8</v>
      </c>
      <c r="AA761" s="6">
        <v>97458</v>
      </c>
    </row>
    <row r="762" spans="1:27">
      <c r="A762" s="6" t="s">
        <v>40</v>
      </c>
      <c r="B762" s="6" t="s">
        <v>3113</v>
      </c>
      <c r="C762" s="6" t="s">
        <v>2952</v>
      </c>
      <c r="D762" s="6" t="s">
        <v>1</v>
      </c>
      <c r="E762" s="6" t="s">
        <v>3114</v>
      </c>
      <c r="F762" s="7">
        <f t="shared" si="53"/>
        <v>1</v>
      </c>
      <c r="G762" s="6" t="s">
        <v>3110</v>
      </c>
      <c r="H762" s="8" t="s">
        <v>39</v>
      </c>
      <c r="I762" s="6" t="s">
        <v>38</v>
      </c>
      <c r="J762" s="6" t="s">
        <v>4</v>
      </c>
      <c r="K762" s="9">
        <v>79545</v>
      </c>
      <c r="L762" s="9">
        <v>73000</v>
      </c>
      <c r="M762" s="9">
        <v>72600</v>
      </c>
      <c r="N762" s="9">
        <f t="shared" si="52"/>
        <v>5774967000</v>
      </c>
      <c r="O762" s="9">
        <f t="shared" si="56"/>
        <v>577496700</v>
      </c>
      <c r="P762" s="9">
        <f t="shared" si="54"/>
        <v>6352463700</v>
      </c>
      <c r="Q762" s="6" t="s">
        <v>0</v>
      </c>
      <c r="R762" s="6" t="s">
        <v>3115</v>
      </c>
      <c r="S762" s="6" t="s">
        <v>2628</v>
      </c>
      <c r="T762" s="6" t="s">
        <v>3110</v>
      </c>
      <c r="U762" s="6" t="s">
        <v>6</v>
      </c>
      <c r="V762" s="6" t="s">
        <v>5</v>
      </c>
      <c r="W762" s="6" t="s">
        <v>25</v>
      </c>
      <c r="X762" s="6" t="s">
        <v>3116</v>
      </c>
      <c r="Y762" s="6" t="s">
        <v>3117</v>
      </c>
      <c r="Z762" s="6" t="s">
        <v>8</v>
      </c>
      <c r="AA762" s="6">
        <v>97146</v>
      </c>
    </row>
    <row r="763" spans="1:27">
      <c r="A763" s="6" t="s">
        <v>40</v>
      </c>
      <c r="B763" s="6" t="s">
        <v>3118</v>
      </c>
      <c r="C763" s="6" t="s">
        <v>2952</v>
      </c>
      <c r="D763" s="6" t="s">
        <v>1</v>
      </c>
      <c r="E763" s="6" t="s">
        <v>3119</v>
      </c>
      <c r="F763" s="7">
        <f t="shared" si="53"/>
        <v>1</v>
      </c>
      <c r="G763" s="6" t="s">
        <v>3110</v>
      </c>
      <c r="H763" s="8" t="s">
        <v>39</v>
      </c>
      <c r="I763" s="6" t="s">
        <v>38</v>
      </c>
      <c r="J763" s="6" t="s">
        <v>4</v>
      </c>
      <c r="K763" s="9">
        <v>79545</v>
      </c>
      <c r="L763" s="9">
        <v>95000</v>
      </c>
      <c r="M763" s="9">
        <v>93760</v>
      </c>
      <c r="N763" s="9">
        <f t="shared" si="52"/>
        <v>7458139200</v>
      </c>
      <c r="O763" s="9">
        <f t="shared" si="56"/>
        <v>745813920</v>
      </c>
      <c r="P763" s="9">
        <f t="shared" si="54"/>
        <v>8203953120</v>
      </c>
      <c r="Q763" s="6" t="s">
        <v>0</v>
      </c>
      <c r="R763" s="6" t="s">
        <v>3120</v>
      </c>
      <c r="S763" s="6" t="s">
        <v>2628</v>
      </c>
      <c r="T763" s="6" t="s">
        <v>3110</v>
      </c>
      <c r="U763" s="6" t="s">
        <v>6</v>
      </c>
      <c r="V763" s="6" t="s">
        <v>5</v>
      </c>
      <c r="W763" s="6" t="s">
        <v>25</v>
      </c>
      <c r="X763" s="6" t="s">
        <v>3121</v>
      </c>
      <c r="Y763" s="6" t="s">
        <v>3122</v>
      </c>
      <c r="Z763" s="6" t="s">
        <v>8</v>
      </c>
      <c r="AA763" s="6">
        <v>96833</v>
      </c>
    </row>
    <row r="764" spans="1:27">
      <c r="A764" s="6" t="s">
        <v>40</v>
      </c>
      <c r="B764" s="6" t="s">
        <v>3123</v>
      </c>
      <c r="C764" s="6" t="s">
        <v>2952</v>
      </c>
      <c r="D764" s="6" t="s">
        <v>1</v>
      </c>
      <c r="E764" s="6" t="s">
        <v>3124</v>
      </c>
      <c r="F764" s="7">
        <f t="shared" si="53"/>
        <v>1</v>
      </c>
      <c r="G764" s="6" t="s">
        <v>3110</v>
      </c>
      <c r="H764" s="8" t="s">
        <v>39</v>
      </c>
      <c r="I764" s="6" t="s">
        <v>38</v>
      </c>
      <c r="J764" s="6" t="s">
        <v>4</v>
      </c>
      <c r="K764" s="9">
        <v>79545</v>
      </c>
      <c r="L764" s="9">
        <v>90000</v>
      </c>
      <c r="M764" s="9">
        <v>89140</v>
      </c>
      <c r="N764" s="9">
        <f t="shared" si="52"/>
        <v>7090641300</v>
      </c>
      <c r="O764" s="9">
        <f t="shared" si="56"/>
        <v>709064130</v>
      </c>
      <c r="P764" s="9">
        <f t="shared" si="54"/>
        <v>7799705430</v>
      </c>
      <c r="Q764" s="6" t="s">
        <v>0</v>
      </c>
      <c r="R764" s="6" t="s">
        <v>3111</v>
      </c>
      <c r="S764" s="6" t="s">
        <v>2628</v>
      </c>
      <c r="T764" s="6" t="s">
        <v>3110</v>
      </c>
      <c r="U764" s="6" t="s">
        <v>6</v>
      </c>
      <c r="V764" s="6" t="s">
        <v>5</v>
      </c>
      <c r="W764" s="6" t="s">
        <v>25</v>
      </c>
      <c r="X764" s="6" t="s">
        <v>3125</v>
      </c>
      <c r="Y764" s="6" t="s">
        <v>3126</v>
      </c>
      <c r="Z764" s="6" t="s">
        <v>8</v>
      </c>
      <c r="AA764" s="6">
        <v>97142</v>
      </c>
    </row>
    <row r="765" spans="1:27">
      <c r="A765" s="6" t="s">
        <v>40</v>
      </c>
      <c r="B765" s="6" t="s">
        <v>3127</v>
      </c>
      <c r="C765" s="6" t="s">
        <v>2952</v>
      </c>
      <c r="D765" s="6" t="s">
        <v>1</v>
      </c>
      <c r="E765" s="6" t="s">
        <v>3128</v>
      </c>
      <c r="F765" s="7">
        <f t="shared" si="53"/>
        <v>1</v>
      </c>
      <c r="G765" s="6" t="s">
        <v>3110</v>
      </c>
      <c r="H765" s="8" t="s">
        <v>39</v>
      </c>
      <c r="I765" s="6" t="s">
        <v>38</v>
      </c>
      <c r="J765" s="6" t="s">
        <v>4</v>
      </c>
      <c r="K765" s="9">
        <v>79545</v>
      </c>
      <c r="L765" s="9">
        <v>70000</v>
      </c>
      <c r="M765" s="9">
        <v>68900</v>
      </c>
      <c r="N765" s="9">
        <f t="shared" si="52"/>
        <v>5480650500</v>
      </c>
      <c r="O765" s="9">
        <f t="shared" si="56"/>
        <v>548065050</v>
      </c>
      <c r="P765" s="9">
        <f t="shared" si="54"/>
        <v>6028715550</v>
      </c>
      <c r="Q765" s="6" t="s">
        <v>0</v>
      </c>
      <c r="R765" s="6" t="s">
        <v>3129</v>
      </c>
      <c r="S765" s="6" t="s">
        <v>2628</v>
      </c>
      <c r="T765" s="6" t="s">
        <v>3110</v>
      </c>
      <c r="U765" s="6" t="s">
        <v>6</v>
      </c>
      <c r="V765" s="6" t="s">
        <v>5</v>
      </c>
      <c r="W765" s="6" t="s">
        <v>25</v>
      </c>
      <c r="X765" s="6" t="s">
        <v>3130</v>
      </c>
      <c r="Y765" s="6" t="s">
        <v>3131</v>
      </c>
      <c r="Z765" s="6" t="s">
        <v>8</v>
      </c>
      <c r="AA765" s="6">
        <v>96824</v>
      </c>
    </row>
    <row r="766" spans="1:27">
      <c r="A766" s="6" t="s">
        <v>40</v>
      </c>
      <c r="B766" s="6" t="s">
        <v>3132</v>
      </c>
      <c r="C766" s="6" t="s">
        <v>2952</v>
      </c>
      <c r="D766" s="6" t="s">
        <v>1</v>
      </c>
      <c r="E766" s="6" t="s">
        <v>3133</v>
      </c>
      <c r="F766" s="7">
        <f t="shared" si="53"/>
        <v>1</v>
      </c>
      <c r="G766" s="6" t="s">
        <v>3110</v>
      </c>
      <c r="H766" s="8" t="s">
        <v>39</v>
      </c>
      <c r="I766" s="6" t="s">
        <v>38</v>
      </c>
      <c r="J766" s="6" t="s">
        <v>4</v>
      </c>
      <c r="K766" s="9">
        <v>79545</v>
      </c>
      <c r="L766" s="9">
        <v>100000</v>
      </c>
      <c r="M766" s="9">
        <v>99180</v>
      </c>
      <c r="N766" s="9">
        <f t="shared" si="52"/>
        <v>7889273100</v>
      </c>
      <c r="O766" s="9">
        <f t="shared" si="56"/>
        <v>788927310</v>
      </c>
      <c r="P766" s="9">
        <f t="shared" si="54"/>
        <v>8678200410</v>
      </c>
      <c r="Q766" s="6" t="s">
        <v>0</v>
      </c>
      <c r="R766" s="6" t="s">
        <v>3111</v>
      </c>
      <c r="S766" s="6" t="s">
        <v>2628</v>
      </c>
      <c r="T766" s="6" t="s">
        <v>3110</v>
      </c>
      <c r="U766" s="6" t="s">
        <v>6</v>
      </c>
      <c r="V766" s="6" t="s">
        <v>5</v>
      </c>
      <c r="W766" s="6" t="s">
        <v>25</v>
      </c>
      <c r="X766" s="6" t="s">
        <v>3094</v>
      </c>
      <c r="Y766" s="6" t="s">
        <v>3134</v>
      </c>
      <c r="Z766" s="6" t="s">
        <v>8</v>
      </c>
      <c r="AA766" s="6">
        <v>97141</v>
      </c>
    </row>
    <row r="767" spans="1:27">
      <c r="A767" s="6" t="s">
        <v>40</v>
      </c>
      <c r="B767" s="6" t="s">
        <v>3135</v>
      </c>
      <c r="C767" s="6" t="s">
        <v>2952</v>
      </c>
      <c r="D767" s="6" t="s">
        <v>1</v>
      </c>
      <c r="E767" s="6" t="s">
        <v>3136</v>
      </c>
      <c r="F767" s="7">
        <f t="shared" si="53"/>
        <v>1</v>
      </c>
      <c r="G767" s="6" t="s">
        <v>3110</v>
      </c>
      <c r="H767" s="8" t="s">
        <v>39</v>
      </c>
      <c r="I767" s="6" t="s">
        <v>38</v>
      </c>
      <c r="J767" s="6" t="s">
        <v>4</v>
      </c>
      <c r="K767" s="9">
        <v>79545</v>
      </c>
      <c r="L767" s="9">
        <v>100000</v>
      </c>
      <c r="M767" s="9">
        <v>99900</v>
      </c>
      <c r="N767" s="9">
        <f t="shared" si="52"/>
        <v>7946545500</v>
      </c>
      <c r="O767" s="9">
        <f t="shared" si="56"/>
        <v>794654550</v>
      </c>
      <c r="P767" s="9">
        <f t="shared" si="54"/>
        <v>8741200050</v>
      </c>
      <c r="Q767" s="6" t="s">
        <v>0</v>
      </c>
      <c r="R767" s="6" t="s">
        <v>3111</v>
      </c>
      <c r="S767" s="6" t="s">
        <v>2628</v>
      </c>
      <c r="T767" s="6" t="s">
        <v>3110</v>
      </c>
      <c r="U767" s="6" t="s">
        <v>6</v>
      </c>
      <c r="V767" s="6" t="s">
        <v>5</v>
      </c>
      <c r="W767" s="6" t="s">
        <v>25</v>
      </c>
      <c r="X767" s="6" t="s">
        <v>3121</v>
      </c>
      <c r="Y767" s="6" t="s">
        <v>3137</v>
      </c>
      <c r="Z767" s="6" t="s">
        <v>8</v>
      </c>
      <c r="AA767" s="6">
        <v>97915</v>
      </c>
    </row>
    <row r="768" spans="1:27">
      <c r="A768" s="6" t="s">
        <v>40</v>
      </c>
      <c r="B768" s="6" t="s">
        <v>3138</v>
      </c>
      <c r="C768" s="6" t="s">
        <v>2915</v>
      </c>
      <c r="D768" s="6" t="s">
        <v>1</v>
      </c>
      <c r="E768" s="6" t="s">
        <v>3139</v>
      </c>
      <c r="F768" s="7">
        <f t="shared" si="53"/>
        <v>1</v>
      </c>
      <c r="G768" s="6" t="s">
        <v>3110</v>
      </c>
      <c r="H768" s="8" t="s">
        <v>39</v>
      </c>
      <c r="I768" s="6" t="s">
        <v>38</v>
      </c>
      <c r="J768" s="6" t="s">
        <v>4</v>
      </c>
      <c r="K768" s="9">
        <v>79545</v>
      </c>
      <c r="L768" s="9">
        <v>75000</v>
      </c>
      <c r="M768" s="9">
        <v>74910</v>
      </c>
      <c r="N768" s="9">
        <f t="shared" si="52"/>
        <v>5958715950</v>
      </c>
      <c r="O768" s="9">
        <f t="shared" si="56"/>
        <v>595871595</v>
      </c>
      <c r="P768" s="9">
        <f t="shared" si="54"/>
        <v>6554587545</v>
      </c>
      <c r="Q768" s="6" t="s">
        <v>0</v>
      </c>
      <c r="R768" s="6" t="s">
        <v>3111</v>
      </c>
      <c r="S768" s="6" t="s">
        <v>2628</v>
      </c>
      <c r="T768" s="6" t="s">
        <v>3110</v>
      </c>
      <c r="U768" s="6" t="s">
        <v>6</v>
      </c>
      <c r="V768" s="6" t="s">
        <v>5</v>
      </c>
      <c r="W768" s="6" t="s">
        <v>25</v>
      </c>
      <c r="X768" s="6" t="s">
        <v>3125</v>
      </c>
      <c r="Y768" s="6" t="s">
        <v>3140</v>
      </c>
      <c r="Z768" s="6" t="s">
        <v>8</v>
      </c>
      <c r="AA768" s="6">
        <v>97501</v>
      </c>
    </row>
    <row r="769" spans="1:27">
      <c r="A769" s="6" t="s">
        <v>40</v>
      </c>
      <c r="B769" s="6" t="s">
        <v>3141</v>
      </c>
      <c r="C769" s="6" t="s">
        <v>2915</v>
      </c>
      <c r="D769" s="6" t="s">
        <v>1</v>
      </c>
      <c r="E769" s="6" t="s">
        <v>3142</v>
      </c>
      <c r="F769" s="7">
        <f t="shared" si="53"/>
        <v>1</v>
      </c>
      <c r="G769" s="6" t="s">
        <v>3110</v>
      </c>
      <c r="H769" s="8" t="s">
        <v>39</v>
      </c>
      <c r="I769" s="6" t="s">
        <v>38</v>
      </c>
      <c r="J769" s="6" t="s">
        <v>4</v>
      </c>
      <c r="K769" s="9">
        <v>79545</v>
      </c>
      <c r="L769" s="9">
        <v>307000</v>
      </c>
      <c r="M769" s="9">
        <v>305950</v>
      </c>
      <c r="N769" s="9">
        <f t="shared" si="52"/>
        <v>24336792750</v>
      </c>
      <c r="O769" s="9">
        <f t="shared" si="56"/>
        <v>2433679275</v>
      </c>
      <c r="P769" s="9">
        <f t="shared" si="54"/>
        <v>26770472025</v>
      </c>
      <c r="Q769" s="6" t="s">
        <v>0</v>
      </c>
      <c r="R769" s="6" t="s">
        <v>3111</v>
      </c>
      <c r="S769" s="6" t="s">
        <v>2628</v>
      </c>
      <c r="T769" s="6" t="s">
        <v>3110</v>
      </c>
      <c r="U769" s="6" t="s">
        <v>6</v>
      </c>
      <c r="V769" s="6" t="s">
        <v>5</v>
      </c>
      <c r="W769" s="6" t="s">
        <v>25</v>
      </c>
      <c r="X769" s="6" t="s">
        <v>3143</v>
      </c>
      <c r="Y769" s="6" t="s">
        <v>3144</v>
      </c>
      <c r="Z769" s="6" t="s">
        <v>8</v>
      </c>
      <c r="AA769" s="6">
        <v>96808</v>
      </c>
    </row>
    <row r="770" spans="1:27">
      <c r="A770" s="6" t="s">
        <v>37</v>
      </c>
      <c r="B770" s="6" t="s">
        <v>3145</v>
      </c>
      <c r="C770" s="6" t="s">
        <v>142</v>
      </c>
      <c r="D770" s="6" t="s">
        <v>1</v>
      </c>
      <c r="E770" s="6" t="s">
        <v>3146</v>
      </c>
      <c r="F770" s="7">
        <f t="shared" si="53"/>
        <v>1</v>
      </c>
      <c r="G770" s="6" t="s">
        <v>3147</v>
      </c>
      <c r="H770" s="8" t="s">
        <v>35</v>
      </c>
      <c r="I770" s="6" t="s">
        <v>34</v>
      </c>
      <c r="J770" s="6" t="s">
        <v>4</v>
      </c>
      <c r="K770" s="9">
        <v>79545</v>
      </c>
      <c r="L770" s="9">
        <v>278000</v>
      </c>
      <c r="M770" s="9">
        <v>275830</v>
      </c>
      <c r="N770" s="9">
        <f t="shared" ref="N770:N805" si="57">M770*K770</f>
        <v>21940897350</v>
      </c>
      <c r="O770" s="9">
        <f t="shared" si="56"/>
        <v>2194089735</v>
      </c>
      <c r="P770" s="9">
        <f t="shared" si="54"/>
        <v>24134987085</v>
      </c>
      <c r="Q770" s="6" t="s">
        <v>0</v>
      </c>
      <c r="R770" s="6" t="s">
        <v>3051</v>
      </c>
      <c r="S770" s="6" t="s">
        <v>2628</v>
      </c>
      <c r="T770" s="6" t="s">
        <v>3147</v>
      </c>
      <c r="U770" s="6" t="s">
        <v>6</v>
      </c>
      <c r="V770" s="6" t="s">
        <v>5</v>
      </c>
      <c r="W770" s="6" t="s">
        <v>20</v>
      </c>
      <c r="X770" s="6" t="s">
        <v>3047</v>
      </c>
      <c r="Y770" s="6" t="s">
        <v>3148</v>
      </c>
      <c r="Z770" s="6" t="s">
        <v>8</v>
      </c>
      <c r="AA770" s="6">
        <v>99499</v>
      </c>
    </row>
    <row r="771" spans="1:27">
      <c r="A771" s="6" t="s">
        <v>37</v>
      </c>
      <c r="B771" s="6" t="s">
        <v>3149</v>
      </c>
      <c r="C771" s="6" t="s">
        <v>3011</v>
      </c>
      <c r="D771" s="6" t="s">
        <v>1</v>
      </c>
      <c r="E771" s="6" t="s">
        <v>3150</v>
      </c>
      <c r="F771" s="7">
        <f t="shared" ref="F771:F805" si="58">COUNTIF(E:E,E771)</f>
        <v>1</v>
      </c>
      <c r="G771" s="6" t="s">
        <v>3147</v>
      </c>
      <c r="H771" s="8" t="s">
        <v>35</v>
      </c>
      <c r="I771" s="6" t="s">
        <v>34</v>
      </c>
      <c r="J771" s="6" t="s">
        <v>4</v>
      </c>
      <c r="K771" s="9">
        <v>79545</v>
      </c>
      <c r="L771" s="9">
        <v>400000</v>
      </c>
      <c r="M771" s="9">
        <v>399200</v>
      </c>
      <c r="N771" s="9">
        <f t="shared" si="57"/>
        <v>31754364000</v>
      </c>
      <c r="O771" s="9">
        <f t="shared" si="56"/>
        <v>3175436400</v>
      </c>
      <c r="P771" s="9">
        <f t="shared" ref="P771:P805" si="59">O771+N771</f>
        <v>34929800400</v>
      </c>
      <c r="Q771" s="6" t="s">
        <v>0</v>
      </c>
      <c r="R771" s="6" t="s">
        <v>3042</v>
      </c>
      <c r="S771" s="6" t="s">
        <v>2628</v>
      </c>
      <c r="T771" s="6" t="s">
        <v>3147</v>
      </c>
      <c r="U771" s="6" t="s">
        <v>6</v>
      </c>
      <c r="V771" s="6" t="s">
        <v>5</v>
      </c>
      <c r="W771" s="6" t="s">
        <v>25</v>
      </c>
      <c r="X771" s="6" t="s">
        <v>145</v>
      </c>
      <c r="Y771" s="6" t="s">
        <v>3151</v>
      </c>
      <c r="Z771" s="6" t="s">
        <v>8</v>
      </c>
      <c r="AA771" s="6">
        <v>95568</v>
      </c>
    </row>
    <row r="772" spans="1:27">
      <c r="A772" s="6" t="s">
        <v>1197</v>
      </c>
      <c r="B772" s="6" t="s">
        <v>3152</v>
      </c>
      <c r="C772" s="6" t="s">
        <v>157</v>
      </c>
      <c r="D772" s="6" t="s">
        <v>1</v>
      </c>
      <c r="E772" s="6" t="s">
        <v>3153</v>
      </c>
      <c r="F772" s="7">
        <f t="shared" si="58"/>
        <v>1</v>
      </c>
      <c r="G772" s="6" t="s">
        <v>3154</v>
      </c>
      <c r="H772" s="8" t="s">
        <v>3155</v>
      </c>
      <c r="I772" s="6" t="s">
        <v>3156</v>
      </c>
      <c r="J772" s="6" t="s">
        <v>19</v>
      </c>
      <c r="K772" s="9">
        <v>79545</v>
      </c>
      <c r="L772" s="9">
        <v>85000</v>
      </c>
      <c r="M772" s="9">
        <v>81990</v>
      </c>
      <c r="N772" s="9">
        <f t="shared" si="57"/>
        <v>6521894550</v>
      </c>
      <c r="O772" s="9">
        <f t="shared" si="56"/>
        <v>652189455</v>
      </c>
      <c r="P772" s="9">
        <f t="shared" si="59"/>
        <v>7174084005</v>
      </c>
      <c r="Q772" s="6" t="s">
        <v>0</v>
      </c>
      <c r="R772" s="6" t="s">
        <v>3042</v>
      </c>
      <c r="S772" s="6" t="s">
        <v>2628</v>
      </c>
      <c r="T772" s="6" t="s">
        <v>3154</v>
      </c>
      <c r="U772" s="6" t="s">
        <v>6</v>
      </c>
      <c r="V772" s="6" t="s">
        <v>5</v>
      </c>
      <c r="W772" s="6" t="s">
        <v>1326</v>
      </c>
      <c r="X772" s="6" t="s">
        <v>3157</v>
      </c>
      <c r="Y772" s="6" t="s">
        <v>3158</v>
      </c>
      <c r="Z772" s="6" t="s">
        <v>8</v>
      </c>
      <c r="AA772" s="6">
        <v>98883</v>
      </c>
    </row>
    <row r="773" spans="1:27">
      <c r="A773" s="6" t="s">
        <v>40</v>
      </c>
      <c r="B773" s="6" t="s">
        <v>3159</v>
      </c>
      <c r="C773" s="6" t="s">
        <v>2915</v>
      </c>
      <c r="D773" s="6" t="s">
        <v>1</v>
      </c>
      <c r="E773" s="6" t="s">
        <v>3160</v>
      </c>
      <c r="F773" s="7">
        <f t="shared" si="58"/>
        <v>1</v>
      </c>
      <c r="G773" s="6" t="s">
        <v>3060</v>
      </c>
      <c r="H773" s="8" t="s">
        <v>39</v>
      </c>
      <c r="I773" s="6" t="s">
        <v>38</v>
      </c>
      <c r="J773" s="6" t="s">
        <v>4</v>
      </c>
      <c r="K773" s="9">
        <v>79545</v>
      </c>
      <c r="L773" s="9">
        <v>100000</v>
      </c>
      <c r="M773" s="9">
        <v>99080</v>
      </c>
      <c r="N773" s="9">
        <f t="shared" si="57"/>
        <v>7881318600</v>
      </c>
      <c r="O773" s="9">
        <f t="shared" si="56"/>
        <v>788131860</v>
      </c>
      <c r="P773" s="9">
        <f t="shared" si="59"/>
        <v>8669450460</v>
      </c>
      <c r="Q773" s="6" t="s">
        <v>0</v>
      </c>
      <c r="R773" s="6" t="s">
        <v>3120</v>
      </c>
      <c r="S773" s="6" t="s">
        <v>2628</v>
      </c>
      <c r="T773" s="6" t="s">
        <v>3060</v>
      </c>
      <c r="U773" s="6" t="s">
        <v>6</v>
      </c>
      <c r="V773" s="6" t="s">
        <v>5</v>
      </c>
      <c r="W773" s="6" t="s">
        <v>25</v>
      </c>
      <c r="X773" s="6" t="s">
        <v>3121</v>
      </c>
      <c r="Y773" s="6" t="s">
        <v>3161</v>
      </c>
      <c r="Z773" s="6" t="s">
        <v>8</v>
      </c>
      <c r="AA773" s="6">
        <v>97296</v>
      </c>
    </row>
    <row r="774" spans="1:27">
      <c r="A774" s="6" t="s">
        <v>40</v>
      </c>
      <c r="B774" s="6" t="s">
        <v>3162</v>
      </c>
      <c r="C774" s="6" t="s">
        <v>3163</v>
      </c>
      <c r="D774" s="6" t="s">
        <v>1</v>
      </c>
      <c r="E774" s="6" t="s">
        <v>3164</v>
      </c>
      <c r="F774" s="7">
        <f t="shared" si="58"/>
        <v>1</v>
      </c>
      <c r="G774" s="6" t="s">
        <v>3165</v>
      </c>
      <c r="H774" s="8" t="s">
        <v>39</v>
      </c>
      <c r="I774" s="6" t="s">
        <v>38</v>
      </c>
      <c r="J774" s="6" t="s">
        <v>4</v>
      </c>
      <c r="K774" s="9">
        <v>79545</v>
      </c>
      <c r="L774" s="9">
        <v>100000</v>
      </c>
      <c r="M774" s="9">
        <v>99120</v>
      </c>
      <c r="N774" s="9">
        <f t="shared" si="57"/>
        <v>7884500400</v>
      </c>
      <c r="O774" s="9">
        <f t="shared" si="56"/>
        <v>788450040</v>
      </c>
      <c r="P774" s="9">
        <f t="shared" si="59"/>
        <v>8672950440</v>
      </c>
      <c r="Q774" s="6" t="s">
        <v>0</v>
      </c>
      <c r="R774" s="6" t="s">
        <v>3042</v>
      </c>
      <c r="S774" s="6" t="s">
        <v>2628</v>
      </c>
      <c r="T774" s="6" t="s">
        <v>3165</v>
      </c>
      <c r="U774" s="6" t="s">
        <v>6</v>
      </c>
      <c r="V774" s="6" t="s">
        <v>5</v>
      </c>
      <c r="W774" s="6" t="s">
        <v>25</v>
      </c>
      <c r="X774" s="6" t="s">
        <v>3166</v>
      </c>
      <c r="Y774" s="6" t="s">
        <v>3167</v>
      </c>
      <c r="Z774" s="6" t="s">
        <v>8</v>
      </c>
      <c r="AA774" s="6">
        <v>98491</v>
      </c>
    </row>
    <row r="775" spans="1:27">
      <c r="A775" s="6" t="s">
        <v>64</v>
      </c>
      <c r="B775" s="6" t="s">
        <v>3168</v>
      </c>
      <c r="C775" s="6" t="s">
        <v>2952</v>
      </c>
      <c r="D775" s="6" t="s">
        <v>1</v>
      </c>
      <c r="E775" s="6" t="s">
        <v>3169</v>
      </c>
      <c r="F775" s="7">
        <f t="shared" si="58"/>
        <v>1</v>
      </c>
      <c r="G775" s="6" t="s">
        <v>3170</v>
      </c>
      <c r="H775" s="8" t="s">
        <v>3171</v>
      </c>
      <c r="I775" s="6" t="s">
        <v>63</v>
      </c>
      <c r="J775" s="6" t="s">
        <v>19</v>
      </c>
      <c r="K775" s="9">
        <v>79545</v>
      </c>
      <c r="L775" s="9">
        <v>500000</v>
      </c>
      <c r="M775" s="9">
        <v>499570</v>
      </c>
      <c r="N775" s="9">
        <f t="shared" si="57"/>
        <v>39738295650</v>
      </c>
      <c r="O775" s="9">
        <f t="shared" si="56"/>
        <v>3973829565</v>
      </c>
      <c r="P775" s="9">
        <f t="shared" si="59"/>
        <v>43712125215</v>
      </c>
      <c r="Q775" s="6" t="s">
        <v>0</v>
      </c>
      <c r="R775" s="6" t="s">
        <v>3172</v>
      </c>
      <c r="S775" s="6" t="s">
        <v>2628</v>
      </c>
      <c r="T775" s="6" t="s">
        <v>3170</v>
      </c>
      <c r="U775" s="6" t="s">
        <v>6</v>
      </c>
      <c r="V775" s="6" t="s">
        <v>5</v>
      </c>
      <c r="W775" s="6" t="s">
        <v>15</v>
      </c>
      <c r="X775" s="6" t="s">
        <v>3173</v>
      </c>
      <c r="Y775" s="6" t="s">
        <v>3174</v>
      </c>
      <c r="Z775" s="6" t="s">
        <v>8</v>
      </c>
      <c r="AA775" s="6">
        <v>99778</v>
      </c>
    </row>
    <row r="776" spans="1:27">
      <c r="A776" s="6" t="s">
        <v>64</v>
      </c>
      <c r="B776" s="6" t="s">
        <v>3175</v>
      </c>
      <c r="C776" s="6" t="s">
        <v>2915</v>
      </c>
      <c r="D776" s="6" t="s">
        <v>1</v>
      </c>
      <c r="E776" s="6" t="s">
        <v>3176</v>
      </c>
      <c r="F776" s="7">
        <f t="shared" si="58"/>
        <v>1</v>
      </c>
      <c r="G776" s="6" t="s">
        <v>3170</v>
      </c>
      <c r="H776" s="8" t="s">
        <v>3171</v>
      </c>
      <c r="I776" s="6" t="s">
        <v>63</v>
      </c>
      <c r="J776" s="6" t="s">
        <v>19</v>
      </c>
      <c r="K776" s="9">
        <v>79545</v>
      </c>
      <c r="L776" s="9">
        <v>500000</v>
      </c>
      <c r="M776" s="9">
        <v>498380</v>
      </c>
      <c r="N776" s="9">
        <f t="shared" si="57"/>
        <v>39643637100</v>
      </c>
      <c r="O776" s="9">
        <f t="shared" si="56"/>
        <v>3964363710</v>
      </c>
      <c r="P776" s="9">
        <f t="shared" si="59"/>
        <v>43608000810</v>
      </c>
      <c r="Q776" s="6" t="s">
        <v>0</v>
      </c>
      <c r="R776" s="6" t="s">
        <v>3177</v>
      </c>
      <c r="S776" s="6" t="s">
        <v>2628</v>
      </c>
      <c r="T776" s="6" t="s">
        <v>3170</v>
      </c>
      <c r="U776" s="6" t="s">
        <v>6</v>
      </c>
      <c r="V776" s="6" t="s">
        <v>5</v>
      </c>
      <c r="W776" s="6" t="s">
        <v>15</v>
      </c>
      <c r="X776" s="6" t="s">
        <v>3173</v>
      </c>
      <c r="Y776" s="6" t="s">
        <v>3178</v>
      </c>
      <c r="Z776" s="6" t="s">
        <v>8</v>
      </c>
      <c r="AA776" s="6">
        <v>99765</v>
      </c>
    </row>
    <row r="777" spans="1:27">
      <c r="A777" s="6" t="s">
        <v>64</v>
      </c>
      <c r="B777" s="6" t="s">
        <v>3179</v>
      </c>
      <c r="C777" s="6" t="s">
        <v>2915</v>
      </c>
      <c r="D777" s="6" t="s">
        <v>1</v>
      </c>
      <c r="E777" s="6" t="s">
        <v>3180</v>
      </c>
      <c r="F777" s="7">
        <f t="shared" si="58"/>
        <v>1</v>
      </c>
      <c r="G777" s="6" t="s">
        <v>3170</v>
      </c>
      <c r="H777" s="8" t="s">
        <v>3171</v>
      </c>
      <c r="I777" s="6" t="s">
        <v>63</v>
      </c>
      <c r="J777" s="6" t="s">
        <v>19</v>
      </c>
      <c r="K777" s="9">
        <v>79545</v>
      </c>
      <c r="L777" s="9">
        <v>500000</v>
      </c>
      <c r="M777" s="9">
        <v>497770</v>
      </c>
      <c r="N777" s="9">
        <f t="shared" si="57"/>
        <v>39595114650</v>
      </c>
      <c r="O777" s="9">
        <f t="shared" si="56"/>
        <v>3959511465</v>
      </c>
      <c r="P777" s="9">
        <f t="shared" si="59"/>
        <v>43554626115</v>
      </c>
      <c r="Q777" s="6" t="s">
        <v>0</v>
      </c>
      <c r="R777" s="6" t="s">
        <v>3181</v>
      </c>
      <c r="S777" s="6" t="s">
        <v>2628</v>
      </c>
      <c r="T777" s="6" t="s">
        <v>3170</v>
      </c>
      <c r="U777" s="6" t="s">
        <v>6</v>
      </c>
      <c r="V777" s="6" t="s">
        <v>5</v>
      </c>
      <c r="W777" s="6" t="s">
        <v>15</v>
      </c>
      <c r="X777" s="6" t="s">
        <v>3173</v>
      </c>
      <c r="Y777" s="6" t="s">
        <v>3182</v>
      </c>
      <c r="Z777" s="6" t="s">
        <v>8</v>
      </c>
      <c r="AA777" s="6">
        <v>99772</v>
      </c>
    </row>
    <row r="778" spans="1:27">
      <c r="A778" s="6" t="s">
        <v>64</v>
      </c>
      <c r="B778" s="6" t="s">
        <v>3183</v>
      </c>
      <c r="C778" s="6" t="s">
        <v>2915</v>
      </c>
      <c r="D778" s="6" t="s">
        <v>1</v>
      </c>
      <c r="E778" s="6" t="s">
        <v>3184</v>
      </c>
      <c r="F778" s="7">
        <f t="shared" si="58"/>
        <v>1</v>
      </c>
      <c r="G778" s="6" t="s">
        <v>3170</v>
      </c>
      <c r="H778" s="8" t="s">
        <v>3171</v>
      </c>
      <c r="I778" s="6" t="s">
        <v>63</v>
      </c>
      <c r="J778" s="6" t="s">
        <v>19</v>
      </c>
      <c r="K778" s="9">
        <v>79545</v>
      </c>
      <c r="L778" s="9">
        <v>200000</v>
      </c>
      <c r="M778" s="9">
        <v>0</v>
      </c>
      <c r="N778" s="9">
        <f t="shared" si="57"/>
        <v>0</v>
      </c>
      <c r="O778" s="9">
        <f t="shared" si="56"/>
        <v>0</v>
      </c>
      <c r="P778" s="9">
        <f t="shared" si="59"/>
        <v>0</v>
      </c>
      <c r="Q778" s="6" t="s">
        <v>0</v>
      </c>
      <c r="R778" s="6" t="s">
        <v>3185</v>
      </c>
      <c r="S778" s="6" t="s">
        <v>2628</v>
      </c>
      <c r="T778" s="6" t="s">
        <v>3170</v>
      </c>
      <c r="U778" s="6" t="s">
        <v>6</v>
      </c>
      <c r="V778" s="6" t="s">
        <v>5</v>
      </c>
      <c r="W778" s="6" t="s">
        <v>7</v>
      </c>
      <c r="X778" s="6" t="s">
        <v>3186</v>
      </c>
      <c r="Y778" s="6" t="s">
        <v>3187</v>
      </c>
      <c r="Z778" s="6" t="s">
        <v>8</v>
      </c>
      <c r="AA778" s="6">
        <v>100701</v>
      </c>
    </row>
    <row r="779" spans="1:27">
      <c r="A779" s="6" t="s">
        <v>64</v>
      </c>
      <c r="B779" s="6" t="s">
        <v>3188</v>
      </c>
      <c r="C779" s="6" t="s">
        <v>2915</v>
      </c>
      <c r="D779" s="6" t="s">
        <v>1</v>
      </c>
      <c r="E779" s="6" t="s">
        <v>3189</v>
      </c>
      <c r="F779" s="7">
        <f t="shared" si="58"/>
        <v>1</v>
      </c>
      <c r="G779" s="6" t="s">
        <v>3170</v>
      </c>
      <c r="H779" s="8" t="s">
        <v>3171</v>
      </c>
      <c r="I779" s="6" t="s">
        <v>63</v>
      </c>
      <c r="J779" s="6" t="s">
        <v>19</v>
      </c>
      <c r="K779" s="9">
        <v>79545</v>
      </c>
      <c r="L779" s="9">
        <v>46000</v>
      </c>
      <c r="M779" s="9">
        <v>0</v>
      </c>
      <c r="N779" s="9">
        <f t="shared" si="57"/>
        <v>0</v>
      </c>
      <c r="O779" s="9">
        <f t="shared" si="56"/>
        <v>0</v>
      </c>
      <c r="P779" s="9">
        <f t="shared" si="59"/>
        <v>0</v>
      </c>
      <c r="Q779" s="6" t="s">
        <v>0</v>
      </c>
      <c r="R779" s="6" t="s">
        <v>3185</v>
      </c>
      <c r="S779" s="6" t="s">
        <v>2628</v>
      </c>
      <c r="T779" s="6" t="s">
        <v>3170</v>
      </c>
      <c r="U779" s="6" t="s">
        <v>6</v>
      </c>
      <c r="V779" s="6" t="s">
        <v>5</v>
      </c>
      <c r="W779" s="6" t="s">
        <v>213</v>
      </c>
      <c r="X779" s="6" t="s">
        <v>3173</v>
      </c>
      <c r="Y779" s="6" t="s">
        <v>3190</v>
      </c>
      <c r="Z779" s="6" t="s">
        <v>8</v>
      </c>
      <c r="AA779" s="6">
        <v>95683</v>
      </c>
    </row>
    <row r="780" spans="1:27">
      <c r="A780" s="6" t="s">
        <v>64</v>
      </c>
      <c r="B780" s="6" t="s">
        <v>3191</v>
      </c>
      <c r="C780" s="6" t="s">
        <v>2915</v>
      </c>
      <c r="D780" s="6" t="s">
        <v>1</v>
      </c>
      <c r="E780" s="6" t="s">
        <v>3192</v>
      </c>
      <c r="F780" s="7">
        <f t="shared" si="58"/>
        <v>1</v>
      </c>
      <c r="G780" s="6" t="s">
        <v>3170</v>
      </c>
      <c r="H780" s="8" t="s">
        <v>3171</v>
      </c>
      <c r="I780" s="6" t="s">
        <v>63</v>
      </c>
      <c r="J780" s="6" t="s">
        <v>19</v>
      </c>
      <c r="K780" s="9">
        <v>79545</v>
      </c>
      <c r="L780" s="9">
        <v>150000</v>
      </c>
      <c r="M780" s="9">
        <v>145860</v>
      </c>
      <c r="N780" s="9">
        <f t="shared" si="57"/>
        <v>11602433700</v>
      </c>
      <c r="O780" s="9">
        <f t="shared" si="56"/>
        <v>1160243370</v>
      </c>
      <c r="P780" s="9">
        <f t="shared" si="59"/>
        <v>12762677070</v>
      </c>
      <c r="Q780" s="6" t="s">
        <v>0</v>
      </c>
      <c r="R780" s="6" t="s">
        <v>3193</v>
      </c>
      <c r="S780" s="6" t="s">
        <v>2628</v>
      </c>
      <c r="T780" s="6" t="s">
        <v>3170</v>
      </c>
      <c r="U780" s="6" t="s">
        <v>6</v>
      </c>
      <c r="V780" s="6" t="s">
        <v>5</v>
      </c>
      <c r="W780" s="6" t="s">
        <v>7</v>
      </c>
      <c r="X780" s="6" t="s">
        <v>3194</v>
      </c>
      <c r="Y780" s="6" t="s">
        <v>3195</v>
      </c>
      <c r="Z780" s="6" t="s">
        <v>8</v>
      </c>
      <c r="AA780" s="6">
        <v>100387</v>
      </c>
    </row>
    <row r="781" spans="1:27">
      <c r="A781" s="6" t="s">
        <v>64</v>
      </c>
      <c r="B781" s="6" t="s">
        <v>3196</v>
      </c>
      <c r="C781" s="6" t="s">
        <v>2915</v>
      </c>
      <c r="D781" s="6" t="s">
        <v>1</v>
      </c>
      <c r="E781" s="6" t="s">
        <v>3197</v>
      </c>
      <c r="F781" s="7">
        <f t="shared" si="58"/>
        <v>1</v>
      </c>
      <c r="G781" s="6" t="s">
        <v>3170</v>
      </c>
      <c r="H781" s="8" t="s">
        <v>3171</v>
      </c>
      <c r="I781" s="6" t="s">
        <v>63</v>
      </c>
      <c r="J781" s="6" t="s">
        <v>19</v>
      </c>
      <c r="K781" s="9">
        <v>79545</v>
      </c>
      <c r="L781" s="9">
        <v>180000</v>
      </c>
      <c r="M781" s="9">
        <v>178350</v>
      </c>
      <c r="N781" s="9">
        <f t="shared" si="57"/>
        <v>14186850750</v>
      </c>
      <c r="O781" s="9">
        <f t="shared" si="56"/>
        <v>1418685075</v>
      </c>
      <c r="P781" s="9">
        <f t="shared" si="59"/>
        <v>15605535825</v>
      </c>
      <c r="Q781" s="6" t="s">
        <v>0</v>
      </c>
      <c r="R781" s="6" t="s">
        <v>3193</v>
      </c>
      <c r="S781" s="6" t="s">
        <v>2628</v>
      </c>
      <c r="T781" s="6" t="s">
        <v>3170</v>
      </c>
      <c r="U781" s="6" t="s">
        <v>6</v>
      </c>
      <c r="V781" s="6" t="s">
        <v>5</v>
      </c>
      <c r="W781" s="6" t="s">
        <v>7</v>
      </c>
      <c r="X781" s="6" t="s">
        <v>3194</v>
      </c>
      <c r="Y781" s="6" t="s">
        <v>3198</v>
      </c>
      <c r="Z781" s="6" t="s">
        <v>8</v>
      </c>
      <c r="AA781" s="6">
        <v>95685</v>
      </c>
    </row>
    <row r="782" spans="1:27">
      <c r="A782" s="6" t="s">
        <v>64</v>
      </c>
      <c r="B782" s="6" t="s">
        <v>3199</v>
      </c>
      <c r="C782" s="6" t="s">
        <v>3170</v>
      </c>
      <c r="D782" s="6" t="s">
        <v>1</v>
      </c>
      <c r="E782" s="6" t="s">
        <v>3200</v>
      </c>
      <c r="F782" s="7">
        <f t="shared" si="58"/>
        <v>1</v>
      </c>
      <c r="G782" s="6" t="s">
        <v>3170</v>
      </c>
      <c r="H782" s="8" t="s">
        <v>3171</v>
      </c>
      <c r="I782" s="6" t="s">
        <v>63</v>
      </c>
      <c r="J782" s="6" t="s">
        <v>19</v>
      </c>
      <c r="K782" s="9">
        <v>79545</v>
      </c>
      <c r="L782" s="9">
        <v>500000</v>
      </c>
      <c r="M782" s="9">
        <v>25200</v>
      </c>
      <c r="N782" s="9">
        <f t="shared" si="57"/>
        <v>2004534000</v>
      </c>
      <c r="O782" s="9">
        <f t="shared" si="56"/>
        <v>200453400</v>
      </c>
      <c r="P782" s="9">
        <f t="shared" si="59"/>
        <v>2204987400</v>
      </c>
      <c r="Q782" s="6" t="s">
        <v>0</v>
      </c>
      <c r="R782" s="6" t="s">
        <v>3185</v>
      </c>
      <c r="S782" s="6" t="s">
        <v>2628</v>
      </c>
      <c r="T782" s="6" t="s">
        <v>3170</v>
      </c>
      <c r="U782" s="6" t="s">
        <v>6</v>
      </c>
      <c r="V782" s="6" t="s">
        <v>5</v>
      </c>
      <c r="W782" s="6" t="s">
        <v>7</v>
      </c>
      <c r="X782" s="6" t="s">
        <v>3194</v>
      </c>
      <c r="Y782" s="6" t="s">
        <v>3201</v>
      </c>
      <c r="Z782" s="6" t="s">
        <v>8</v>
      </c>
      <c r="AA782" s="6">
        <v>100029</v>
      </c>
    </row>
    <row r="783" spans="1:27">
      <c r="A783" s="6" t="s">
        <v>64</v>
      </c>
      <c r="B783" s="6" t="s">
        <v>3202</v>
      </c>
      <c r="C783" s="6" t="s">
        <v>2915</v>
      </c>
      <c r="D783" s="6" t="s">
        <v>1</v>
      </c>
      <c r="E783" s="6" t="s">
        <v>3203</v>
      </c>
      <c r="F783" s="7">
        <f t="shared" si="58"/>
        <v>1</v>
      </c>
      <c r="G783" s="6" t="s">
        <v>3170</v>
      </c>
      <c r="H783" s="8" t="s">
        <v>3171</v>
      </c>
      <c r="I783" s="6" t="s">
        <v>63</v>
      </c>
      <c r="J783" s="6" t="s">
        <v>19</v>
      </c>
      <c r="K783" s="9">
        <v>79545</v>
      </c>
      <c r="L783" s="9">
        <v>500000</v>
      </c>
      <c r="M783" s="9">
        <v>22800</v>
      </c>
      <c r="N783" s="9">
        <f t="shared" si="57"/>
        <v>1813626000</v>
      </c>
      <c r="O783" s="9">
        <f t="shared" si="56"/>
        <v>181362600</v>
      </c>
      <c r="P783" s="9">
        <f t="shared" si="59"/>
        <v>1994988600</v>
      </c>
      <c r="Q783" s="6" t="s">
        <v>0</v>
      </c>
      <c r="R783" s="6" t="s">
        <v>3185</v>
      </c>
      <c r="S783" s="6" t="s">
        <v>2628</v>
      </c>
      <c r="T783" s="6" t="s">
        <v>3170</v>
      </c>
      <c r="U783" s="6" t="s">
        <v>6</v>
      </c>
      <c r="V783" s="6" t="s">
        <v>5</v>
      </c>
      <c r="W783" s="6" t="s">
        <v>7</v>
      </c>
      <c r="X783" s="6" t="s">
        <v>3194</v>
      </c>
      <c r="Y783" s="6" t="s">
        <v>3204</v>
      </c>
      <c r="Z783" s="6" t="s">
        <v>8</v>
      </c>
      <c r="AA783" s="6">
        <v>100030</v>
      </c>
    </row>
    <row r="784" spans="1:27">
      <c r="A784" s="6" t="s">
        <v>64</v>
      </c>
      <c r="B784" s="6" t="s">
        <v>3205</v>
      </c>
      <c r="C784" s="6" t="s">
        <v>2952</v>
      </c>
      <c r="D784" s="6" t="s">
        <v>1</v>
      </c>
      <c r="E784" s="6" t="s">
        <v>3206</v>
      </c>
      <c r="F784" s="7">
        <f t="shared" si="58"/>
        <v>1</v>
      </c>
      <c r="G784" s="6" t="s">
        <v>3042</v>
      </c>
      <c r="H784" s="8" t="s">
        <v>3171</v>
      </c>
      <c r="I784" s="6" t="s">
        <v>63</v>
      </c>
      <c r="J784" s="6" t="s">
        <v>19</v>
      </c>
      <c r="K784" s="9">
        <v>79545</v>
      </c>
      <c r="L784" s="9">
        <v>170000</v>
      </c>
      <c r="M784" s="9">
        <v>168740</v>
      </c>
      <c r="N784" s="9">
        <f t="shared" si="57"/>
        <v>13422423300</v>
      </c>
      <c r="O784" s="9">
        <f t="shared" si="56"/>
        <v>1342242330</v>
      </c>
      <c r="P784" s="9">
        <f t="shared" si="59"/>
        <v>14764665630</v>
      </c>
      <c r="Q784" s="6" t="s">
        <v>0</v>
      </c>
      <c r="R784" s="6" t="s">
        <v>3207</v>
      </c>
      <c r="S784" s="6" t="s">
        <v>2628</v>
      </c>
      <c r="T784" s="6" t="s">
        <v>3042</v>
      </c>
      <c r="U784" s="6" t="s">
        <v>6</v>
      </c>
      <c r="V784" s="6" t="s">
        <v>5</v>
      </c>
      <c r="W784" s="6" t="s">
        <v>213</v>
      </c>
      <c r="X784" s="6" t="s">
        <v>3186</v>
      </c>
      <c r="Y784" s="6" t="s">
        <v>3208</v>
      </c>
      <c r="Z784" s="6" t="s">
        <v>8</v>
      </c>
      <c r="AA784" s="6">
        <v>95679</v>
      </c>
    </row>
    <row r="785" spans="1:27">
      <c r="A785" s="6" t="s">
        <v>64</v>
      </c>
      <c r="B785" s="6" t="s">
        <v>3209</v>
      </c>
      <c r="C785" s="6" t="s">
        <v>2915</v>
      </c>
      <c r="D785" s="6" t="s">
        <v>1</v>
      </c>
      <c r="E785" s="6" t="s">
        <v>3210</v>
      </c>
      <c r="F785" s="7">
        <f t="shared" si="58"/>
        <v>1</v>
      </c>
      <c r="G785" s="6" t="s">
        <v>3042</v>
      </c>
      <c r="H785" s="8" t="s">
        <v>3171</v>
      </c>
      <c r="I785" s="6" t="s">
        <v>63</v>
      </c>
      <c r="J785" s="6" t="s">
        <v>19</v>
      </c>
      <c r="K785" s="9">
        <v>79545</v>
      </c>
      <c r="L785" s="9">
        <v>217000</v>
      </c>
      <c r="M785" s="9">
        <v>216300</v>
      </c>
      <c r="N785" s="9">
        <f t="shared" si="57"/>
        <v>17205583500</v>
      </c>
      <c r="O785" s="9">
        <f t="shared" si="56"/>
        <v>1720558350</v>
      </c>
      <c r="P785" s="9">
        <f t="shared" si="59"/>
        <v>18926141850</v>
      </c>
      <c r="Q785" s="6" t="s">
        <v>0</v>
      </c>
      <c r="R785" s="6" t="s">
        <v>3211</v>
      </c>
      <c r="S785" s="6" t="s">
        <v>2628</v>
      </c>
      <c r="T785" s="6" t="s">
        <v>3042</v>
      </c>
      <c r="U785" s="6" t="s">
        <v>6</v>
      </c>
      <c r="V785" s="6" t="s">
        <v>5</v>
      </c>
      <c r="W785" s="6" t="s">
        <v>7</v>
      </c>
      <c r="X785" s="6" t="s">
        <v>3212</v>
      </c>
      <c r="Y785" s="6" t="s">
        <v>3213</v>
      </c>
      <c r="Z785" s="6" t="s">
        <v>8</v>
      </c>
      <c r="AA785" s="6">
        <v>95681</v>
      </c>
    </row>
    <row r="786" spans="1:27">
      <c r="A786" s="6" t="s">
        <v>14</v>
      </c>
      <c r="B786" s="6" t="s">
        <v>3214</v>
      </c>
      <c r="C786" s="6" t="s">
        <v>650</v>
      </c>
      <c r="D786" s="6" t="s">
        <v>27</v>
      </c>
      <c r="E786" s="6" t="s">
        <v>3215</v>
      </c>
      <c r="F786" s="7">
        <f t="shared" si="58"/>
        <v>1</v>
      </c>
      <c r="G786" s="6" t="s">
        <v>2952</v>
      </c>
      <c r="H786" s="8" t="s">
        <v>3216</v>
      </c>
      <c r="I786" s="6" t="s">
        <v>3217</v>
      </c>
      <c r="J786" s="6" t="s">
        <v>12</v>
      </c>
      <c r="K786" s="9">
        <v>79545</v>
      </c>
      <c r="L786" s="9">
        <v>124000</v>
      </c>
      <c r="M786" s="9">
        <v>122780</v>
      </c>
      <c r="N786" s="9">
        <f t="shared" si="57"/>
        <v>9766535100</v>
      </c>
      <c r="O786" s="9">
        <f t="shared" si="56"/>
        <v>976653510</v>
      </c>
      <c r="P786" s="9">
        <f t="shared" si="59"/>
        <v>10743188610</v>
      </c>
      <c r="Q786" s="6" t="s">
        <v>0</v>
      </c>
      <c r="R786" s="6" t="s">
        <v>3046</v>
      </c>
      <c r="S786" s="6" t="s">
        <v>2628</v>
      </c>
      <c r="T786" s="6" t="s">
        <v>2952</v>
      </c>
      <c r="U786" s="6" t="s">
        <v>6</v>
      </c>
      <c r="V786" s="6" t="s">
        <v>5</v>
      </c>
      <c r="W786" s="6" t="s">
        <v>13</v>
      </c>
      <c r="X786" s="6" t="s">
        <v>3218</v>
      </c>
      <c r="Y786" s="6" t="s">
        <v>2341</v>
      </c>
      <c r="Z786" s="6" t="s">
        <v>2342</v>
      </c>
      <c r="AA786" s="6">
        <v>92106</v>
      </c>
    </row>
    <row r="787" spans="1:27">
      <c r="A787" s="6" t="s">
        <v>64</v>
      </c>
      <c r="B787" s="6" t="s">
        <v>3219</v>
      </c>
      <c r="C787" s="6" t="s">
        <v>3031</v>
      </c>
      <c r="D787" s="6" t="s">
        <v>27</v>
      </c>
      <c r="E787" s="6" t="s">
        <v>3220</v>
      </c>
      <c r="F787" s="7">
        <f t="shared" si="58"/>
        <v>1</v>
      </c>
      <c r="G787" s="6" t="s">
        <v>3111</v>
      </c>
      <c r="H787" s="8" t="s">
        <v>212</v>
      </c>
      <c r="I787" s="6" t="s">
        <v>211</v>
      </c>
      <c r="J787" s="6" t="s">
        <v>19</v>
      </c>
      <c r="K787" s="9">
        <v>73863</v>
      </c>
      <c r="L787" s="9">
        <v>300000</v>
      </c>
      <c r="M787" s="9">
        <v>294120</v>
      </c>
      <c r="N787" s="9">
        <f t="shared" si="57"/>
        <v>21724585560</v>
      </c>
      <c r="O787" s="9">
        <f t="shared" si="56"/>
        <v>2172458556</v>
      </c>
      <c r="P787" s="9">
        <f t="shared" si="59"/>
        <v>23897044116</v>
      </c>
      <c r="Q787" s="6" t="s">
        <v>0</v>
      </c>
      <c r="R787" s="6" t="s">
        <v>3042</v>
      </c>
      <c r="S787" s="6" t="s">
        <v>2628</v>
      </c>
      <c r="T787" s="6" t="s">
        <v>3111</v>
      </c>
      <c r="U787" s="6" t="s">
        <v>6</v>
      </c>
      <c r="V787" s="6" t="s">
        <v>5</v>
      </c>
      <c r="W787" s="6" t="s">
        <v>213</v>
      </c>
      <c r="X787" s="6" t="s">
        <v>3221</v>
      </c>
      <c r="Y787" s="6" t="s">
        <v>2341</v>
      </c>
      <c r="Z787" s="6" t="s">
        <v>2342</v>
      </c>
      <c r="AA787" s="6">
        <v>97362</v>
      </c>
    </row>
    <row r="788" spans="1:27">
      <c r="A788" s="6" t="s">
        <v>64</v>
      </c>
      <c r="B788" s="6" t="s">
        <v>3219</v>
      </c>
      <c r="C788" s="6" t="s">
        <v>3031</v>
      </c>
      <c r="D788" s="6" t="s">
        <v>27</v>
      </c>
      <c r="E788" s="6" t="s">
        <v>3222</v>
      </c>
      <c r="F788" s="7">
        <f t="shared" si="58"/>
        <v>1</v>
      </c>
      <c r="G788" s="6" t="s">
        <v>3111</v>
      </c>
      <c r="H788" s="8" t="s">
        <v>212</v>
      </c>
      <c r="I788" s="6" t="s">
        <v>211</v>
      </c>
      <c r="J788" s="6" t="s">
        <v>19</v>
      </c>
      <c r="K788" s="9">
        <v>73863</v>
      </c>
      <c r="L788" s="9">
        <v>200000</v>
      </c>
      <c r="M788" s="9">
        <v>192820</v>
      </c>
      <c r="N788" s="9">
        <f t="shared" si="57"/>
        <v>14242263660</v>
      </c>
      <c r="O788" s="9">
        <f t="shared" si="56"/>
        <v>1424226366</v>
      </c>
      <c r="P788" s="9">
        <f t="shared" si="59"/>
        <v>15666490026</v>
      </c>
      <c r="Q788" s="6" t="s">
        <v>0</v>
      </c>
      <c r="R788" s="6" t="s">
        <v>3042</v>
      </c>
      <c r="S788" s="6" t="s">
        <v>2628</v>
      </c>
      <c r="T788" s="6" t="s">
        <v>3111</v>
      </c>
      <c r="U788" s="6" t="s">
        <v>6</v>
      </c>
      <c r="V788" s="6" t="s">
        <v>5</v>
      </c>
      <c r="W788" s="6" t="s">
        <v>213</v>
      </c>
      <c r="X788" s="6" t="s">
        <v>3221</v>
      </c>
      <c r="Y788" s="6" t="s">
        <v>2341</v>
      </c>
      <c r="Z788" s="6" t="s">
        <v>2342</v>
      </c>
      <c r="AA788" s="6">
        <v>97362</v>
      </c>
    </row>
    <row r="789" spans="1:27">
      <c r="A789" s="6" t="s">
        <v>40</v>
      </c>
      <c r="B789" s="6" t="s">
        <v>3223</v>
      </c>
      <c r="C789" s="6" t="s">
        <v>616</v>
      </c>
      <c r="D789" s="6" t="s">
        <v>27</v>
      </c>
      <c r="E789" s="6" t="s">
        <v>3224</v>
      </c>
      <c r="F789" s="7">
        <f t="shared" si="58"/>
        <v>1</v>
      </c>
      <c r="G789" s="6" t="s">
        <v>3115</v>
      </c>
      <c r="H789" s="8" t="s">
        <v>584</v>
      </c>
      <c r="I789" s="6" t="s">
        <v>583</v>
      </c>
      <c r="J789" s="6" t="s">
        <v>4</v>
      </c>
      <c r="K789" s="9">
        <v>79545</v>
      </c>
      <c r="L789" s="9">
        <v>500000</v>
      </c>
      <c r="M789" s="9">
        <v>500000</v>
      </c>
      <c r="N789" s="9">
        <f t="shared" si="57"/>
        <v>39772500000</v>
      </c>
      <c r="O789" s="9">
        <f t="shared" ref="O789:O805" si="60">N789*10%</f>
        <v>3977250000</v>
      </c>
      <c r="P789" s="9">
        <f t="shared" si="59"/>
        <v>43749750000</v>
      </c>
      <c r="Q789" s="6" t="s">
        <v>0</v>
      </c>
      <c r="R789" s="6" t="s">
        <v>3042</v>
      </c>
      <c r="S789" s="6" t="s">
        <v>2628</v>
      </c>
      <c r="T789" s="6" t="s">
        <v>3115</v>
      </c>
      <c r="U789" s="6" t="s">
        <v>6</v>
      </c>
      <c r="V789" s="6" t="s">
        <v>5</v>
      </c>
      <c r="W789" s="6" t="s">
        <v>25</v>
      </c>
      <c r="X789" s="6" t="s">
        <v>585</v>
      </c>
      <c r="Y789" s="6" t="s">
        <v>2341</v>
      </c>
      <c r="Z789" s="6" t="s">
        <v>2342</v>
      </c>
      <c r="AA789" s="6">
        <v>94804</v>
      </c>
    </row>
    <row r="790" spans="1:27">
      <c r="A790" s="6" t="s">
        <v>40</v>
      </c>
      <c r="B790" s="6" t="s">
        <v>3225</v>
      </c>
      <c r="C790" s="6" t="s">
        <v>616</v>
      </c>
      <c r="D790" s="6" t="s">
        <v>27</v>
      </c>
      <c r="E790" s="6" t="s">
        <v>3226</v>
      </c>
      <c r="F790" s="7">
        <f t="shared" si="58"/>
        <v>1</v>
      </c>
      <c r="G790" s="6" t="s">
        <v>3115</v>
      </c>
      <c r="H790" s="8" t="s">
        <v>584</v>
      </c>
      <c r="I790" s="6" t="s">
        <v>583</v>
      </c>
      <c r="J790" s="6" t="s">
        <v>4</v>
      </c>
      <c r="K790" s="9">
        <v>79545</v>
      </c>
      <c r="L790" s="9">
        <v>500000</v>
      </c>
      <c r="M790" s="9">
        <v>498740</v>
      </c>
      <c r="N790" s="9">
        <f t="shared" si="57"/>
        <v>39672273300</v>
      </c>
      <c r="O790" s="9">
        <f t="shared" si="60"/>
        <v>3967227330</v>
      </c>
      <c r="P790" s="9">
        <f t="shared" si="59"/>
        <v>43639500630</v>
      </c>
      <c r="Q790" s="6" t="s">
        <v>0</v>
      </c>
      <c r="R790" s="6" t="s">
        <v>3042</v>
      </c>
      <c r="S790" s="6" t="s">
        <v>2628</v>
      </c>
      <c r="T790" s="6" t="s">
        <v>3115</v>
      </c>
      <c r="U790" s="6" t="s">
        <v>6</v>
      </c>
      <c r="V790" s="6" t="s">
        <v>5</v>
      </c>
      <c r="W790" s="6" t="s">
        <v>25</v>
      </c>
      <c r="X790" s="6" t="s">
        <v>585</v>
      </c>
      <c r="Y790" s="6" t="s">
        <v>2341</v>
      </c>
      <c r="Z790" s="6" t="s">
        <v>2342</v>
      </c>
      <c r="AA790" s="6">
        <v>94749</v>
      </c>
    </row>
    <row r="791" spans="1:27">
      <c r="A791" s="6" t="s">
        <v>40</v>
      </c>
      <c r="B791" s="6" t="s">
        <v>3227</v>
      </c>
      <c r="C791" s="6" t="s">
        <v>76</v>
      </c>
      <c r="D791" s="6" t="s">
        <v>27</v>
      </c>
      <c r="E791" s="6" t="s">
        <v>3228</v>
      </c>
      <c r="F791" s="7">
        <f t="shared" si="58"/>
        <v>1</v>
      </c>
      <c r="G791" s="6" t="s">
        <v>3229</v>
      </c>
      <c r="H791" s="8" t="s">
        <v>584</v>
      </c>
      <c r="I791" s="6" t="s">
        <v>583</v>
      </c>
      <c r="J791" s="6" t="s">
        <v>4</v>
      </c>
      <c r="K791" s="9">
        <v>79545</v>
      </c>
      <c r="L791" s="9">
        <v>500000</v>
      </c>
      <c r="M791" s="9">
        <v>499390</v>
      </c>
      <c r="N791" s="9">
        <f t="shared" si="57"/>
        <v>39723977550</v>
      </c>
      <c r="O791" s="9">
        <f t="shared" si="60"/>
        <v>3972397755</v>
      </c>
      <c r="P791" s="9">
        <f t="shared" si="59"/>
        <v>43696375305</v>
      </c>
      <c r="Q791" s="6" t="s">
        <v>0</v>
      </c>
      <c r="R791" s="6" t="s">
        <v>3042</v>
      </c>
      <c r="S791" s="6" t="s">
        <v>2628</v>
      </c>
      <c r="T791" s="6" t="s">
        <v>3229</v>
      </c>
      <c r="U791" s="6" t="s">
        <v>6</v>
      </c>
      <c r="V791" s="6" t="s">
        <v>5</v>
      </c>
      <c r="W791" s="6" t="s">
        <v>25</v>
      </c>
      <c r="X791" s="6" t="s">
        <v>585</v>
      </c>
      <c r="Y791" s="6" t="s">
        <v>2341</v>
      </c>
      <c r="Z791" s="6" t="s">
        <v>2342</v>
      </c>
      <c r="AA791" s="6">
        <v>93759</v>
      </c>
    </row>
    <row r="792" spans="1:27">
      <c r="A792" s="6" t="s">
        <v>710</v>
      </c>
      <c r="B792" s="6" t="s">
        <v>3230</v>
      </c>
      <c r="C792" s="6" t="s">
        <v>677</v>
      </c>
      <c r="D792" s="6" t="s">
        <v>28</v>
      </c>
      <c r="E792" s="6" t="s">
        <v>3231</v>
      </c>
      <c r="F792" s="7">
        <f t="shared" si="58"/>
        <v>1</v>
      </c>
      <c r="G792" s="6" t="s">
        <v>3031</v>
      </c>
      <c r="H792" s="8" t="s">
        <v>3232</v>
      </c>
      <c r="I792" s="6" t="s">
        <v>3233</v>
      </c>
      <c r="J792" s="6" t="s">
        <v>19</v>
      </c>
      <c r="K792" s="9">
        <v>79545</v>
      </c>
      <c r="L792" s="9">
        <v>300000</v>
      </c>
      <c r="M792" s="9">
        <v>299540</v>
      </c>
      <c r="N792" s="9">
        <f t="shared" si="57"/>
        <v>23826909300</v>
      </c>
      <c r="O792" s="9">
        <f t="shared" si="60"/>
        <v>2382690930</v>
      </c>
      <c r="P792" s="9">
        <f t="shared" si="59"/>
        <v>26209600230</v>
      </c>
      <c r="Q792" s="6" t="s">
        <v>0</v>
      </c>
      <c r="R792" s="6" t="s">
        <v>3042</v>
      </c>
      <c r="S792" s="6" t="s">
        <v>2628</v>
      </c>
      <c r="T792" s="6" t="s">
        <v>3031</v>
      </c>
      <c r="U792" s="6" t="s">
        <v>90</v>
      </c>
      <c r="V792" s="6" t="s">
        <v>67</v>
      </c>
      <c r="W792" s="6" t="s">
        <v>752</v>
      </c>
      <c r="X792" s="6" t="s">
        <v>3234</v>
      </c>
      <c r="Y792" s="6" t="s">
        <v>3235</v>
      </c>
      <c r="Z792" s="6" t="s">
        <v>2384</v>
      </c>
      <c r="AA792" s="6">
        <v>100333</v>
      </c>
    </row>
    <row r="793" spans="1:27">
      <c r="A793" s="6" t="s">
        <v>710</v>
      </c>
      <c r="B793" s="6" t="s">
        <v>3236</v>
      </c>
      <c r="C793" s="6" t="s">
        <v>677</v>
      </c>
      <c r="D793" s="6" t="s">
        <v>28</v>
      </c>
      <c r="E793" s="6" t="s">
        <v>3237</v>
      </c>
      <c r="F793" s="7">
        <f t="shared" si="58"/>
        <v>1</v>
      </c>
      <c r="G793" s="6" t="s">
        <v>3031</v>
      </c>
      <c r="H793" s="8" t="s">
        <v>3238</v>
      </c>
      <c r="I793" s="6" t="s">
        <v>3239</v>
      </c>
      <c r="J793" s="6" t="s">
        <v>19</v>
      </c>
      <c r="K793" s="9">
        <v>79545</v>
      </c>
      <c r="L793" s="9">
        <v>94000</v>
      </c>
      <c r="M793" s="9">
        <v>92080</v>
      </c>
      <c r="N793" s="9">
        <f t="shared" si="57"/>
        <v>7324503600</v>
      </c>
      <c r="O793" s="9">
        <f t="shared" si="60"/>
        <v>732450360</v>
      </c>
      <c r="P793" s="9">
        <f t="shared" si="59"/>
        <v>8056953960</v>
      </c>
      <c r="Q793" s="6" t="s">
        <v>0</v>
      </c>
      <c r="R793" s="6" t="s">
        <v>3042</v>
      </c>
      <c r="S793" s="6" t="s">
        <v>2628</v>
      </c>
      <c r="T793" s="6" t="s">
        <v>3031</v>
      </c>
      <c r="U793" s="6" t="s">
        <v>90</v>
      </c>
      <c r="V793" s="6" t="s">
        <v>67</v>
      </c>
      <c r="W793" s="6" t="s">
        <v>752</v>
      </c>
      <c r="X793" s="6" t="s">
        <v>3240</v>
      </c>
      <c r="Y793" s="6" t="s">
        <v>3241</v>
      </c>
      <c r="Z793" s="6" t="s">
        <v>2384</v>
      </c>
      <c r="AA793" s="6">
        <v>100436</v>
      </c>
    </row>
    <row r="794" spans="1:27">
      <c r="A794" s="6" t="s">
        <v>710</v>
      </c>
      <c r="B794" s="6" t="s">
        <v>3242</v>
      </c>
      <c r="C794" s="6" t="s">
        <v>677</v>
      </c>
      <c r="D794" s="6" t="s">
        <v>28</v>
      </c>
      <c r="E794" s="6" t="s">
        <v>3243</v>
      </c>
      <c r="F794" s="7">
        <f t="shared" si="58"/>
        <v>1</v>
      </c>
      <c r="G794" s="6" t="s">
        <v>3031</v>
      </c>
      <c r="H794" s="8" t="s">
        <v>3238</v>
      </c>
      <c r="I794" s="6" t="s">
        <v>3239</v>
      </c>
      <c r="J794" s="6" t="s">
        <v>19</v>
      </c>
      <c r="K794" s="9">
        <v>79545</v>
      </c>
      <c r="L794" s="9">
        <v>240000</v>
      </c>
      <c r="M794" s="9">
        <v>239110</v>
      </c>
      <c r="N794" s="9">
        <f t="shared" si="57"/>
        <v>19020004950</v>
      </c>
      <c r="O794" s="9">
        <f t="shared" si="60"/>
        <v>1902000495</v>
      </c>
      <c r="P794" s="9">
        <f t="shared" si="59"/>
        <v>20922005445</v>
      </c>
      <c r="Q794" s="6" t="s">
        <v>0</v>
      </c>
      <c r="R794" s="6" t="s">
        <v>3147</v>
      </c>
      <c r="S794" s="6" t="s">
        <v>2628</v>
      </c>
      <c r="T794" s="6" t="s">
        <v>3031</v>
      </c>
      <c r="U794" s="6" t="s">
        <v>90</v>
      </c>
      <c r="V794" s="6" t="s">
        <v>67</v>
      </c>
      <c r="W794" s="6" t="s">
        <v>752</v>
      </c>
      <c r="X794" s="6" t="s">
        <v>3240</v>
      </c>
      <c r="Y794" s="6" t="s">
        <v>3244</v>
      </c>
      <c r="Z794" s="6" t="s">
        <v>2384</v>
      </c>
      <c r="AA794" s="6">
        <v>100432</v>
      </c>
    </row>
    <row r="795" spans="1:27">
      <c r="A795" s="6" t="s">
        <v>710</v>
      </c>
      <c r="B795" s="6" t="s">
        <v>3245</v>
      </c>
      <c r="C795" s="6" t="s">
        <v>677</v>
      </c>
      <c r="D795" s="6" t="s">
        <v>28</v>
      </c>
      <c r="E795" s="6" t="s">
        <v>3246</v>
      </c>
      <c r="F795" s="7">
        <f t="shared" si="58"/>
        <v>1</v>
      </c>
      <c r="G795" s="6" t="s">
        <v>3031</v>
      </c>
      <c r="H795" s="8" t="s">
        <v>1962</v>
      </c>
      <c r="I795" s="6" t="s">
        <v>1961</v>
      </c>
      <c r="J795" s="6" t="s">
        <v>19</v>
      </c>
      <c r="K795" s="9">
        <v>79545</v>
      </c>
      <c r="L795" s="9">
        <v>250000</v>
      </c>
      <c r="M795" s="9">
        <v>249370</v>
      </c>
      <c r="N795" s="9">
        <f t="shared" si="57"/>
        <v>19836136650</v>
      </c>
      <c r="O795" s="9">
        <f t="shared" si="60"/>
        <v>1983613665</v>
      </c>
      <c r="P795" s="9">
        <f t="shared" si="59"/>
        <v>21819750315</v>
      </c>
      <c r="Q795" s="6" t="s">
        <v>0</v>
      </c>
      <c r="R795" s="6" t="s">
        <v>3147</v>
      </c>
      <c r="S795" s="6" t="s">
        <v>2628</v>
      </c>
      <c r="T795" s="6" t="s">
        <v>3031</v>
      </c>
      <c r="U795" s="6" t="s">
        <v>90</v>
      </c>
      <c r="V795" s="6" t="s">
        <v>67</v>
      </c>
      <c r="W795" s="6" t="s">
        <v>752</v>
      </c>
      <c r="X795" s="6" t="s">
        <v>1963</v>
      </c>
      <c r="Y795" s="6" t="s">
        <v>3247</v>
      </c>
      <c r="Z795" s="6" t="s">
        <v>2384</v>
      </c>
      <c r="AA795" s="6">
        <v>100410</v>
      </c>
    </row>
    <row r="796" spans="1:27">
      <c r="A796" s="6" t="s">
        <v>710</v>
      </c>
      <c r="B796" s="6" t="s">
        <v>3248</v>
      </c>
      <c r="C796" s="6" t="s">
        <v>677</v>
      </c>
      <c r="D796" s="6" t="s">
        <v>28</v>
      </c>
      <c r="E796" s="6" t="s">
        <v>3249</v>
      </c>
      <c r="F796" s="7">
        <f t="shared" si="58"/>
        <v>1</v>
      </c>
      <c r="G796" s="6" t="s">
        <v>3031</v>
      </c>
      <c r="H796" s="8" t="s">
        <v>3250</v>
      </c>
      <c r="I796" s="6" t="s">
        <v>3251</v>
      </c>
      <c r="J796" s="6" t="s">
        <v>19</v>
      </c>
      <c r="K796" s="9">
        <v>79545</v>
      </c>
      <c r="L796" s="9">
        <v>453000</v>
      </c>
      <c r="M796" s="9">
        <v>452140</v>
      </c>
      <c r="N796" s="9">
        <f t="shared" si="57"/>
        <v>35965476300</v>
      </c>
      <c r="O796" s="9">
        <f t="shared" si="60"/>
        <v>3596547630</v>
      </c>
      <c r="P796" s="9">
        <f t="shared" si="59"/>
        <v>39562023930</v>
      </c>
      <c r="Q796" s="6" t="s">
        <v>0</v>
      </c>
      <c r="R796" s="6" t="s">
        <v>3252</v>
      </c>
      <c r="S796" s="6" t="s">
        <v>2628</v>
      </c>
      <c r="T796" s="6" t="s">
        <v>3031</v>
      </c>
      <c r="U796" s="6" t="s">
        <v>90</v>
      </c>
      <c r="V796" s="6" t="s">
        <v>67</v>
      </c>
      <c r="W796" s="6" t="s">
        <v>752</v>
      </c>
      <c r="X796" s="6" t="s">
        <v>3253</v>
      </c>
      <c r="Y796" s="6" t="s">
        <v>3254</v>
      </c>
      <c r="Z796" s="6" t="s">
        <v>2384</v>
      </c>
      <c r="AA796" s="6">
        <v>100399</v>
      </c>
    </row>
    <row r="797" spans="1:27">
      <c r="A797" s="6" t="s">
        <v>710</v>
      </c>
      <c r="B797" s="6" t="s">
        <v>3255</v>
      </c>
      <c r="C797" s="6" t="s">
        <v>677</v>
      </c>
      <c r="D797" s="6" t="s">
        <v>28</v>
      </c>
      <c r="E797" s="6" t="s">
        <v>3256</v>
      </c>
      <c r="F797" s="7">
        <f t="shared" si="58"/>
        <v>1</v>
      </c>
      <c r="G797" s="6" t="s">
        <v>3031</v>
      </c>
      <c r="H797" s="8" t="s">
        <v>3250</v>
      </c>
      <c r="I797" s="6" t="s">
        <v>3251</v>
      </c>
      <c r="J797" s="6" t="s">
        <v>19</v>
      </c>
      <c r="K797" s="9">
        <v>79545</v>
      </c>
      <c r="L797" s="9">
        <v>200000</v>
      </c>
      <c r="M797" s="9">
        <v>192780</v>
      </c>
      <c r="N797" s="9">
        <f t="shared" si="57"/>
        <v>15334685100</v>
      </c>
      <c r="O797" s="9">
        <f t="shared" si="60"/>
        <v>1533468510</v>
      </c>
      <c r="P797" s="9">
        <f t="shared" si="59"/>
        <v>16868153610</v>
      </c>
      <c r="Q797" s="6" t="s">
        <v>0</v>
      </c>
      <c r="R797" s="6" t="s">
        <v>3042</v>
      </c>
      <c r="S797" s="6" t="s">
        <v>2628</v>
      </c>
      <c r="T797" s="6" t="s">
        <v>3031</v>
      </c>
      <c r="U797" s="6" t="s">
        <v>90</v>
      </c>
      <c r="V797" s="6" t="s">
        <v>67</v>
      </c>
      <c r="W797" s="6" t="s">
        <v>20</v>
      </c>
      <c r="X797" s="6" t="s">
        <v>3253</v>
      </c>
      <c r="Y797" s="6" t="s">
        <v>3257</v>
      </c>
      <c r="Z797" s="6" t="s">
        <v>2384</v>
      </c>
      <c r="AA797" s="6">
        <v>100332</v>
      </c>
    </row>
    <row r="798" spans="1:27">
      <c r="A798" s="6" t="s">
        <v>710</v>
      </c>
      <c r="B798" s="6" t="s">
        <v>3258</v>
      </c>
      <c r="C798" s="6" t="s">
        <v>677</v>
      </c>
      <c r="D798" s="6" t="s">
        <v>28</v>
      </c>
      <c r="E798" s="6" t="s">
        <v>3259</v>
      </c>
      <c r="F798" s="7">
        <f t="shared" si="58"/>
        <v>1</v>
      </c>
      <c r="G798" s="6" t="s">
        <v>3031</v>
      </c>
      <c r="H798" s="8" t="s">
        <v>3260</v>
      </c>
      <c r="I798" s="6" t="s">
        <v>3261</v>
      </c>
      <c r="J798" s="6" t="s">
        <v>19</v>
      </c>
      <c r="K798" s="9">
        <v>79545</v>
      </c>
      <c r="L798" s="9">
        <v>300000</v>
      </c>
      <c r="M798" s="9">
        <v>290830</v>
      </c>
      <c r="N798" s="9">
        <f t="shared" si="57"/>
        <v>23134072350</v>
      </c>
      <c r="O798" s="9">
        <f t="shared" si="60"/>
        <v>2313407235</v>
      </c>
      <c r="P798" s="9">
        <f t="shared" si="59"/>
        <v>25447479585</v>
      </c>
      <c r="Q798" s="6" t="s">
        <v>0</v>
      </c>
      <c r="R798" s="6" t="s">
        <v>3042</v>
      </c>
      <c r="S798" s="6" t="s">
        <v>2628</v>
      </c>
      <c r="T798" s="6" t="s">
        <v>3031</v>
      </c>
      <c r="U798" s="6" t="s">
        <v>90</v>
      </c>
      <c r="V798" s="6" t="s">
        <v>67</v>
      </c>
      <c r="W798" s="6" t="s">
        <v>752</v>
      </c>
      <c r="X798" s="6" t="s">
        <v>3262</v>
      </c>
      <c r="Y798" s="6" t="s">
        <v>3263</v>
      </c>
      <c r="Z798" s="6" t="s">
        <v>2384</v>
      </c>
      <c r="AA798" s="6">
        <v>100325</v>
      </c>
    </row>
    <row r="799" spans="1:27">
      <c r="A799" s="6" t="s">
        <v>710</v>
      </c>
      <c r="B799" s="6" t="s">
        <v>3264</v>
      </c>
      <c r="C799" s="6" t="s">
        <v>677</v>
      </c>
      <c r="D799" s="6" t="s">
        <v>28</v>
      </c>
      <c r="E799" s="6" t="s">
        <v>3265</v>
      </c>
      <c r="F799" s="7">
        <f t="shared" si="58"/>
        <v>1</v>
      </c>
      <c r="G799" s="6" t="s">
        <v>3031</v>
      </c>
      <c r="H799" s="8" t="s">
        <v>3260</v>
      </c>
      <c r="I799" s="6" t="s">
        <v>3261</v>
      </c>
      <c r="J799" s="6" t="s">
        <v>19</v>
      </c>
      <c r="K799" s="9">
        <v>79545</v>
      </c>
      <c r="L799" s="9">
        <v>300000</v>
      </c>
      <c r="M799" s="9">
        <v>298810</v>
      </c>
      <c r="N799" s="9">
        <f t="shared" si="57"/>
        <v>23768841450</v>
      </c>
      <c r="O799" s="9">
        <f t="shared" si="60"/>
        <v>2376884145</v>
      </c>
      <c r="P799" s="9">
        <f t="shared" si="59"/>
        <v>26145725595</v>
      </c>
      <c r="Q799" s="6" t="s">
        <v>0</v>
      </c>
      <c r="R799" s="6" t="s">
        <v>3042</v>
      </c>
      <c r="S799" s="6" t="s">
        <v>2628</v>
      </c>
      <c r="T799" s="6" t="s">
        <v>3031</v>
      </c>
      <c r="U799" s="6" t="s">
        <v>90</v>
      </c>
      <c r="V799" s="6" t="s">
        <v>67</v>
      </c>
      <c r="W799" s="6" t="s">
        <v>752</v>
      </c>
      <c r="X799" s="6" t="s">
        <v>3262</v>
      </c>
      <c r="Y799" s="6" t="s">
        <v>3266</v>
      </c>
      <c r="Z799" s="6" t="s">
        <v>2384</v>
      </c>
      <c r="AA799" s="6">
        <v>100319</v>
      </c>
    </row>
    <row r="800" spans="1:27">
      <c r="A800" s="6" t="s">
        <v>710</v>
      </c>
      <c r="B800" s="6" t="s">
        <v>3267</v>
      </c>
      <c r="C800" s="6" t="s">
        <v>677</v>
      </c>
      <c r="D800" s="6" t="s">
        <v>28</v>
      </c>
      <c r="E800" s="6" t="s">
        <v>3268</v>
      </c>
      <c r="F800" s="7">
        <f t="shared" si="58"/>
        <v>1</v>
      </c>
      <c r="G800" s="6" t="s">
        <v>3031</v>
      </c>
      <c r="H800" s="8" t="s">
        <v>3269</v>
      </c>
      <c r="I800" s="6" t="s">
        <v>3270</v>
      </c>
      <c r="J800" s="6" t="s">
        <v>19</v>
      </c>
      <c r="K800" s="9">
        <v>79545</v>
      </c>
      <c r="L800" s="9">
        <v>300000</v>
      </c>
      <c r="M800" s="9">
        <v>296800</v>
      </c>
      <c r="N800" s="9">
        <f t="shared" si="57"/>
        <v>23608956000</v>
      </c>
      <c r="O800" s="9">
        <f t="shared" si="60"/>
        <v>2360895600</v>
      </c>
      <c r="P800" s="9">
        <f t="shared" si="59"/>
        <v>25969851600</v>
      </c>
      <c r="Q800" s="6" t="s">
        <v>0</v>
      </c>
      <c r="R800" s="6" t="s">
        <v>3042</v>
      </c>
      <c r="S800" s="6" t="s">
        <v>2628</v>
      </c>
      <c r="T800" s="6" t="s">
        <v>3031</v>
      </c>
      <c r="U800" s="6" t="s">
        <v>90</v>
      </c>
      <c r="V800" s="6" t="s">
        <v>67</v>
      </c>
      <c r="W800" s="6" t="s">
        <v>20</v>
      </c>
      <c r="X800" s="6" t="s">
        <v>3271</v>
      </c>
      <c r="Y800" s="6" t="s">
        <v>3272</v>
      </c>
      <c r="Z800" s="6" t="s">
        <v>2384</v>
      </c>
      <c r="AA800" s="6">
        <v>100365</v>
      </c>
    </row>
    <row r="801" spans="1:27">
      <c r="A801" s="6" t="s">
        <v>710</v>
      </c>
      <c r="B801" s="6" t="s">
        <v>3273</v>
      </c>
      <c r="C801" s="6" t="s">
        <v>677</v>
      </c>
      <c r="D801" s="6" t="s">
        <v>28</v>
      </c>
      <c r="E801" s="6" t="s">
        <v>3274</v>
      </c>
      <c r="F801" s="7">
        <f t="shared" si="58"/>
        <v>1</v>
      </c>
      <c r="G801" s="6" t="s">
        <v>3031</v>
      </c>
      <c r="H801" s="8" t="s">
        <v>3275</v>
      </c>
      <c r="I801" s="6" t="s">
        <v>3276</v>
      </c>
      <c r="J801" s="6" t="s">
        <v>19</v>
      </c>
      <c r="K801" s="9">
        <v>79545</v>
      </c>
      <c r="L801" s="9">
        <v>400000</v>
      </c>
      <c r="M801" s="9">
        <v>399250</v>
      </c>
      <c r="N801" s="9">
        <f t="shared" si="57"/>
        <v>31758341250</v>
      </c>
      <c r="O801" s="9">
        <f t="shared" si="60"/>
        <v>3175834125</v>
      </c>
      <c r="P801" s="9">
        <f t="shared" si="59"/>
        <v>34934175375</v>
      </c>
      <c r="Q801" s="6" t="s">
        <v>0</v>
      </c>
      <c r="R801" s="6" t="s">
        <v>3042</v>
      </c>
      <c r="S801" s="6" t="s">
        <v>2628</v>
      </c>
      <c r="T801" s="6" t="s">
        <v>3031</v>
      </c>
      <c r="U801" s="6" t="s">
        <v>90</v>
      </c>
      <c r="V801" s="6" t="s">
        <v>67</v>
      </c>
      <c r="W801" s="6" t="s">
        <v>20</v>
      </c>
      <c r="X801" s="6" t="s">
        <v>3277</v>
      </c>
      <c r="Y801" s="6" t="s">
        <v>3278</v>
      </c>
      <c r="Z801" s="6" t="s">
        <v>2384</v>
      </c>
      <c r="AA801" s="6">
        <v>100374</v>
      </c>
    </row>
    <row r="802" spans="1:27">
      <c r="A802" s="6" t="s">
        <v>710</v>
      </c>
      <c r="B802" s="6" t="s">
        <v>3279</v>
      </c>
      <c r="C802" s="6" t="s">
        <v>677</v>
      </c>
      <c r="D802" s="6" t="s">
        <v>28</v>
      </c>
      <c r="E802" s="6" t="s">
        <v>3280</v>
      </c>
      <c r="F802" s="7">
        <f t="shared" si="58"/>
        <v>1</v>
      </c>
      <c r="G802" s="6" t="s">
        <v>3105</v>
      </c>
      <c r="H802" s="8" t="s">
        <v>3281</v>
      </c>
      <c r="I802" s="6" t="s">
        <v>3282</v>
      </c>
      <c r="J802" s="6" t="s">
        <v>19</v>
      </c>
      <c r="K802" s="9">
        <v>79545</v>
      </c>
      <c r="L802" s="9">
        <v>252000</v>
      </c>
      <c r="M802" s="9">
        <v>240080</v>
      </c>
      <c r="N802" s="9">
        <f t="shared" si="57"/>
        <v>19097163600</v>
      </c>
      <c r="O802" s="9">
        <f t="shared" si="60"/>
        <v>1909716360</v>
      </c>
      <c r="P802" s="9">
        <f t="shared" si="59"/>
        <v>21006879960</v>
      </c>
      <c r="Q802" s="6" t="s">
        <v>0</v>
      </c>
      <c r="R802" s="6" t="s">
        <v>3042</v>
      </c>
      <c r="S802" s="6" t="s">
        <v>2628</v>
      </c>
      <c r="T802" s="6" t="s">
        <v>3105</v>
      </c>
      <c r="U802" s="6" t="s">
        <v>90</v>
      </c>
      <c r="V802" s="6" t="s">
        <v>67</v>
      </c>
      <c r="W802" s="6" t="s">
        <v>567</v>
      </c>
      <c r="X802" s="6" t="s">
        <v>3283</v>
      </c>
      <c r="Y802" s="6" t="s">
        <v>3284</v>
      </c>
      <c r="Z802" s="6" t="s">
        <v>2384</v>
      </c>
      <c r="AA802" s="6">
        <v>100390</v>
      </c>
    </row>
    <row r="803" spans="1:27">
      <c r="A803" s="6" t="s">
        <v>299</v>
      </c>
      <c r="B803" s="6" t="s">
        <v>3285</v>
      </c>
      <c r="C803" s="6" t="s">
        <v>677</v>
      </c>
      <c r="D803" s="6" t="s">
        <v>18</v>
      </c>
      <c r="E803" s="6" t="s">
        <v>3286</v>
      </c>
      <c r="F803" s="7">
        <f t="shared" si="58"/>
        <v>1</v>
      </c>
      <c r="G803" s="6" t="s">
        <v>3105</v>
      </c>
      <c r="H803" s="8" t="s">
        <v>3287</v>
      </c>
      <c r="I803" s="6" t="s">
        <v>3288</v>
      </c>
      <c r="J803" s="6" t="s">
        <v>4</v>
      </c>
      <c r="K803" s="9">
        <v>79545</v>
      </c>
      <c r="L803" s="9">
        <v>900000</v>
      </c>
      <c r="M803" s="9">
        <v>899580</v>
      </c>
      <c r="N803" s="9">
        <f t="shared" si="57"/>
        <v>71557091100</v>
      </c>
      <c r="O803" s="9">
        <f t="shared" si="60"/>
        <v>7155709110</v>
      </c>
      <c r="P803" s="9">
        <f t="shared" si="59"/>
        <v>78712800210</v>
      </c>
      <c r="Q803" s="6" t="s">
        <v>0</v>
      </c>
      <c r="R803" s="6" t="s">
        <v>3120</v>
      </c>
      <c r="S803" s="6" t="s">
        <v>2628</v>
      </c>
      <c r="T803" s="6" t="s">
        <v>3105</v>
      </c>
      <c r="U803" s="6" t="s">
        <v>6</v>
      </c>
      <c r="V803" s="6" t="s">
        <v>5</v>
      </c>
      <c r="W803" s="6" t="s">
        <v>647</v>
      </c>
      <c r="X803" s="6" t="s">
        <v>3289</v>
      </c>
      <c r="Y803" s="6" t="s">
        <v>3290</v>
      </c>
      <c r="Z803" s="6" t="s">
        <v>2576</v>
      </c>
      <c r="AA803" s="6">
        <v>100392</v>
      </c>
    </row>
    <row r="804" spans="1:27">
      <c r="A804" s="6" t="s">
        <v>3291</v>
      </c>
      <c r="B804" s="6"/>
      <c r="C804" s="6"/>
      <c r="D804" s="6" t="s">
        <v>27</v>
      </c>
      <c r="E804" s="6">
        <v>14001101156</v>
      </c>
      <c r="F804" s="7">
        <f t="shared" si="58"/>
        <v>2</v>
      </c>
      <c r="G804" s="6" t="s">
        <v>3292</v>
      </c>
      <c r="H804" s="8" t="s">
        <v>3293</v>
      </c>
      <c r="I804" s="6">
        <v>10970</v>
      </c>
      <c r="J804" s="6" t="s">
        <v>12</v>
      </c>
      <c r="K804" s="9">
        <v>73863</v>
      </c>
      <c r="L804" s="9">
        <v>257000</v>
      </c>
      <c r="M804" s="9">
        <v>256959.99999999997</v>
      </c>
      <c r="N804" s="9">
        <f t="shared" si="57"/>
        <v>18979836479.999996</v>
      </c>
      <c r="O804" s="9">
        <f t="shared" si="60"/>
        <v>1897983647.9999998</v>
      </c>
      <c r="P804" s="9">
        <f t="shared" si="59"/>
        <v>20877820127.999996</v>
      </c>
      <c r="Q804" s="6" t="s">
        <v>0</v>
      </c>
      <c r="R804" s="6" t="s">
        <v>3294</v>
      </c>
      <c r="S804" s="6" t="s">
        <v>2628</v>
      </c>
      <c r="T804" s="6" t="s">
        <v>3042</v>
      </c>
      <c r="U804" s="6"/>
      <c r="V804" s="6"/>
      <c r="W804" s="6"/>
      <c r="X804" s="6"/>
      <c r="Y804" s="6"/>
      <c r="Z804" s="6"/>
      <c r="AA804" s="6">
        <v>87714</v>
      </c>
    </row>
    <row r="805" spans="1:27">
      <c r="A805" s="6" t="s">
        <v>3291</v>
      </c>
      <c r="B805" s="6"/>
      <c r="C805" s="6"/>
      <c r="D805" s="6" t="s">
        <v>27</v>
      </c>
      <c r="E805" s="6">
        <v>14001101156</v>
      </c>
      <c r="F805" s="7">
        <f t="shared" si="58"/>
        <v>2</v>
      </c>
      <c r="G805" s="6" t="s">
        <v>3292</v>
      </c>
      <c r="H805" s="8" t="s">
        <v>3293</v>
      </c>
      <c r="I805" s="6">
        <v>10970</v>
      </c>
      <c r="J805" s="6" t="s">
        <v>12</v>
      </c>
      <c r="K805" s="9">
        <v>73863</v>
      </c>
      <c r="L805" s="9">
        <v>13000</v>
      </c>
      <c r="M805" s="9">
        <v>13000</v>
      </c>
      <c r="N805" s="9">
        <f t="shared" si="57"/>
        <v>960219000</v>
      </c>
      <c r="O805" s="9">
        <f t="shared" si="60"/>
        <v>96021900</v>
      </c>
      <c r="P805" s="9">
        <f t="shared" si="59"/>
        <v>1056240900</v>
      </c>
      <c r="Q805" s="6" t="s">
        <v>0</v>
      </c>
      <c r="R805" s="6" t="s">
        <v>3294</v>
      </c>
      <c r="S805" s="6" t="s">
        <v>2628</v>
      </c>
      <c r="T805" s="6" t="s">
        <v>3042</v>
      </c>
      <c r="U805" s="6"/>
      <c r="V805" s="6"/>
      <c r="W805" s="6"/>
      <c r="X805" s="6"/>
      <c r="Y805" s="6"/>
      <c r="Z805" s="6"/>
      <c r="AA805" s="6">
        <v>88951</v>
      </c>
    </row>
  </sheetData>
  <autoFilter ref="A1:AA805" xr:uid="{A1221BD3-7E89-4A01-A6FA-178907E0CA4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گزارش مالی</vt:lpstr>
      <vt:lpstr>گزارش نهایی بودجه 1402-1</vt:lpstr>
      <vt:lpstr>نامه های وکیوم</vt:lpstr>
      <vt:lpstr>گزارش نهایی بودجه 1402</vt:lpstr>
      <vt:lpstr>گزارش نهایی</vt:lpstr>
      <vt:lpstr>گزارش حواله 1402</vt:lpstr>
      <vt:lpstr>وکیوم</vt:lpstr>
      <vt:lpstr>سبا</vt:lpstr>
      <vt:lpstr>گزارش شریف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Zohreh Sharifzadeh</dc:creator>
  <cp:lastModifiedBy>Mahshid Ketabollahi</cp:lastModifiedBy>
  <cp:lastPrinted>2025-02-01T10:35:39Z</cp:lastPrinted>
  <dcterms:created xsi:type="dcterms:W3CDTF">2024-09-16T03:49:51Z</dcterms:created>
  <dcterms:modified xsi:type="dcterms:W3CDTF">2025-02-01T11:46:05Z</dcterms:modified>
</cp:coreProperties>
</file>