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D6BCD9CA-5094-43F0-B6C9-9DAD2D6727E8}" xr6:coauthVersionLast="47" xr6:coauthVersionMax="47" xr10:uidLastSave="{00000000-0000-0000-0000-000000000000}"/>
  <bookViews>
    <workbookView xWindow="-120" yWindow="-120" windowWidth="24240" windowHeight="13140" firstSheet="1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راهکاران'!$A$1:$K$11</definedName>
    <definedName name="_xlnm._FilterDatabase" localSheetId="3" hidden="1">'مانده تعهد فله'!$B$1:$E$5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1" l="1"/>
  <c r="F3" i="8"/>
  <c r="F4" i="8"/>
  <c r="F5" i="8"/>
  <c r="D3" i="8"/>
  <c r="D4" i="8"/>
  <c r="D5" i="8"/>
  <c r="E3" i="8"/>
  <c r="E4" i="8"/>
  <c r="E5" i="8"/>
  <c r="D2" i="8"/>
  <c r="D13" i="11"/>
  <c r="D12" i="11"/>
  <c r="E2" i="11" l="1"/>
  <c r="F2" i="11" l="1"/>
  <c r="E2" i="8"/>
  <c r="F2" i="8" l="1"/>
</calcChain>
</file>

<file path=xl/sharedStrings.xml><?xml version="1.0" encoding="utf-8"?>
<sst xmlns="http://schemas.openxmlformats.org/spreadsheetml/2006/main" count="232" uniqueCount="52">
  <si>
    <t>12</t>
  </si>
  <si>
    <t>22</t>
  </si>
  <si>
    <t>در حال استفاده</t>
  </si>
  <si>
    <t>1403/01/15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</si>
  <si>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</si>
  <si>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</si>
  <si>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</si>
  <si>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</si>
  <si>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</si>
  <si>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</si>
  <si>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</si>
  <si>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</si>
  <si>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</si>
  <si>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</si>
  <si>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</si>
  <si>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</si>
  <si>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</si>
  <si>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</si>
  <si>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</si>
  <si>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</si>
  <si>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</si>
  <si>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</si>
  <si>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</si>
  <si>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</si>
  <si>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</si>
  <si>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بیتو تار پارس</t>
  </si>
  <si>
    <t>بیتوتار پارس</t>
  </si>
  <si>
    <t>1403/02/24</t>
  </si>
  <si>
    <t>1403/03/15</t>
  </si>
  <si>
    <t>14031200120</t>
  </si>
  <si>
    <t>1403013284001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</si>
  <si>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</si>
  <si>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</si>
  <si>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</si>
  <si>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</si>
  <si>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</si>
  <si>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</si>
  <si>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</si>
  <si>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14031200131</t>
  </si>
  <si>
    <t>14031200133</t>
  </si>
  <si>
    <t>14031200134</t>
  </si>
  <si>
    <t>14031200135</t>
  </si>
  <si>
    <t>1403/02/26</t>
  </si>
  <si>
    <t>1403/03/01</t>
  </si>
  <si>
    <t>14032200072</t>
  </si>
  <si>
    <t>پویان شیمی کامیار</t>
  </si>
  <si>
    <t>1403071352001</t>
  </si>
  <si>
    <t>1403/03/25</t>
  </si>
  <si>
    <t>14032200071</t>
  </si>
  <si>
    <t>دماوندبام دلیجان</t>
  </si>
  <si>
    <t>دماوند بام دلیجان</t>
  </si>
  <si>
    <t>تخصیص روزانه مورخ 1403/03/10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</si>
</sst>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2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3" fontId="0" fillId="0" borderId="0" xfId="0" applyNumberFormat="1" applyAlignment="1">
      <alignment horizontal="left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11"/>
  <sheetViews>
    <sheetView rightToLeft="1" workbookViewId="0">
      <selection sqref="A1:XFD1048576"/>
    </sheetView>
  </sheetViews>
  <sheetFormatPr defaultRowHeight="12.75" x14ac:dyDescent="0.2"/>
  <sheetData>
    <row r="1" spans="1:11" x14ac:dyDescent="0.2">
      <c r="A1" t="s">
        <v>9</v>
      </c>
      <c r="B1" t="s">
        <v>10</v>
      </c>
      <c r="C1" t="s">
        <v>11</v>
      </c>
      <c r="D1" t="s">
        <v>7</v>
      </c>
      <c r="E1" t="s">
        <v>8</v>
      </c>
      <c r="F1" t="s">
        <v>13</v>
      </c>
      <c r="G1" t="s">
        <v>14</v>
      </c>
      <c r="H1" t="s">
        <v>16</v>
      </c>
      <c r="I1" t="s">
        <v>15</v>
      </c>
      <c r="J1" t="s">
        <v>12</v>
      </c>
      <c r="K1" t="s">
        <v>6</v>
      </c>
    </row>
    <row r="2" spans="1:11" hidden="1" x14ac:dyDescent="0.2">
      <c r="A2" t="s">
        <v>25</v>
      </c>
      <c r="B2" t="s">
        <v>30</v>
      </c>
      <c r="C2" t="s">
        <v>3</v>
      </c>
      <c r="D2" t="s">
        <v>29</v>
      </c>
      <c r="E2" t="s">
        <v>27</v>
      </c>
      <c r="F2">
        <v>2700000</v>
      </c>
      <c r="G2">
        <v>322060</v>
      </c>
      <c r="H2" t="s">
        <v>28</v>
      </c>
      <c r="I2" t="s">
        <v>2</v>
      </c>
      <c r="J2">
        <v>3000000</v>
      </c>
      <c r="K2" t="s">
        <v>0</v>
      </c>
    </row>
    <row r="3" spans="1:11" hidden="1" x14ac:dyDescent="0.2">
      <c r="A3" t="s">
        <v>25</v>
      </c>
      <c r="B3" t="s">
        <v>30</v>
      </c>
      <c r="C3" t="s">
        <v>3</v>
      </c>
      <c r="D3" t="s">
        <v>38</v>
      </c>
      <c r="E3" t="s">
        <v>27</v>
      </c>
      <c r="F3">
        <v>300000</v>
      </c>
      <c r="G3">
        <v>300000</v>
      </c>
      <c r="H3" t="s">
        <v>28</v>
      </c>
      <c r="I3" t="s">
        <v>4</v>
      </c>
      <c r="J3">
        <v>3000000</v>
      </c>
      <c r="K3" t="s">
        <v>0</v>
      </c>
    </row>
    <row r="4" spans="1:11" hidden="1" x14ac:dyDescent="0.2">
      <c r="A4" t="s">
        <v>25</v>
      </c>
      <c r="B4" t="s">
        <v>33</v>
      </c>
      <c r="C4" t="s">
        <v>31</v>
      </c>
      <c r="D4" t="s">
        <v>32</v>
      </c>
      <c r="E4" t="s">
        <v>27</v>
      </c>
      <c r="F4">
        <v>2700000</v>
      </c>
      <c r="G4">
        <v>2700000</v>
      </c>
      <c r="H4" t="s">
        <v>28</v>
      </c>
      <c r="I4" t="s">
        <v>4</v>
      </c>
      <c r="J4">
        <v>3000000</v>
      </c>
      <c r="K4" t="s">
        <v>0</v>
      </c>
    </row>
    <row r="5" spans="1:11" hidden="1" x14ac:dyDescent="0.2">
      <c r="A5" t="s">
        <v>25</v>
      </c>
      <c r="B5" t="s">
        <v>33</v>
      </c>
      <c r="C5" t="s">
        <v>31</v>
      </c>
      <c r="D5" t="s">
        <v>39</v>
      </c>
      <c r="E5" t="s">
        <v>27</v>
      </c>
      <c r="F5">
        <v>300000</v>
      </c>
      <c r="G5">
        <v>300000</v>
      </c>
      <c r="H5" t="s">
        <v>28</v>
      </c>
      <c r="I5" t="s">
        <v>5</v>
      </c>
      <c r="J5">
        <v>3000000</v>
      </c>
      <c r="K5" t="s">
        <v>0</v>
      </c>
    </row>
    <row r="6" spans="1:11" hidden="1" x14ac:dyDescent="0.2">
      <c r="A6" t="s">
        <v>25</v>
      </c>
      <c r="B6" t="s">
        <v>35</v>
      </c>
      <c r="C6" t="s">
        <v>31</v>
      </c>
      <c r="D6" t="s">
        <v>34</v>
      </c>
      <c r="E6" t="s">
        <v>27</v>
      </c>
      <c r="F6">
        <v>2700000</v>
      </c>
      <c r="G6">
        <v>2700000</v>
      </c>
      <c r="H6" t="s">
        <v>28</v>
      </c>
      <c r="I6" t="s">
        <v>4</v>
      </c>
      <c r="J6">
        <v>3000000</v>
      </c>
      <c r="K6" t="s">
        <v>0</v>
      </c>
    </row>
    <row r="7" spans="1:11" hidden="1" x14ac:dyDescent="0.2">
      <c r="A7" t="s">
        <v>25</v>
      </c>
      <c r="B7" t="s">
        <v>35</v>
      </c>
      <c r="C7" t="s">
        <v>31</v>
      </c>
      <c r="D7" t="s">
        <v>40</v>
      </c>
      <c r="E7" t="s">
        <v>27</v>
      </c>
      <c r="F7">
        <v>300000</v>
      </c>
      <c r="G7">
        <v>300000</v>
      </c>
      <c r="H7" t="s">
        <v>28</v>
      </c>
      <c r="I7" t="s">
        <v>5</v>
      </c>
      <c r="J7">
        <v>3000000</v>
      </c>
      <c r="K7" t="s">
        <v>0</v>
      </c>
    </row>
    <row r="8" spans="1:11" hidden="1" x14ac:dyDescent="0.2">
      <c r="A8" t="s">
        <v>25</v>
      </c>
      <c r="B8" t="s">
        <v>37</v>
      </c>
      <c r="C8" t="s">
        <v>31</v>
      </c>
      <c r="D8" t="s">
        <v>36</v>
      </c>
      <c r="E8" t="s">
        <v>27</v>
      </c>
      <c r="F8">
        <v>2700000</v>
      </c>
      <c r="G8">
        <v>2700000</v>
      </c>
      <c r="H8" t="s">
        <v>28</v>
      </c>
      <c r="I8" t="s">
        <v>4</v>
      </c>
      <c r="J8">
        <v>3000000</v>
      </c>
      <c r="K8" t="s">
        <v>0</v>
      </c>
    </row>
    <row r="9" spans="1:11" hidden="1" x14ac:dyDescent="0.2">
      <c r="A9" t="s">
        <v>25</v>
      </c>
      <c r="B9" t="s">
        <v>37</v>
      </c>
      <c r="C9" t="s">
        <v>31</v>
      </c>
      <c r="D9" t="s">
        <v>41</v>
      </c>
      <c r="E9" t="s">
        <v>27</v>
      </c>
      <c r="F9">
        <v>300000</v>
      </c>
      <c r="G9">
        <v>300000</v>
      </c>
      <c r="H9" t="s">
        <v>28</v>
      </c>
      <c r="I9" t="s">
        <v>5</v>
      </c>
      <c r="J9">
        <v>3000000</v>
      </c>
      <c r="K9" t="s">
        <v>0</v>
      </c>
    </row>
    <row r="10" spans="1:11" x14ac:dyDescent="0.2">
      <c r="A10" t="s">
        <v>45</v>
      </c>
      <c r="B10" t="s">
        <v>46</v>
      </c>
      <c r="C10" t="s">
        <v>42</v>
      </c>
      <c r="D10" t="s">
        <v>44</v>
      </c>
      <c r="E10" t="s">
        <v>43</v>
      </c>
      <c r="F10">
        <v>60000</v>
      </c>
      <c r="G10">
        <v>60000</v>
      </c>
      <c r="H10" t="s">
        <v>47</v>
      </c>
      <c r="I10" t="s">
        <v>5</v>
      </c>
      <c r="J10">
        <v>600000</v>
      </c>
      <c r="K10" t="s">
        <v>1</v>
      </c>
    </row>
    <row r="11" spans="1:11" x14ac:dyDescent="0.2">
      <c r="A11" t="s">
        <v>45</v>
      </c>
      <c r="B11" t="s">
        <v>46</v>
      </c>
      <c r="C11" t="s">
        <v>42</v>
      </c>
      <c r="D11" t="s">
        <v>48</v>
      </c>
      <c r="E11" t="s">
        <v>43</v>
      </c>
      <c r="F11">
        <v>540000</v>
      </c>
      <c r="G11">
        <v>540000</v>
      </c>
      <c r="H11" t="s">
        <v>47</v>
      </c>
      <c r="I11" t="s">
        <v>4</v>
      </c>
      <c r="J11">
        <v>600000</v>
      </c>
      <c r="K11" t="s">
        <v>1</v>
      </c>
    </row>
  </sheetData>
  <autoFilter ref="A1:K11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9"/>
  <sheetViews>
    <sheetView rightToLeft="1" workbookViewId="0">
      <selection activeCell="J2" activeCellId="1" sqref="A2:B9 J2:J9"/>
    </sheetView>
  </sheetViews>
  <sheetFormatPr defaultRowHeight="12.75" x14ac:dyDescent="0.2"/>
  <sheetData>
    <row r="1" spans="1:11" x14ac:dyDescent="0.2">
      <c r="A1" t="s">
        <v>9</v>
      </c>
      <c r="B1" t="s">
        <v>10</v>
      </c>
      <c r="C1" t="s">
        <v>11</v>
      </c>
      <c r="D1" t="s">
        <v>7</v>
      </c>
      <c r="E1" t="s">
        <v>8</v>
      </c>
      <c r="F1" t="s">
        <v>13</v>
      </c>
      <c r="G1" t="s">
        <v>14</v>
      </c>
      <c r="H1" t="s">
        <v>16</v>
      </c>
      <c r="I1" t="s">
        <v>15</v>
      </c>
      <c r="J1" t="s">
        <v>12</v>
      </c>
      <c r="K1" t="s">
        <v>6</v>
      </c>
    </row>
    <row r="2" spans="1:11" x14ac:dyDescent="0.2">
      <c r="A2" t="s">
        <v>25</v>
      </c>
      <c r="B2" t="s">
        <v>30</v>
      </c>
      <c r="C2" t="s">
        <v>3</v>
      </c>
      <c r="D2" t="s">
        <v>29</v>
      </c>
      <c r="E2" t="s">
        <v>27</v>
      </c>
      <c r="F2">
        <v>2700000</v>
      </c>
      <c r="G2">
        <v>322060</v>
      </c>
      <c r="H2" t="s">
        <v>28</v>
      </c>
      <c r="I2" t="s">
        <v>2</v>
      </c>
      <c r="J2">
        <v>3000000</v>
      </c>
      <c r="K2" t="s">
        <v>0</v>
      </c>
    </row>
    <row r="3" spans="1:11" x14ac:dyDescent="0.2">
      <c r="A3" t="s">
        <v>25</v>
      </c>
      <c r="B3" t="s">
        <v>30</v>
      </c>
      <c r="C3" t="s">
        <v>3</v>
      </c>
      <c r="D3" t="s">
        <v>38</v>
      </c>
      <c r="E3" t="s">
        <v>27</v>
      </c>
      <c r="F3">
        <v>300000</v>
      </c>
      <c r="G3">
        <v>300000</v>
      </c>
      <c r="H3" t="s">
        <v>28</v>
      </c>
      <c r="I3" t="s">
        <v>4</v>
      </c>
      <c r="J3">
        <v>3000000</v>
      </c>
      <c r="K3" t="s">
        <v>0</v>
      </c>
    </row>
    <row r="4" spans="1:11" x14ac:dyDescent="0.2">
      <c r="A4" t="s">
        <v>25</v>
      </c>
      <c r="B4" t="s">
        <v>33</v>
      </c>
      <c r="C4" t="s">
        <v>31</v>
      </c>
      <c r="D4" t="s">
        <v>32</v>
      </c>
      <c r="E4" t="s">
        <v>27</v>
      </c>
      <c r="F4">
        <v>2700000</v>
      </c>
      <c r="G4">
        <v>2700000</v>
      </c>
      <c r="H4" t="s">
        <v>28</v>
      </c>
      <c r="I4" t="s">
        <v>4</v>
      </c>
      <c r="J4">
        <v>3000000</v>
      </c>
      <c r="K4" t="s">
        <v>0</v>
      </c>
    </row>
    <row r="5" spans="1:11" x14ac:dyDescent="0.2">
      <c r="A5" t="s">
        <v>25</v>
      </c>
      <c r="B5" t="s">
        <v>33</v>
      </c>
      <c r="C5" t="s">
        <v>31</v>
      </c>
      <c r="D5" t="s">
        <v>39</v>
      </c>
      <c r="E5" t="s">
        <v>27</v>
      </c>
      <c r="F5">
        <v>300000</v>
      </c>
      <c r="G5">
        <v>300000</v>
      </c>
      <c r="H5" t="s">
        <v>28</v>
      </c>
      <c r="I5" t="s">
        <v>5</v>
      </c>
      <c r="J5">
        <v>3000000</v>
      </c>
      <c r="K5" t="s">
        <v>0</v>
      </c>
    </row>
    <row r="6" spans="1:11" x14ac:dyDescent="0.2">
      <c r="A6" t="s">
        <v>25</v>
      </c>
      <c r="B6" t="s">
        <v>35</v>
      </c>
      <c r="C6" t="s">
        <v>31</v>
      </c>
      <c r="D6" t="s">
        <v>34</v>
      </c>
      <c r="E6" t="s">
        <v>27</v>
      </c>
      <c r="F6">
        <v>2700000</v>
      </c>
      <c r="G6">
        <v>2700000</v>
      </c>
      <c r="H6" t="s">
        <v>28</v>
      </c>
      <c r="I6" t="s">
        <v>4</v>
      </c>
      <c r="J6">
        <v>3000000</v>
      </c>
      <c r="K6" t="s">
        <v>0</v>
      </c>
    </row>
    <row r="7" spans="1:11" x14ac:dyDescent="0.2">
      <c r="A7" t="s">
        <v>25</v>
      </c>
      <c r="B7" t="s">
        <v>35</v>
      </c>
      <c r="C7" t="s">
        <v>31</v>
      </c>
      <c r="D7" t="s">
        <v>40</v>
      </c>
      <c r="E7" t="s">
        <v>27</v>
      </c>
      <c r="F7">
        <v>300000</v>
      </c>
      <c r="G7">
        <v>300000</v>
      </c>
      <c r="H7" t="s">
        <v>28</v>
      </c>
      <c r="I7" t="s">
        <v>5</v>
      </c>
      <c r="J7">
        <v>3000000</v>
      </c>
      <c r="K7" t="s">
        <v>0</v>
      </c>
    </row>
    <row r="8" spans="1:11" x14ac:dyDescent="0.2">
      <c r="A8" t="s">
        <v>25</v>
      </c>
      <c r="B8" t="s">
        <v>37</v>
      </c>
      <c r="C8" t="s">
        <v>31</v>
      </c>
      <c r="D8" t="s">
        <v>36</v>
      </c>
      <c r="E8" t="s">
        <v>27</v>
      </c>
      <c r="F8">
        <v>2700000</v>
      </c>
      <c r="G8">
        <v>2700000</v>
      </c>
      <c r="H8" t="s">
        <v>28</v>
      </c>
      <c r="I8" t="s">
        <v>4</v>
      </c>
      <c r="J8">
        <v>3000000</v>
      </c>
      <c r="K8" t="s">
        <v>0</v>
      </c>
    </row>
    <row r="9" spans="1:11" x14ac:dyDescent="0.2">
      <c r="A9" t="s">
        <v>25</v>
      </c>
      <c r="B9" t="s">
        <v>37</v>
      </c>
      <c r="C9" t="s">
        <v>31</v>
      </c>
      <c r="D9" t="s">
        <v>41</v>
      </c>
      <c r="E9" t="s">
        <v>27</v>
      </c>
      <c r="F9">
        <v>300000</v>
      </c>
      <c r="G9">
        <v>300000</v>
      </c>
      <c r="H9" t="s">
        <v>28</v>
      </c>
      <c r="I9" t="s">
        <v>5</v>
      </c>
      <c r="J9">
        <v>3000000</v>
      </c>
      <c r="K9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3"/>
  <sheetViews>
    <sheetView rightToLeft="1" workbookViewId="0">
      <selection activeCell="J2" activeCellId="1" sqref="A2:B3 J2:J3"/>
    </sheetView>
  </sheetViews>
  <sheetFormatPr defaultRowHeight="12.75" x14ac:dyDescent="0.2"/>
  <sheetData>
    <row r="1" spans="1:11" x14ac:dyDescent="0.2">
      <c r="A1" t="s">
        <v>9</v>
      </c>
      <c r="B1" t="s">
        <v>10</v>
      </c>
      <c r="C1" t="s">
        <v>11</v>
      </c>
      <c r="D1" t="s">
        <v>7</v>
      </c>
      <c r="E1" t="s">
        <v>8</v>
      </c>
      <c r="F1" t="s">
        <v>13</v>
      </c>
      <c r="G1" t="s">
        <v>14</v>
      </c>
      <c r="H1" t="s">
        <v>16</v>
      </c>
      <c r="I1" t="s">
        <v>15</v>
      </c>
      <c r="J1" t="s">
        <v>12</v>
      </c>
      <c r="K1" t="s">
        <v>6</v>
      </c>
    </row>
    <row r="2" spans="1:11" x14ac:dyDescent="0.2">
      <c r="A2" t="s">
        <v>45</v>
      </c>
      <c r="B2" t="s">
        <v>46</v>
      </c>
      <c r="C2" t="s">
        <v>42</v>
      </c>
      <c r="D2" t="s">
        <v>44</v>
      </c>
      <c r="E2" t="s">
        <v>43</v>
      </c>
      <c r="F2">
        <v>60000</v>
      </c>
      <c r="G2">
        <v>60000</v>
      </c>
      <c r="H2" t="s">
        <v>47</v>
      </c>
      <c r="I2" t="s">
        <v>5</v>
      </c>
      <c r="J2">
        <v>600000</v>
      </c>
      <c r="K2" t="s">
        <v>1</v>
      </c>
    </row>
    <row r="3" spans="1:11" x14ac:dyDescent="0.2">
      <c r="A3" t="s">
        <v>45</v>
      </c>
      <c r="B3" t="s">
        <v>46</v>
      </c>
      <c r="C3" t="s">
        <v>42</v>
      </c>
      <c r="D3" t="s">
        <v>48</v>
      </c>
      <c r="E3" t="s">
        <v>43</v>
      </c>
      <c r="F3">
        <v>540000</v>
      </c>
      <c r="G3">
        <v>540000</v>
      </c>
      <c r="H3" t="s">
        <v>47</v>
      </c>
      <c r="I3" t="s">
        <v>4</v>
      </c>
      <c r="J3">
        <v>600000</v>
      </c>
      <c r="K3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34"/>
  <sheetViews>
    <sheetView rightToLeft="1" workbookViewId="0">
      <selection activeCell="F7" sqref="F7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1.140625" style="2" customWidth="1"/>
    <col min="7" max="7" width="25.42578125" style="3"/>
    <col min="8" max="8" width="25.42578125" style="3" customWidth="1"/>
    <col min="9" max="16384" width="25.42578125" style="3"/>
  </cols>
  <sheetData>
    <row r="1" spans="1:9" ht="21" x14ac:dyDescent="0.2">
      <c r="A1" s="6" t="s">
        <v>18</v>
      </c>
      <c r="B1" s="6" t="s">
        <v>17</v>
      </c>
      <c r="C1" s="6" t="s">
        <v>12</v>
      </c>
      <c r="D1" s="1" t="s">
        <v>14</v>
      </c>
      <c r="E1" s="1" t="s">
        <v>22</v>
      </c>
      <c r="F1" s="1" t="s">
        <v>21</v>
      </c>
    </row>
    <row r="2" spans="1:9" ht="18" x14ac:dyDescent="0.4">
      <c r="A2" s="11" t="s">
        <v>25</v>
      </c>
      <c r="B2" s="11" t="s">
        <v>30</v>
      </c>
      <c r="C2" s="11">
        <v>3000000</v>
      </c>
      <c r="D2" s="5">
        <f>SUMIF('گزارش راهکاران فله'!B$2:B$40,'مانده تعهد فله'!B2,'گزارش راهکاران فله'!G$2:G$40)</f>
        <v>622060</v>
      </c>
      <c r="E2" s="5">
        <f>C2/17</f>
        <v>176470.58823529413</v>
      </c>
      <c r="F2" s="5">
        <f>MIN(E2,D2)/1000</f>
        <v>176.47058823529412</v>
      </c>
    </row>
    <row r="3" spans="1:9" ht="18" x14ac:dyDescent="0.4">
      <c r="A3" s="11" t="s">
        <v>25</v>
      </c>
      <c r="B3" s="11" t="s">
        <v>33</v>
      </c>
      <c r="C3" s="11">
        <v>3000000</v>
      </c>
      <c r="D3" s="5">
        <f>SUMIF('گزارش راهکاران فله'!B$2:B$40,'مانده تعهد فله'!B3,'گزارش راهکاران فله'!G$2:G$40)</f>
        <v>3000000</v>
      </c>
      <c r="E3" s="5">
        <f>C3/17</f>
        <v>176470.58823529413</v>
      </c>
      <c r="F3" s="5">
        <f t="shared" ref="F3:F5" si="0">MIN(E3,D3)/1000</f>
        <v>176.47058823529412</v>
      </c>
    </row>
    <row r="4" spans="1:9" ht="18" x14ac:dyDescent="0.4">
      <c r="A4" s="11" t="s">
        <v>25</v>
      </c>
      <c r="B4" s="11" t="s">
        <v>35</v>
      </c>
      <c r="C4" s="11">
        <v>3000000</v>
      </c>
      <c r="D4" s="5">
        <f>SUMIF('گزارش راهکاران فله'!B$2:B$40,'مانده تعهد فله'!B4,'گزارش راهکاران فله'!G$2:G$40)</f>
        <v>3000000</v>
      </c>
      <c r="E4" s="5">
        <f>C4/17</f>
        <v>176470.58823529413</v>
      </c>
      <c r="F4" s="5">
        <f t="shared" si="0"/>
        <v>176.47058823529412</v>
      </c>
    </row>
    <row r="5" spans="1:9" ht="18" x14ac:dyDescent="0.4">
      <c r="A5" s="11" t="s">
        <v>25</v>
      </c>
      <c r="B5" s="11" t="s">
        <v>37</v>
      </c>
      <c r="C5" s="11">
        <v>3000000</v>
      </c>
      <c r="D5" s="5">
        <f>SUMIF('گزارش راهکاران فله'!B$2:B$40,'مانده تعهد فله'!B5,'گزارش راهکاران فله'!G$2:G$40)</f>
        <v>3000000</v>
      </c>
      <c r="E5" s="5">
        <f>C5/17</f>
        <v>176470.58823529413</v>
      </c>
      <c r="F5" s="5">
        <f t="shared" si="0"/>
        <v>176.47058823529412</v>
      </c>
    </row>
    <row r="6" spans="1:9" x14ac:dyDescent="0.2">
      <c r="A6"/>
      <c r="B6"/>
      <c r="C6"/>
      <c r="D6"/>
      <c r="E6"/>
      <c r="F6">
        <v>706</v>
      </c>
    </row>
    <row r="7" spans="1:9" x14ac:dyDescent="0.2">
      <c r="A7"/>
      <c r="B7"/>
      <c r="C7"/>
      <c r="D7"/>
      <c r="E7"/>
      <c r="F7"/>
    </row>
    <row r="8" spans="1:9" ht="19.5" x14ac:dyDescent="0.2">
      <c r="A8"/>
      <c r="B8"/>
      <c r="C8"/>
      <c r="D8"/>
      <c r="E8"/>
      <c r="F8"/>
      <c r="G8" s="15" t="s">
        <v>18</v>
      </c>
      <c r="H8" s="4" t="s">
        <v>21</v>
      </c>
      <c r="I8" s="4" t="s">
        <v>24</v>
      </c>
    </row>
    <row r="9" spans="1:9" x14ac:dyDescent="0.2">
      <c r="A9"/>
      <c r="B9"/>
      <c r="C9"/>
      <c r="D9"/>
      <c r="E9"/>
      <c r="F9"/>
      <c r="G9" s="14" t="s">
        <v>26</v>
      </c>
      <c r="H9" s="10">
        <v>706</v>
      </c>
      <c r="I9" s="10">
        <v>100</v>
      </c>
    </row>
    <row r="10" spans="1:9" x14ac:dyDescent="0.2">
      <c r="D10" s="3"/>
      <c r="E10" s="3"/>
      <c r="F10" s="3"/>
    </row>
    <row r="11" spans="1:9" x14ac:dyDescent="0.2">
      <c r="A11"/>
      <c r="B11"/>
      <c r="C11"/>
      <c r="D11"/>
      <c r="E11"/>
      <c r="F11"/>
    </row>
    <row r="12" spans="1:9" x14ac:dyDescent="0.2">
      <c r="A12"/>
      <c r="B12"/>
      <c r="C12"/>
      <c r="D12"/>
      <c r="E12"/>
      <c r="F12"/>
    </row>
    <row r="13" spans="1:9" x14ac:dyDescent="0.2">
      <c r="A13"/>
      <c r="B13"/>
      <c r="C13"/>
      <c r="D13"/>
      <c r="E13"/>
      <c r="F13"/>
    </row>
    <row r="14" spans="1:9" x14ac:dyDescent="0.2">
      <c r="A14"/>
      <c r="B14"/>
      <c r="C14"/>
      <c r="D14"/>
      <c r="E14"/>
      <c r="F14"/>
    </row>
    <row r="15" spans="1:9" x14ac:dyDescent="0.2">
      <c r="A15"/>
      <c r="B15"/>
      <c r="C15"/>
      <c r="D15"/>
      <c r="E15"/>
      <c r="F15"/>
    </row>
    <row r="16" spans="1:9" x14ac:dyDescent="0.2">
      <c r="A16"/>
      <c r="B16"/>
      <c r="C16" s="13"/>
      <c r="D16" s="13"/>
      <c r="E16"/>
      <c r="F16"/>
    </row>
    <row r="17" spans="1:6" x14ac:dyDescent="0.2">
      <c r="A17"/>
      <c r="B17"/>
      <c r="C17" s="13"/>
      <c r="D17" s="13"/>
      <c r="E17"/>
      <c r="F17"/>
    </row>
    <row r="18" spans="1:6" x14ac:dyDescent="0.2">
      <c r="A18"/>
      <c r="B18" s="13"/>
      <c r="C18" s="13"/>
      <c r="D18"/>
      <c r="E18"/>
      <c r="F18"/>
    </row>
    <row r="19" spans="1:6" x14ac:dyDescent="0.2">
      <c r="A19"/>
      <c r="B19"/>
      <c r="C19"/>
      <c r="D19"/>
      <c r="E19"/>
      <c r="F19"/>
    </row>
    <row r="20" spans="1:6" x14ac:dyDescent="0.2">
      <c r="A20"/>
      <c r="B20"/>
      <c r="C20"/>
      <c r="D20"/>
      <c r="E20"/>
      <c r="F20"/>
    </row>
    <row r="21" spans="1:6" x14ac:dyDescent="0.2">
      <c r="A21"/>
      <c r="B21"/>
      <c r="C21"/>
      <c r="D21"/>
      <c r="E21"/>
      <c r="F21"/>
    </row>
    <row r="22" spans="1:6" x14ac:dyDescent="0.2">
      <c r="D22" s="3"/>
      <c r="E22" s="3"/>
      <c r="F22" s="3"/>
    </row>
    <row r="23" spans="1:6" x14ac:dyDescent="0.2">
      <c r="A23"/>
      <c r="B23"/>
      <c r="C23"/>
      <c r="D2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 s="13"/>
      <c r="D25" s="13"/>
      <c r="E25"/>
      <c r="F25"/>
    </row>
    <row r="26" spans="1:6" x14ac:dyDescent="0.2">
      <c r="A26"/>
      <c r="B26"/>
      <c r="C26"/>
      <c r="D26"/>
      <c r="E26"/>
      <c r="F26"/>
    </row>
    <row r="27" spans="1:6" x14ac:dyDescent="0.2">
      <c r="A27"/>
      <c r="B27"/>
      <c r="C27"/>
      <c r="D27"/>
      <c r="E27"/>
      <c r="F27"/>
    </row>
    <row r="28" spans="1:6" x14ac:dyDescent="0.2">
      <c r="A28"/>
      <c r="B28"/>
      <c r="C28"/>
      <c r="D28"/>
      <c r="E28"/>
      <c r="F28"/>
    </row>
    <row r="29" spans="1:6" x14ac:dyDescent="0.2">
      <c r="A29"/>
      <c r="B29"/>
      <c r="C29"/>
      <c r="D29"/>
      <c r="E29"/>
      <c r="F29"/>
    </row>
    <row r="30" spans="1:6" x14ac:dyDescent="0.2">
      <c r="A30"/>
      <c r="B30"/>
      <c r="C30"/>
      <c r="D30"/>
      <c r="E30"/>
      <c r="F30"/>
    </row>
    <row r="31" spans="1:6" x14ac:dyDescent="0.2">
      <c r="A31"/>
      <c r="B31"/>
      <c r="C31"/>
      <c r="D31"/>
      <c r="E31"/>
      <c r="F31"/>
    </row>
    <row r="32" spans="1:6" x14ac:dyDescent="0.2">
      <c r="A32"/>
      <c r="B32"/>
      <c r="C32"/>
      <c r="D32"/>
      <c r="E32"/>
      <c r="F32"/>
    </row>
    <row r="33" spans="1:6" x14ac:dyDescent="0.2">
      <c r="A33"/>
      <c r="B33"/>
      <c r="C33"/>
      <c r="D33"/>
      <c r="E33"/>
      <c r="F33"/>
    </row>
    <row r="34" spans="1:6" x14ac:dyDescent="0.2">
      <c r="A34"/>
      <c r="B34"/>
      <c r="F34"/>
    </row>
  </sheetData>
  <sortState xmlns:xlrd2="http://schemas.microsoft.com/office/spreadsheetml/2017/richdata2" ref="A2:F13">
    <sortCondition ref="B1:B13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4"/>
  <sheetViews>
    <sheetView rightToLeft="1" workbookViewId="0">
      <selection activeCell="D3" sqref="D3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18</v>
      </c>
      <c r="B1" s="8" t="s">
        <v>17</v>
      </c>
      <c r="C1" s="8" t="s">
        <v>12</v>
      </c>
      <c r="D1" s="9" t="s">
        <v>14</v>
      </c>
      <c r="E1" s="9" t="s">
        <v>19</v>
      </c>
      <c r="F1" s="9" t="s">
        <v>20</v>
      </c>
    </row>
    <row r="2" spans="1:9" ht="18" x14ac:dyDescent="0.4">
      <c r="A2" s="11" t="s">
        <v>45</v>
      </c>
      <c r="B2" s="11" t="s">
        <v>46</v>
      </c>
      <c r="C2" s="11">
        <v>600000</v>
      </c>
      <c r="D2" s="5">
        <f ca="1">SUMIF('گزارش راهکاران بشکه'!B$2:B$50,'مانده تعهد بشکه'!B2,'گزارش راهکاران بشکه'!G$2:G$40)</f>
        <v>600000</v>
      </c>
      <c r="E2" s="5">
        <f>C2/13</f>
        <v>46153.846153846156</v>
      </c>
      <c r="F2" s="5">
        <f ca="1">MIN(E2,D2)/1000</f>
        <v>46.153846153846153</v>
      </c>
    </row>
    <row r="3" spans="1:9" x14ac:dyDescent="0.2">
      <c r="A3"/>
      <c r="B3"/>
      <c r="C3"/>
      <c r="D3"/>
      <c r="E3"/>
      <c r="F3"/>
    </row>
    <row r="4" spans="1:9" x14ac:dyDescent="0.2">
      <c r="A4"/>
      <c r="B4"/>
      <c r="C4"/>
      <c r="D4"/>
      <c r="E4"/>
      <c r="F4"/>
    </row>
    <row r="5" spans="1:9" x14ac:dyDescent="0.2">
      <c r="A5"/>
      <c r="B5"/>
      <c r="C5"/>
      <c r="D5"/>
      <c r="E5"/>
      <c r="F5"/>
    </row>
    <row r="6" spans="1:9" x14ac:dyDescent="0.2">
      <c r="A6"/>
      <c r="B6"/>
      <c r="C6"/>
      <c r="D6"/>
      <c r="E6"/>
      <c r="F6"/>
    </row>
    <row r="7" spans="1:9" x14ac:dyDescent="0.2">
      <c r="A7"/>
      <c r="B7"/>
      <c r="C7"/>
      <c r="D7"/>
      <c r="E7"/>
      <c r="F7"/>
    </row>
    <row r="8" spans="1:9" x14ac:dyDescent="0.2">
      <c r="A8"/>
      <c r="B8"/>
      <c r="C8"/>
      <c r="D8"/>
      <c r="E8"/>
      <c r="F8"/>
    </row>
    <row r="9" spans="1:9" x14ac:dyDescent="0.2">
      <c r="A9"/>
      <c r="B9"/>
      <c r="C9"/>
      <c r="D9"/>
      <c r="E9"/>
      <c r="F9"/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ht="19.5" x14ac:dyDescent="0.2">
      <c r="A12" s="13"/>
      <c r="B12" s="13" t="s">
        <v>45</v>
      </c>
      <c r="C12" s="13">
        <v>46.153846153846153</v>
      </c>
      <c r="D12" s="13" t="e">
        <f>(C12/F$7)*100</f>
        <v>#DIV/0!</v>
      </c>
      <c r="E12"/>
      <c r="F12"/>
      <c r="H12" s="4" t="s">
        <v>18</v>
      </c>
      <c r="I12" s="4" t="s">
        <v>23</v>
      </c>
    </row>
    <row r="13" spans="1:9" x14ac:dyDescent="0.2">
      <c r="A13" s="13"/>
      <c r="B13" s="19" t="s">
        <v>49</v>
      </c>
      <c r="C13" s="13">
        <v>76.92307692307692</v>
      </c>
      <c r="D13" s="13" t="e">
        <f>(C13/F$7)*100</f>
        <v>#DIV/0!</v>
      </c>
      <c r="E13"/>
      <c r="F13"/>
      <c r="H13" s="7" t="s">
        <v>50</v>
      </c>
      <c r="I13" s="7">
        <v>62</v>
      </c>
    </row>
    <row r="14" spans="1:9" x14ac:dyDescent="0.2">
      <c r="A14" s="13"/>
      <c r="B14" s="19"/>
      <c r="C14" s="13"/>
      <c r="D14" s="13"/>
      <c r="E14"/>
      <c r="F14"/>
      <c r="H14" s="7" t="s">
        <v>45</v>
      </c>
      <c r="I14" s="7">
        <v>38</v>
      </c>
    </row>
    <row r="15" spans="1:9" x14ac:dyDescent="0.2">
      <c r="A15" s="2"/>
      <c r="B15" s="19"/>
      <c r="C15" s="13"/>
      <c r="D15" s="16"/>
      <c r="E15" s="3"/>
      <c r="F15" s="3"/>
    </row>
    <row r="16" spans="1:9" x14ac:dyDescent="0.2">
      <c r="A16" s="2"/>
      <c r="B16" s="19"/>
      <c r="C16" s="13"/>
      <c r="D16" s="16"/>
      <c r="E16" s="3"/>
      <c r="F16" s="3"/>
    </row>
    <row r="17" spans="2:6" x14ac:dyDescent="0.2">
      <c r="B17" s="17"/>
      <c r="C17" s="18"/>
      <c r="D17" s="16"/>
      <c r="E17" s="3"/>
      <c r="F17" s="3"/>
    </row>
    <row r="18" spans="2:6" x14ac:dyDescent="0.2">
      <c r="B18" s="17"/>
      <c r="C18" s="18"/>
      <c r="D18" s="16"/>
      <c r="E18" s="3"/>
      <c r="F18" s="3"/>
    </row>
    <row r="19" spans="2:6" x14ac:dyDescent="0.2">
      <c r="C19" s="2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0"/>
  <sheetViews>
    <sheetView rightToLeft="1" tabSelected="1" workbookViewId="0">
      <selection activeCell="A4" sqref="A4:B10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20" t="s">
        <v>51</v>
      </c>
      <c r="B4" s="20"/>
    </row>
    <row r="5" spans="1:2" ht="15.75" x14ac:dyDescent="0.4">
      <c r="A5" s="12"/>
      <c r="B5" s="12"/>
    </row>
    <row r="6" spans="1:2" ht="19.5" x14ac:dyDescent="0.2">
      <c r="A6" s="15" t="s">
        <v>18</v>
      </c>
      <c r="B6" s="4" t="s">
        <v>24</v>
      </c>
    </row>
    <row r="7" spans="1:2" ht="15.75" x14ac:dyDescent="0.2">
      <c r="A7" s="14" t="s">
        <v>26</v>
      </c>
      <c r="B7" s="10">
        <v>100</v>
      </c>
    </row>
    <row r="8" spans="1:2" x14ac:dyDescent="0.2">
      <c r="A8" s="21"/>
      <c r="B8" s="21"/>
    </row>
    <row r="9" spans="1:2" ht="19.5" x14ac:dyDescent="0.2">
      <c r="A9" s="4" t="s">
        <v>18</v>
      </c>
      <c r="B9" s="4" t="s">
        <v>23</v>
      </c>
    </row>
    <row r="10" spans="1:2" ht="15.75" x14ac:dyDescent="0.2">
      <c r="A10" s="7" t="s">
        <v>45</v>
      </c>
      <c r="B10" s="7">
        <v>100</v>
      </c>
    </row>
  </sheetData>
  <mergeCells count="2">
    <mergeCell ref="A4:B4"/>
    <mergeCell ref="A8:B8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2024-05-30T05:02:15Z</dcterms:modified>
</cp:coreProperties>
</file>