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8DFF776F-43DE-433C-A5AD-53BC486F1838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راهکاران'!$A$1:$K$10</definedName>
    <definedName name="_xlnm._FilterDatabase" localSheetId="3" hidden="1">'مانده تعهد فله'!$B$1:$E$4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1" l="1"/>
  <c r="D7" i="11"/>
  <c r="F3" i="11"/>
  <c r="D3" i="11"/>
  <c r="E3" i="11"/>
  <c r="D2" i="11"/>
  <c r="F3" i="8"/>
  <c r="D3" i="8"/>
  <c r="E3" i="8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<sst xmlns="http://schemas.openxmlformats.org/spreadsheetml/2006/main" count="215" uniqueCount="60">
  <si>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</si>
  <si>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</si>
  <si>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</si>
  <si>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</si>
  <si>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</si>
  <si>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</si>
  <si>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</si>
  <si>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</si>
  <si>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</si>
  <si>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</si>
  <si>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</si>
  <si>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</si>
  <si>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</si>
  <si>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</si>
  <si>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</si>
  <si>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</si>
  <si>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</si>
  <si>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</si>
  <si>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</si>
  <si>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</si>
  <si>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</si>
  <si>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</si>
  <si>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</si>
  <si>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</si>
  <si>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</si>
  <si>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</si>
  <si>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</si>
  <si>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</si>
  <si>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</si>
  <si>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</si>
  <si>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</si>
  <si>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جی پورنر پارس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</si>
  <si>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</si>
  <si>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</si>
  <si>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</si>
  <si>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</si>
  <si>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</si>
  <si>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</si>
  <si>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</si>
  <si>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</si>
  <si>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</si>
  <si>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</si>
  <si>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</si>
  <si>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</si>
  <si>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</si>
  <si>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</si>
  <si>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</si>
  <si>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</si>
  <si>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</si>
  <si>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تخصیص روزانه مورخ 1403/03/19</t>
  </si>
  <si>
    <t>14032200076</t>
  </si>
  <si>
    <t>1403/03/16</t>
  </si>
  <si>
    <t>تولیدی روانساز آرین جم</t>
  </si>
  <si>
    <t>1403071351001</t>
  </si>
  <si>
    <t>14032200075</t>
  </si>
  <si>
    <t>14031200145</t>
  </si>
  <si>
    <t>1403/03/17</t>
  </si>
  <si>
    <t>1403029405001</t>
  </si>
  <si>
    <t>1403/01/27</t>
  </si>
  <si>
    <t>1403/03/31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</si>
</sst>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0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0"/>
  <sheetViews>
    <sheetView rightToLeft="1" workbookViewId="0">
      <selection sqref="A1:XFD1048576"/>
    </sheetView>
  </sheetViews>
  <sheetFormatPr defaultRowHeight="12.75" x14ac:dyDescent="0.2"/>
  <cols>
    <col min="1" max="1" width="23.5703125" bestFit="1" customWidth="1"/>
    <col min="10" max="10" width="17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540000</v>
      </c>
      <c r="H3" t="s">
        <v>29</v>
      </c>
      <c r="I3" t="s">
        <v>3</v>
      </c>
      <c r="J3">
        <v>600000</v>
      </c>
      <c r="K3" t="s">
        <v>1</v>
      </c>
    </row>
    <row r="4" spans="1:11" hidden="1" x14ac:dyDescent="0.2">
      <c r="A4" t="s">
        <v>36</v>
      </c>
      <c r="B4" t="s">
        <v>37</v>
      </c>
      <c r="C4" t="s">
        <v>38</v>
      </c>
      <c r="D4" t="s">
        <v>34</v>
      </c>
      <c r="E4" t="s">
        <v>35</v>
      </c>
      <c r="F4">
        <v>4860000</v>
      </c>
      <c r="G4">
        <v>1338010</v>
      </c>
      <c r="H4" t="s">
        <v>39</v>
      </c>
      <c r="I4" t="s">
        <v>2</v>
      </c>
      <c r="J4">
        <v>5400000</v>
      </c>
      <c r="K4" t="s">
        <v>0</v>
      </c>
    </row>
    <row r="5" spans="1:11" hidden="1" x14ac:dyDescent="0.2">
      <c r="A5" t="s">
        <v>36</v>
      </c>
      <c r="B5" t="s">
        <v>37</v>
      </c>
      <c r="C5" t="s">
        <v>38</v>
      </c>
      <c r="D5" t="s">
        <v>40</v>
      </c>
      <c r="E5" t="s">
        <v>35</v>
      </c>
      <c r="F5">
        <v>540000</v>
      </c>
      <c r="G5">
        <v>540000</v>
      </c>
      <c r="H5" t="s">
        <v>39</v>
      </c>
      <c r="I5" t="s">
        <v>3</v>
      </c>
      <c r="J5">
        <v>5400000</v>
      </c>
      <c r="K5" t="s">
        <v>0</v>
      </c>
    </row>
    <row r="6" spans="1:11" hidden="1" x14ac:dyDescent="0.2">
      <c r="A6" t="s">
        <v>42</v>
      </c>
      <c r="B6" t="s">
        <v>43</v>
      </c>
      <c r="C6" t="s">
        <v>33</v>
      </c>
      <c r="D6" t="s">
        <v>41</v>
      </c>
      <c r="E6" t="s">
        <v>35</v>
      </c>
      <c r="F6">
        <v>200000</v>
      </c>
      <c r="G6">
        <v>151170</v>
      </c>
      <c r="H6" t="s">
        <v>44</v>
      </c>
      <c r="I6" t="s">
        <v>2</v>
      </c>
      <c r="J6">
        <v>200000</v>
      </c>
      <c r="K6" t="s">
        <v>0</v>
      </c>
    </row>
    <row r="7" spans="1:11" hidden="1" x14ac:dyDescent="0.2">
      <c r="A7" t="s">
        <v>31</v>
      </c>
      <c r="B7" t="s">
        <v>47</v>
      </c>
      <c r="C7" t="s">
        <v>32</v>
      </c>
      <c r="D7" t="s">
        <v>45</v>
      </c>
      <c r="E7" t="s">
        <v>46</v>
      </c>
      <c r="F7">
        <v>13000</v>
      </c>
      <c r="G7">
        <v>4220</v>
      </c>
      <c r="H7" t="s">
        <v>48</v>
      </c>
      <c r="I7" t="s">
        <v>2</v>
      </c>
      <c r="J7">
        <v>100000</v>
      </c>
      <c r="K7" t="s">
        <v>0</v>
      </c>
    </row>
    <row r="8" spans="1:11" x14ac:dyDescent="0.2">
      <c r="A8" t="s">
        <v>52</v>
      </c>
      <c r="B8" t="s">
        <v>53</v>
      </c>
      <c r="C8" t="s">
        <v>24</v>
      </c>
      <c r="D8" t="s">
        <v>50</v>
      </c>
      <c r="E8" t="s">
        <v>51</v>
      </c>
      <c r="F8">
        <v>50000</v>
      </c>
      <c r="G8">
        <v>50000</v>
      </c>
      <c r="H8" t="s">
        <v>29</v>
      </c>
      <c r="I8" t="s">
        <v>4</v>
      </c>
      <c r="J8">
        <v>500000</v>
      </c>
      <c r="K8" t="s">
        <v>1</v>
      </c>
    </row>
    <row r="9" spans="1:11" x14ac:dyDescent="0.2">
      <c r="A9" t="s">
        <v>52</v>
      </c>
      <c r="B9" t="s">
        <v>53</v>
      </c>
      <c r="C9" t="s">
        <v>24</v>
      </c>
      <c r="D9" t="s">
        <v>54</v>
      </c>
      <c r="E9" t="s">
        <v>51</v>
      </c>
      <c r="F9">
        <v>450000</v>
      </c>
      <c r="G9">
        <v>450000</v>
      </c>
      <c r="H9" t="s">
        <v>29</v>
      </c>
      <c r="I9" t="s">
        <v>3</v>
      </c>
      <c r="J9">
        <v>500000</v>
      </c>
      <c r="K9" t="s">
        <v>1</v>
      </c>
    </row>
    <row r="10" spans="1:11" hidden="1" x14ac:dyDescent="0.2">
      <c r="A10" t="s">
        <v>31</v>
      </c>
      <c r="B10" t="s">
        <v>57</v>
      </c>
      <c r="C10" t="s">
        <v>58</v>
      </c>
      <c r="D10" t="s">
        <v>55</v>
      </c>
      <c r="E10" t="s">
        <v>56</v>
      </c>
      <c r="F10">
        <v>500000</v>
      </c>
      <c r="G10">
        <v>500000</v>
      </c>
      <c r="H10" t="s">
        <v>59</v>
      </c>
      <c r="I10" t="s">
        <v>3</v>
      </c>
      <c r="J10">
        <v>1000000</v>
      </c>
      <c r="K10" t="s">
        <v>0</v>
      </c>
    </row>
  </sheetData>
  <autoFilter ref="A1:K10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6"/>
  <sheetViews>
    <sheetView rightToLeft="1" workbookViewId="0">
      <selection activeCell="J2" activeCellId="1" sqref="A2:B6 J2:J6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36</v>
      </c>
      <c r="B2" t="s">
        <v>37</v>
      </c>
      <c r="C2" t="s">
        <v>38</v>
      </c>
      <c r="D2" t="s">
        <v>34</v>
      </c>
      <c r="E2" t="s">
        <v>35</v>
      </c>
      <c r="F2">
        <v>4860000</v>
      </c>
      <c r="G2">
        <v>1338010</v>
      </c>
      <c r="H2" t="s">
        <v>39</v>
      </c>
      <c r="I2" t="s">
        <v>2</v>
      </c>
      <c r="J2">
        <v>5400000</v>
      </c>
      <c r="K2" t="s">
        <v>0</v>
      </c>
    </row>
    <row r="3" spans="1:11" x14ac:dyDescent="0.2">
      <c r="A3" t="s">
        <v>36</v>
      </c>
      <c r="B3" t="s">
        <v>37</v>
      </c>
      <c r="C3" t="s">
        <v>38</v>
      </c>
      <c r="D3" t="s">
        <v>40</v>
      </c>
      <c r="E3" t="s">
        <v>35</v>
      </c>
      <c r="F3">
        <v>540000</v>
      </c>
      <c r="G3">
        <v>540000</v>
      </c>
      <c r="H3" t="s">
        <v>39</v>
      </c>
      <c r="I3" t="s">
        <v>3</v>
      </c>
      <c r="J3">
        <v>5400000</v>
      </c>
      <c r="K3" t="s">
        <v>0</v>
      </c>
    </row>
    <row r="4" spans="1:11" x14ac:dyDescent="0.2">
      <c r="A4" t="s">
        <v>42</v>
      </c>
      <c r="B4" t="s">
        <v>43</v>
      </c>
      <c r="C4" t="s">
        <v>33</v>
      </c>
      <c r="D4" t="s">
        <v>41</v>
      </c>
      <c r="E4" t="s">
        <v>35</v>
      </c>
      <c r="F4">
        <v>200000</v>
      </c>
      <c r="G4">
        <v>151170</v>
      </c>
      <c r="H4" t="s">
        <v>44</v>
      </c>
      <c r="I4" t="s">
        <v>2</v>
      </c>
      <c r="J4">
        <v>200000</v>
      </c>
      <c r="K4" t="s">
        <v>0</v>
      </c>
    </row>
    <row r="5" spans="1:11" x14ac:dyDescent="0.2">
      <c r="A5" t="s">
        <v>31</v>
      </c>
      <c r="B5" t="s">
        <v>47</v>
      </c>
      <c r="C5" t="s">
        <v>32</v>
      </c>
      <c r="D5" t="s">
        <v>45</v>
      </c>
      <c r="E5" t="s">
        <v>46</v>
      </c>
      <c r="F5">
        <v>13000</v>
      </c>
      <c r="G5">
        <v>4220</v>
      </c>
      <c r="H5" t="s">
        <v>48</v>
      </c>
      <c r="I5" t="s">
        <v>2</v>
      </c>
      <c r="J5">
        <v>100000</v>
      </c>
      <c r="K5" t="s">
        <v>0</v>
      </c>
    </row>
    <row r="6" spans="1:11" x14ac:dyDescent="0.2">
      <c r="A6" t="s">
        <v>31</v>
      </c>
      <c r="B6" t="s">
        <v>57</v>
      </c>
      <c r="C6" t="s">
        <v>58</v>
      </c>
      <c r="D6" t="s">
        <v>55</v>
      </c>
      <c r="E6" t="s">
        <v>56</v>
      </c>
      <c r="F6">
        <v>500000</v>
      </c>
      <c r="G6">
        <v>500000</v>
      </c>
      <c r="H6" t="s">
        <v>59</v>
      </c>
      <c r="I6" t="s">
        <v>3</v>
      </c>
      <c r="J6">
        <v>1000000</v>
      </c>
      <c r="K6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5"/>
  <sheetViews>
    <sheetView rightToLeft="1" workbookViewId="0">
      <selection activeCell="J2" activeCellId="1" sqref="A2:B5 J2:J5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540000</v>
      </c>
      <c r="H3" t="s">
        <v>29</v>
      </c>
      <c r="I3" t="s">
        <v>3</v>
      </c>
      <c r="J3">
        <v>600000</v>
      </c>
      <c r="K3" t="s">
        <v>1</v>
      </c>
    </row>
    <row r="4" spans="1:11" x14ac:dyDescent="0.2">
      <c r="A4" t="s">
        <v>52</v>
      </c>
      <c r="B4" t="s">
        <v>53</v>
      </c>
      <c r="C4" t="s">
        <v>24</v>
      </c>
      <c r="D4" t="s">
        <v>50</v>
      </c>
      <c r="E4" t="s">
        <v>51</v>
      </c>
      <c r="F4">
        <v>50000</v>
      </c>
      <c r="G4">
        <v>50000</v>
      </c>
      <c r="H4" t="s">
        <v>29</v>
      </c>
      <c r="I4" t="s">
        <v>4</v>
      </c>
      <c r="J4">
        <v>500000</v>
      </c>
      <c r="K4" t="s">
        <v>1</v>
      </c>
    </row>
    <row r="5" spans="1:11" x14ac:dyDescent="0.2">
      <c r="A5" t="s">
        <v>52</v>
      </c>
      <c r="B5" t="s">
        <v>53</v>
      </c>
      <c r="C5" t="s">
        <v>24</v>
      </c>
      <c r="D5" t="s">
        <v>54</v>
      </c>
      <c r="E5" t="s">
        <v>51</v>
      </c>
      <c r="F5">
        <v>450000</v>
      </c>
      <c r="G5">
        <v>450000</v>
      </c>
      <c r="H5" t="s">
        <v>29</v>
      </c>
      <c r="I5" t="s">
        <v>3</v>
      </c>
      <c r="J5">
        <v>500000</v>
      </c>
      <c r="K5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H30"/>
  <sheetViews>
    <sheetView rightToLeft="1" workbookViewId="0">
      <selection activeCell="H9" activeCellId="1" sqref="F9:F11 H9:H11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8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8" ht="18" x14ac:dyDescent="0.2">
      <c r="A2" s="7" t="s">
        <v>36</v>
      </c>
      <c r="B2" s="7" t="s">
        <v>37</v>
      </c>
      <c r="C2" s="7">
        <v>5400000</v>
      </c>
      <c r="D2" s="5">
        <f>SUMIF('گزارش راهکاران فله'!B$2:B$40,'مانده تعهد فله'!B2,'گزارش راهکاران فله'!G$2:G$40)</f>
        <v>1878010</v>
      </c>
      <c r="E2" s="5">
        <f>C2/17</f>
        <v>317647.0588235294</v>
      </c>
      <c r="F2" s="5">
        <f>MIN(E2,D2)/1000</f>
        <v>317.64705882352939</v>
      </c>
    </row>
    <row r="3" spans="1:8" ht="18" x14ac:dyDescent="0.2">
      <c r="A3" s="7" t="s">
        <v>42</v>
      </c>
      <c r="B3" s="7" t="s">
        <v>43</v>
      </c>
      <c r="C3" s="7">
        <v>200000</v>
      </c>
      <c r="D3" s="5">
        <f>SUMIF('گزارش راهکاران فله'!B$2:B$40,'مانده تعهد فله'!B3,'گزارش راهکاران فله'!G$2:G$40)</f>
        <v>151170</v>
      </c>
      <c r="E3" s="5">
        <f>C3/17</f>
        <v>11764.705882352941</v>
      </c>
      <c r="F3" s="5">
        <f>MIN(E3,D3)/1000</f>
        <v>11.76470588235294</v>
      </c>
    </row>
    <row r="4" spans="1:8" x14ac:dyDescent="0.2">
      <c r="A4"/>
      <c r="B4"/>
      <c r="C4"/>
      <c r="D4"/>
      <c r="E4"/>
      <c r="F4"/>
    </row>
    <row r="5" spans="1:8" x14ac:dyDescent="0.2">
      <c r="A5"/>
      <c r="B5"/>
      <c r="C5"/>
      <c r="D5"/>
      <c r="E5"/>
      <c r="F5"/>
    </row>
    <row r="6" spans="1:8" x14ac:dyDescent="0.2">
      <c r="D6" s="3"/>
      <c r="E6" s="3"/>
      <c r="F6" s="3"/>
    </row>
    <row r="7" spans="1:8" x14ac:dyDescent="0.2">
      <c r="D7" s="3"/>
      <c r="E7" s="3"/>
    </row>
    <row r="8" spans="1:8" x14ac:dyDescent="0.2">
      <c r="D8" s="3"/>
      <c r="E8" s="3"/>
    </row>
    <row r="9" spans="1:8" ht="19.5" x14ac:dyDescent="0.2">
      <c r="D9" s="3"/>
      <c r="E9" s="3"/>
      <c r="F9" s="4" t="s">
        <v>17</v>
      </c>
      <c r="G9" s="4" t="s">
        <v>20</v>
      </c>
      <c r="H9" s="4" t="s">
        <v>23</v>
      </c>
    </row>
    <row r="10" spans="1:8" x14ac:dyDescent="0.4">
      <c r="D10" s="3"/>
      <c r="E10" s="3"/>
      <c r="F10" s="11" t="s">
        <v>42</v>
      </c>
      <c r="G10" s="10">
        <v>12</v>
      </c>
      <c r="H10" s="10">
        <v>4</v>
      </c>
    </row>
    <row r="11" spans="1:8" x14ac:dyDescent="0.4">
      <c r="A11"/>
      <c r="B11"/>
      <c r="C11"/>
      <c r="D11"/>
      <c r="E11"/>
      <c r="F11" s="11" t="s">
        <v>36</v>
      </c>
      <c r="G11" s="7">
        <v>318</v>
      </c>
      <c r="H11" s="7">
        <v>96</v>
      </c>
    </row>
    <row r="12" spans="1:8" x14ac:dyDescent="0.2">
      <c r="A12"/>
      <c r="B12"/>
      <c r="C12" s="13"/>
      <c r="D12" s="13"/>
      <c r="E12"/>
      <c r="F12"/>
    </row>
    <row r="13" spans="1:8" x14ac:dyDescent="0.2">
      <c r="A13"/>
      <c r="B13"/>
      <c r="C13" s="13"/>
      <c r="D13" s="13"/>
      <c r="E13"/>
      <c r="F13"/>
    </row>
    <row r="14" spans="1:8" x14ac:dyDescent="0.2">
      <c r="A14"/>
      <c r="B14" s="13"/>
      <c r="C14" s="13"/>
      <c r="D14"/>
      <c r="E14"/>
      <c r="F14"/>
    </row>
    <row r="15" spans="1:8" x14ac:dyDescent="0.2">
      <c r="A15"/>
      <c r="B15"/>
      <c r="C15"/>
      <c r="D15"/>
      <c r="E15"/>
      <c r="F15"/>
    </row>
    <row r="16" spans="1:8" x14ac:dyDescent="0.2">
      <c r="A16"/>
      <c r="B16"/>
      <c r="C16"/>
      <c r="D16"/>
      <c r="E16"/>
      <c r="F16"/>
    </row>
    <row r="17" spans="1:6" x14ac:dyDescent="0.2">
      <c r="A17"/>
      <c r="B17"/>
      <c r="C17"/>
      <c r="D17"/>
      <c r="E17"/>
      <c r="F17"/>
    </row>
    <row r="18" spans="1:6" x14ac:dyDescent="0.2">
      <c r="D18" s="3"/>
      <c r="E18" s="3"/>
      <c r="F18" s="3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 s="13"/>
      <c r="D21" s="13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F30"/>
    </row>
  </sheetData>
  <sortState xmlns:xlrd2="http://schemas.microsoft.com/office/spreadsheetml/2017/richdata2" ref="A2:F9">
    <sortCondition ref="B1:B9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9" ht="18" x14ac:dyDescent="0.4">
      <c r="A2" s="11" t="s">
        <v>27</v>
      </c>
      <c r="B2" s="11" t="s">
        <v>28</v>
      </c>
      <c r="C2" s="11">
        <v>600000</v>
      </c>
      <c r="D2" s="5">
        <f>SUMIF('گزارش راهکاران بشکه'!B$2:B$40,'مانده تعهد بشکه'!B2,'گزارش راهکاران بشکه'!G$2:G$40)</f>
        <v>600000</v>
      </c>
      <c r="E2" s="5">
        <f>C2/13</f>
        <v>46153.846153846156</v>
      </c>
      <c r="F2" s="5">
        <f>MIN(E2,D2)/1000</f>
        <v>46.153846153846153</v>
      </c>
    </row>
    <row r="3" spans="1:9" ht="18" x14ac:dyDescent="0.4">
      <c r="A3" s="11" t="s">
        <v>52</v>
      </c>
      <c r="B3" s="11" t="s">
        <v>53</v>
      </c>
      <c r="C3" s="11">
        <v>500000</v>
      </c>
      <c r="D3" s="5">
        <f>SUMIF('گزارش راهکاران بشکه'!B$2:B$40,'مانده تعهد بشکه'!B3,'گزارش راهکاران بشکه'!G$2:G$40)</f>
        <v>500000</v>
      </c>
      <c r="E3" s="5">
        <f>C3/13</f>
        <v>38461.538461538461</v>
      </c>
      <c r="F3" s="5">
        <f>MIN(E3,D3)/1000</f>
        <v>38.46153846153846</v>
      </c>
    </row>
    <row r="4" spans="1:9" x14ac:dyDescent="0.2">
      <c r="A4"/>
      <c r="B4"/>
      <c r="C4"/>
      <c r="D4"/>
      <c r="E4"/>
      <c r="F4">
        <v>85</v>
      </c>
    </row>
    <row r="5" spans="1:9" x14ac:dyDescent="0.2">
      <c r="A5"/>
      <c r="B5"/>
      <c r="C5"/>
      <c r="D5"/>
      <c r="E5"/>
      <c r="F5"/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>
        <f>(F2/F4)*100</f>
        <v>54.298642533936651</v>
      </c>
      <c r="E7"/>
      <c r="F7"/>
    </row>
    <row r="8" spans="1:9" x14ac:dyDescent="0.2">
      <c r="A8"/>
      <c r="B8"/>
      <c r="C8"/>
      <c r="D8">
        <f>(F3/F4)*100</f>
        <v>45.248868778280546</v>
      </c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/>
      <c r="B12" s="13"/>
      <c r="C12" s="13"/>
      <c r="D12" s="13"/>
      <c r="E12"/>
      <c r="F12"/>
      <c r="H12" s="4" t="s">
        <v>17</v>
      </c>
      <c r="I12" s="4" t="s">
        <v>22</v>
      </c>
    </row>
    <row r="13" spans="1:9" x14ac:dyDescent="0.2">
      <c r="A13" s="13"/>
      <c r="B13" s="17"/>
      <c r="C13" s="13"/>
      <c r="D13" s="13"/>
      <c r="E13"/>
      <c r="F13"/>
      <c r="H13" s="7" t="s">
        <v>27</v>
      </c>
      <c r="I13" s="7">
        <v>54</v>
      </c>
    </row>
    <row r="14" spans="1:9" x14ac:dyDescent="0.4">
      <c r="A14" s="13"/>
      <c r="B14" s="17"/>
      <c r="C14" s="13"/>
      <c r="D14" s="13"/>
      <c r="E14"/>
      <c r="F14"/>
      <c r="H14" s="11" t="s">
        <v>52</v>
      </c>
      <c r="I14" s="7">
        <v>46</v>
      </c>
    </row>
    <row r="15" spans="1:9" x14ac:dyDescent="0.2">
      <c r="A15" s="2"/>
      <c r="B15" s="17"/>
      <c r="C15" s="13"/>
      <c r="D15" s="14"/>
      <c r="E15" s="3"/>
      <c r="F15" s="3"/>
    </row>
    <row r="16" spans="1:9" x14ac:dyDescent="0.2">
      <c r="A16" s="2"/>
      <c r="B16" s="17"/>
      <c r="C16" s="13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B18" s="15"/>
      <c r="C18" s="16"/>
      <c r="D18" s="14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2"/>
  <sheetViews>
    <sheetView rightToLeft="1" tabSelected="1" workbookViewId="0">
      <selection activeCell="A4" sqref="A4:B12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8" t="s">
        <v>49</v>
      </c>
      <c r="B4" s="18"/>
    </row>
    <row r="5" spans="1:2" ht="15.75" x14ac:dyDescent="0.4">
      <c r="A5" s="12"/>
      <c r="B5" s="12"/>
    </row>
    <row r="6" spans="1:2" ht="19.5" x14ac:dyDescent="0.2">
      <c r="A6" s="4" t="s">
        <v>17</v>
      </c>
      <c r="B6" s="4" t="s">
        <v>23</v>
      </c>
    </row>
    <row r="7" spans="1:2" ht="15.75" x14ac:dyDescent="0.4">
      <c r="A7" s="11" t="s">
        <v>42</v>
      </c>
      <c r="B7" s="10">
        <v>4</v>
      </c>
    </row>
    <row r="8" spans="1:2" ht="15.75" x14ac:dyDescent="0.4">
      <c r="A8" s="11" t="s">
        <v>36</v>
      </c>
      <c r="B8" s="7">
        <v>96</v>
      </c>
    </row>
    <row r="9" spans="1:2" x14ac:dyDescent="0.2">
      <c r="A9" s="19"/>
      <c r="B9" s="19"/>
    </row>
    <row r="10" spans="1:2" ht="19.5" x14ac:dyDescent="0.2">
      <c r="A10" s="4" t="s">
        <v>17</v>
      </c>
      <c r="B10" s="4" t="s">
        <v>22</v>
      </c>
    </row>
    <row r="11" spans="1:2" ht="15.75" x14ac:dyDescent="0.2">
      <c r="A11" s="7" t="s">
        <v>27</v>
      </c>
      <c r="B11" s="7">
        <v>54</v>
      </c>
    </row>
    <row r="12" spans="1:2" ht="15.75" x14ac:dyDescent="0.4">
      <c r="A12" s="11" t="s">
        <v>52</v>
      </c>
      <c r="B12" s="7">
        <v>46</v>
      </c>
    </row>
  </sheetData>
  <mergeCells count="2">
    <mergeCell ref="A4:B4"/>
    <mergeCell ref="A9:B9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2024-06-08T04:33:19Z</dcterms:modified>
</cp:coreProperties>
</file>