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sales$\vb\"/>
    </mc:Choice>
  </mc:AlternateContent>
  <xr:revisionPtr revIDLastSave="0" documentId="13_ncr:1_{F2D0124E-5EFC-4D4E-974F-A41FEE1D172B}" xr6:coauthVersionLast="47" xr6:coauthVersionMax="47" xr10:uidLastSave="{00000000-0000-0000-0000-000000000000}"/>
  <bookViews>
    <workbookView xWindow="-120" yWindow="-120" windowWidth="24240" windowHeight="13140" activeTab="3" xr2:uid="{00000000-000D-0000-FFFF-FFFF00000000}"/>
  </bookViews>
  <sheets>
    <sheet name="کمیسیون 810" sheetId="5" r:id="rId1"/>
    <sheet name="حمل تا تاریخ 950730" sheetId="6" r:id="rId2"/>
    <sheet name="حمل تا تاریخ 95.03.31" sheetId="2" r:id="rId3"/>
    <sheet name="Sheet1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5" i="5" l="1"/>
  <c r="P46" i="5"/>
  <c r="P47" i="5"/>
  <c r="P48" i="5"/>
  <c r="M44" i="5"/>
  <c r="N44" i="5"/>
  <c r="M45" i="5"/>
  <c r="N45" i="5" s="1"/>
  <c r="M46" i="5"/>
  <c r="N46" i="5"/>
  <c r="M47" i="5"/>
  <c r="N47" i="5" s="1"/>
  <c r="M48" i="5"/>
  <c r="N48" i="5"/>
  <c r="P44" i="5"/>
  <c r="J49" i="5"/>
  <c r="F49" i="5"/>
  <c r="P40" i="5"/>
  <c r="P38" i="5"/>
  <c r="P39" i="5"/>
  <c r="P41" i="5"/>
  <c r="P42" i="5"/>
  <c r="P43" i="5"/>
  <c r="M38" i="5"/>
  <c r="N38" i="5"/>
  <c r="M39" i="5"/>
  <c r="N39" i="5" s="1"/>
  <c r="M40" i="5"/>
  <c r="N40" i="5"/>
  <c r="M41" i="5"/>
  <c r="N41" i="5" s="1"/>
  <c r="M42" i="5"/>
  <c r="N42" i="5"/>
  <c r="M43" i="5"/>
  <c r="N43" i="5" s="1"/>
  <c r="P36" i="5"/>
  <c r="P35" i="5"/>
  <c r="P37" i="5"/>
  <c r="M29" i="5"/>
  <c r="N29" i="5"/>
  <c r="M37" i="5"/>
  <c r="N37" i="5"/>
  <c r="M30" i="5"/>
  <c r="N30" i="5" s="1"/>
  <c r="M31" i="5"/>
  <c r="N31" i="5" s="1"/>
  <c r="M32" i="5"/>
  <c r="N32" i="5" s="1"/>
  <c r="M33" i="5"/>
  <c r="N33" i="5" s="1"/>
  <c r="M34" i="5"/>
  <c r="N34" i="5" s="1"/>
  <c r="M35" i="5"/>
  <c r="N35" i="5" s="1"/>
  <c r="M36" i="5"/>
  <c r="N36" i="5" s="1"/>
  <c r="M25" i="5"/>
  <c r="N25" i="5"/>
  <c r="M22" i="5"/>
  <c r="N22" i="5" s="1"/>
  <c r="G9" i="6"/>
  <c r="G5" i="6"/>
  <c r="G6" i="6"/>
  <c r="G7" i="6"/>
  <c r="G8" i="6"/>
  <c r="M20" i="5"/>
  <c r="N20" i="5" s="1"/>
  <c r="M21" i="5"/>
  <c r="N21" i="5" s="1"/>
  <c r="M23" i="5"/>
  <c r="N23" i="5" s="1"/>
  <c r="M24" i="5"/>
  <c r="N24" i="5" s="1"/>
  <c r="M26" i="5"/>
  <c r="N26" i="5" s="1"/>
  <c r="M27" i="5"/>
  <c r="N27" i="5" s="1"/>
  <c r="M28" i="5"/>
  <c r="N28" i="5" s="1"/>
  <c r="M15" i="5"/>
  <c r="N15" i="5" s="1"/>
  <c r="M19" i="5"/>
  <c r="N19" i="5" s="1"/>
  <c r="G3" i="6"/>
  <c r="G4" i="6"/>
  <c r="G2" i="6"/>
  <c r="M12" i="5"/>
  <c r="N12" i="5" s="1"/>
  <c r="K11" i="6"/>
  <c r="D10" i="6"/>
  <c r="M13" i="5"/>
  <c r="N13" i="5" s="1"/>
  <c r="M14" i="5"/>
  <c r="N14" i="5" s="1"/>
  <c r="M16" i="5"/>
  <c r="N16" i="5" s="1"/>
  <c r="M17" i="5"/>
  <c r="N17" i="5" s="1"/>
  <c r="M18" i="5"/>
  <c r="N18" i="5" s="1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D23" i="2"/>
  <c r="M9" i="5"/>
  <c r="N9" i="5" s="1"/>
  <c r="M10" i="5"/>
  <c r="N10" i="5" s="1"/>
  <c r="M11" i="5"/>
  <c r="N11" i="5" s="1"/>
  <c r="G2" i="2"/>
  <c r="T49" i="5"/>
  <c r="M8" i="5"/>
  <c r="N8" i="5" s="1"/>
  <c r="M7" i="5"/>
  <c r="N7" i="5" s="1"/>
  <c r="M6" i="5"/>
  <c r="N6" i="5" s="1"/>
  <c r="M5" i="5"/>
  <c r="N5" i="5" s="1"/>
  <c r="M4" i="5"/>
  <c r="N4" i="5" s="1"/>
  <c r="M3" i="5"/>
  <c r="N3" i="5" s="1"/>
  <c r="M2" i="5"/>
  <c r="N2" i="5" s="1"/>
  <c r="K12" i="6" l="1"/>
  <c r="T50" i="5"/>
  <c r="P49" i="5"/>
  <c r="K49" i="5"/>
  <c r="G10" i="6"/>
  <c r="G23" i="2"/>
</calcChain>
</file>

<file path=xl/sharedStrings.xml><?xml version="1.0" encoding="utf-8"?>
<sst xmlns="http://schemas.openxmlformats.org/spreadsheetml/2006/main" count="315" uniqueCount="165">
  <si>
    <t>شماره سفارش</t>
  </si>
  <si>
    <t>جمع</t>
  </si>
  <si>
    <t>بندرعباس</t>
  </si>
  <si>
    <t>مبدا خرید</t>
  </si>
  <si>
    <t>ردیف</t>
  </si>
  <si>
    <t>1394395840</t>
  </si>
  <si>
    <t>وزن خرید (کیلوگرم)</t>
  </si>
  <si>
    <t>نرخ خرید (ریال)</t>
  </si>
  <si>
    <t>1394396773</t>
  </si>
  <si>
    <t>1394396979</t>
  </si>
  <si>
    <t>1395397514</t>
  </si>
  <si>
    <t>1395397806</t>
  </si>
  <si>
    <t>گزارش درخواست خریدها</t>
  </si>
  <si>
    <t>تاریخ</t>
  </si>
  <si>
    <t>شماره درخواست</t>
  </si>
  <si>
    <t>باقی مانده درخواست خرید</t>
  </si>
  <si>
    <t>1394/12/17</t>
  </si>
  <si>
    <t>وزن</t>
  </si>
  <si>
    <t>1395/01/14</t>
  </si>
  <si>
    <t>1395400071</t>
  </si>
  <si>
    <t>1395406637</t>
  </si>
  <si>
    <t>1395407670</t>
  </si>
  <si>
    <t>تاریخ فاکتور</t>
  </si>
  <si>
    <t>شماره صورتحساب</t>
  </si>
  <si>
    <t>نرخ فاکتور</t>
  </si>
  <si>
    <t>مبلغ فاکتور</t>
  </si>
  <si>
    <t>مبلغ با ارزش افزوده</t>
  </si>
  <si>
    <t>1395/01/31</t>
  </si>
  <si>
    <t>95-19</t>
  </si>
  <si>
    <t>نرخ توزین و بارگیری</t>
  </si>
  <si>
    <t>1395/02/31</t>
  </si>
  <si>
    <t>95-54</t>
  </si>
  <si>
    <t>پیمانکار</t>
  </si>
  <si>
    <t>1395/02/12</t>
  </si>
  <si>
    <t>جمع کل</t>
  </si>
  <si>
    <t>95-78</t>
  </si>
  <si>
    <t>1395/03/31</t>
  </si>
  <si>
    <t>قره باغی</t>
  </si>
  <si>
    <t>1395/04/02</t>
  </si>
  <si>
    <t>323/1</t>
  </si>
  <si>
    <t>1395417652</t>
  </si>
  <si>
    <t>وزن فاکتور
(کیلوگرم)</t>
  </si>
  <si>
    <t>وزن (کیلوگرم)</t>
  </si>
  <si>
    <t>1395425900</t>
  </si>
  <si>
    <t>1395426959</t>
  </si>
  <si>
    <t>1395429261</t>
  </si>
  <si>
    <t>1395/05/31</t>
  </si>
  <si>
    <t>95-150</t>
  </si>
  <si>
    <t>1395/05/17</t>
  </si>
  <si>
    <t>1395/05/01</t>
  </si>
  <si>
    <t>1395430592</t>
  </si>
  <si>
    <t>تاریخ خرید از بورس</t>
  </si>
  <si>
    <t>1395/06/20</t>
  </si>
  <si>
    <t>تا پایان مهر 95</t>
  </si>
  <si>
    <t>1395/06/29</t>
  </si>
  <si>
    <t>1395432481</t>
  </si>
  <si>
    <t>1395/06/31</t>
  </si>
  <si>
    <t>95/06/31</t>
  </si>
  <si>
    <t>95-167</t>
  </si>
  <si>
    <t>1395420348</t>
  </si>
  <si>
    <t>1395/07/24</t>
  </si>
  <si>
    <t>1395438001</t>
  </si>
  <si>
    <t>1395438588</t>
  </si>
  <si>
    <t>1395/07/27</t>
  </si>
  <si>
    <t>95/07/30</t>
  </si>
  <si>
    <t>95-210</t>
  </si>
  <si>
    <t>95-211</t>
  </si>
  <si>
    <t>1395/07/03</t>
  </si>
  <si>
    <t>1395/08/05</t>
  </si>
  <si>
    <t>1395447355</t>
  </si>
  <si>
    <t>1395/09/03</t>
  </si>
  <si>
    <t>1395/09/07</t>
  </si>
  <si>
    <t>1395447775</t>
  </si>
  <si>
    <t>1395/09/13</t>
  </si>
  <si>
    <t>1395449113</t>
  </si>
  <si>
    <t>شماره حواله پالایشگاه</t>
  </si>
  <si>
    <t>95/08/30</t>
  </si>
  <si>
    <t>95-301</t>
  </si>
  <si>
    <t>95-302</t>
  </si>
  <si>
    <t>95-303</t>
  </si>
  <si>
    <t>1395/09/24</t>
  </si>
  <si>
    <t>1395451250</t>
  </si>
  <si>
    <t>1395/09/21</t>
  </si>
  <si>
    <t>1395452666</t>
  </si>
  <si>
    <t>1395/10/04</t>
  </si>
  <si>
    <t>1395454308</t>
  </si>
  <si>
    <t>95/09/30</t>
  </si>
  <si>
    <t>95-380</t>
  </si>
  <si>
    <t>95-381</t>
  </si>
  <si>
    <t>95-382</t>
  </si>
  <si>
    <t>95-383</t>
  </si>
  <si>
    <t>1395/10/06</t>
  </si>
  <si>
    <t>1395454576</t>
  </si>
  <si>
    <t>1395/10/11</t>
  </si>
  <si>
    <t>1395456100</t>
  </si>
  <si>
    <t>1395/10/13</t>
  </si>
  <si>
    <t>1395/10/19</t>
  </si>
  <si>
    <t>1395457644</t>
  </si>
  <si>
    <t>1395/10/28</t>
  </si>
  <si>
    <t>سلابس-بندرعباس</t>
  </si>
  <si>
    <t>95/10/30</t>
  </si>
  <si>
    <t>95-479</t>
  </si>
  <si>
    <t>95-480</t>
  </si>
  <si>
    <t>95-481</t>
  </si>
  <si>
    <t>95-482</t>
  </si>
  <si>
    <t>95-483</t>
  </si>
  <si>
    <t>میزان برداشت</t>
  </si>
  <si>
    <t>مانده حواله</t>
  </si>
  <si>
    <t>1395/12/02</t>
  </si>
  <si>
    <t>1395/12/07</t>
  </si>
  <si>
    <t>1395467539</t>
  </si>
  <si>
    <t>1395468360</t>
  </si>
  <si>
    <t>1395/12/11</t>
  </si>
  <si>
    <t>1395/12/15</t>
  </si>
  <si>
    <t>1395469075</t>
  </si>
  <si>
    <t>1395/12/22</t>
  </si>
  <si>
    <t>1395470433</t>
  </si>
  <si>
    <t>1396/01/14</t>
  </si>
  <si>
    <t>1396/01/19</t>
  </si>
  <si>
    <t>1396/01/23</t>
  </si>
  <si>
    <t>1396/01/27</t>
  </si>
  <si>
    <t>1396/02/03</t>
  </si>
  <si>
    <t>موجودی مخازن پایان سال 95</t>
  </si>
  <si>
    <t>میزان خرید</t>
  </si>
  <si>
    <t xml:space="preserve">موجودی مخازن نفت جی </t>
  </si>
  <si>
    <t>مانده مخازن نفت جی</t>
  </si>
  <si>
    <t>نرخ فروخته شده</t>
  </si>
  <si>
    <t>96/01/01</t>
  </si>
  <si>
    <t>96/01/02</t>
  </si>
  <si>
    <t>96/01/03</t>
  </si>
  <si>
    <t>96/01/04</t>
  </si>
  <si>
    <t>96/01/05</t>
  </si>
  <si>
    <t>96/01/06</t>
  </si>
  <si>
    <t>96/01/07</t>
  </si>
  <si>
    <t>96/01/08</t>
  </si>
  <si>
    <t>96/01/09</t>
  </si>
  <si>
    <t>96/01/10</t>
  </si>
  <si>
    <t>96/01/11</t>
  </si>
  <si>
    <t>96/01/12</t>
  </si>
  <si>
    <t>96/01/13</t>
  </si>
  <si>
    <t>96/01/14</t>
  </si>
  <si>
    <t>96/01/15</t>
  </si>
  <si>
    <t>96/01/16</t>
  </si>
  <si>
    <t>96/01/17</t>
  </si>
  <si>
    <t>96/01/18</t>
  </si>
  <si>
    <t>96/01/19</t>
  </si>
  <si>
    <t>96/01/20</t>
  </si>
  <si>
    <t>96/01/21</t>
  </si>
  <si>
    <t>96/01/22</t>
  </si>
  <si>
    <t>96/01/23</t>
  </si>
  <si>
    <t>96/01/24</t>
  </si>
  <si>
    <t>96/01/25</t>
  </si>
  <si>
    <t>96/01/26</t>
  </si>
  <si>
    <t>96/01/27</t>
  </si>
  <si>
    <t>96/01/28</t>
  </si>
  <si>
    <t>96/01/29</t>
  </si>
  <si>
    <t>96/01/30</t>
  </si>
  <si>
    <t xml:space="preserve"> نرخ عرضه شده</t>
  </si>
  <si>
    <t xml:space="preserve"> نرخ معامله شده</t>
  </si>
  <si>
    <t>قیمت تمام شده با vb بندرعباس</t>
  </si>
  <si>
    <t>قیمت تمام شده با vb اصفهان</t>
  </si>
  <si>
    <t xml:space="preserve">میزان بارگیری همیار جی 
</t>
  </si>
  <si>
    <t>میزان بارگیری شده 
جی</t>
  </si>
  <si>
    <t>96/01/31</t>
  </si>
  <si>
    <t>خروجی بارگیری شده
 از نفت جی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</si>
</sst>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_-* #,##0.00\-;_-* &quot;-&quot;??_-;_-@_-"/>
    <numFmt numFmtId="165" formatCode="_-* #,##0_-;_-* #,##0\-;_-* &quot;-&quot;??_-;_-@_-"/>
    <numFmt numFmtId="166" formatCode="#,##0_ ;\-#,##0\ "/>
  </numFmts>
  <fonts count="12" x14ac:knownFonts="1">
    <font>
      <sz val="11"/>
      <color theme="1"/>
      <name val="Calibri"/>
      <family val="2"/>
      <charset val="178"/>
      <scheme val="minor"/>
    </font>
    <font>
      <b/>
      <sz val="11"/>
      <color theme="1"/>
      <name val="B Mitra"/>
      <charset val="178"/>
    </font>
    <font>
      <sz val="12"/>
      <color theme="1"/>
      <name val="B Mitra"/>
      <charset val="178"/>
    </font>
    <font>
      <sz val="11"/>
      <color theme="1"/>
      <name val="Calibri"/>
      <family val="2"/>
      <scheme val="minor"/>
    </font>
    <font>
      <b/>
      <sz val="12"/>
      <color theme="1"/>
      <name val="B Mitra"/>
      <charset val="178"/>
    </font>
    <font>
      <sz val="11"/>
      <color theme="1"/>
      <name val="Calibri"/>
      <family val="2"/>
      <charset val="178"/>
      <scheme val="minor"/>
    </font>
    <font>
      <b/>
      <sz val="14"/>
      <name val="B Nazanin"/>
      <charset val="178"/>
    </font>
    <font>
      <b/>
      <sz val="12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13"/>
      <color theme="1"/>
      <name val="B Lotus"/>
      <charset val="178"/>
    </font>
    <font>
      <b/>
      <sz val="13"/>
      <color theme="1"/>
      <name val="B Lotus"/>
      <charset val="178"/>
    </font>
  </fonts>
  <fills count="1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3" fillId="0" borderId="0"/>
    <xf numFmtId="164" fontId="5" fillId="0" borderId="0" applyFont="0" applyFill="0" applyBorder="0" applyAlignment="0" applyProtection="0"/>
  </cellStyleXfs>
  <cellXfs count="7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3" fontId="0" fillId="0" borderId="0" xfId="0" applyNumberFormat="1"/>
    <xf numFmtId="3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5" fontId="9" fillId="0" borderId="1" xfId="2" applyNumberFormat="1" applyFont="1" applyFill="1" applyBorder="1" applyAlignment="1">
      <alignment horizontal="center" vertical="center"/>
    </xf>
    <xf numFmtId="166" fontId="9" fillId="0" borderId="1" xfId="2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165" fontId="9" fillId="3" borderId="1" xfId="2" applyNumberFormat="1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3" fontId="2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3" fontId="2" fillId="4" borderId="5" xfId="0" applyNumberFormat="1" applyFont="1" applyFill="1" applyBorder="1" applyAlignment="1">
      <alignment horizontal="center" vertical="center"/>
    </xf>
    <xf numFmtId="3" fontId="2" fillId="0" borderId="7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3" fontId="2" fillId="0" borderId="6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165" fontId="0" fillId="0" borderId="0" xfId="0" applyNumberFormat="1"/>
    <xf numFmtId="0" fontId="7" fillId="3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5" fontId="7" fillId="0" borderId="8" xfId="2" applyNumberFormat="1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65" fontId="9" fillId="3" borderId="8" xfId="2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49" fontId="1" fillId="7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7" borderId="7" xfId="0" applyFont="1" applyFill="1" applyBorder="1" applyAlignment="1">
      <alignment horizontal="center" vertical="center" wrapText="1"/>
    </xf>
    <xf numFmtId="3" fontId="2" fillId="4" borderId="6" xfId="0" applyNumberFormat="1" applyFont="1" applyFill="1" applyBorder="1" applyAlignment="1">
      <alignment horizontal="center" vertical="center"/>
    </xf>
    <xf numFmtId="166" fontId="9" fillId="0" borderId="8" xfId="2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3" fontId="4" fillId="0" borderId="8" xfId="0" applyNumberFormat="1" applyFont="1" applyBorder="1" applyAlignment="1">
      <alignment horizontal="center" vertical="center"/>
    </xf>
    <xf numFmtId="3" fontId="2" fillId="8" borderId="1" xfId="0" applyNumberFormat="1" applyFont="1" applyFill="1" applyBorder="1" applyAlignment="1">
      <alignment horizontal="center" vertical="center"/>
    </xf>
    <xf numFmtId="0" fontId="10" fillId="0" borderId="0" xfId="0" applyFont="1"/>
    <xf numFmtId="165" fontId="10" fillId="0" borderId="0" xfId="2" applyNumberFormat="1" applyFont="1"/>
    <xf numFmtId="0" fontId="10" fillId="0" borderId="1" xfId="0" applyFont="1" applyBorder="1" applyAlignment="1">
      <alignment horizontal="center" vertical="center"/>
    </xf>
    <xf numFmtId="165" fontId="10" fillId="0" borderId="1" xfId="2" applyNumberFormat="1" applyFont="1" applyBorder="1" applyAlignment="1">
      <alignment horizontal="center" vertical="center"/>
    </xf>
    <xf numFmtId="0" fontId="10" fillId="0" borderId="1" xfId="0" applyFont="1" applyBorder="1"/>
    <xf numFmtId="165" fontId="10" fillId="0" borderId="1" xfId="2" applyNumberFormat="1" applyFont="1" applyFill="1" applyBorder="1" applyAlignment="1">
      <alignment horizontal="center" vertical="center"/>
    </xf>
    <xf numFmtId="0" fontId="10" fillId="9" borderId="1" xfId="0" applyFont="1" applyFill="1" applyBorder="1"/>
    <xf numFmtId="3" fontId="10" fillId="0" borderId="1" xfId="0" applyNumberFormat="1" applyFont="1" applyBorder="1" applyAlignment="1">
      <alignment horizontal="center" vertical="center"/>
    </xf>
    <xf numFmtId="165" fontId="10" fillId="0" borderId="1" xfId="2" applyNumberFormat="1" applyFont="1" applyBorder="1"/>
    <xf numFmtId="0" fontId="10" fillId="4" borderId="10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165" fontId="10" fillId="4" borderId="11" xfId="2" applyNumberFormat="1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 wrapText="1"/>
    </xf>
    <xf numFmtId="0" fontId="10" fillId="9" borderId="10" xfId="0" applyFont="1" applyFill="1" applyBorder="1" applyAlignment="1">
      <alignment horizontal="center" vertical="center"/>
    </xf>
    <xf numFmtId="0" fontId="10" fillId="9" borderId="11" xfId="0" applyFont="1" applyFill="1" applyBorder="1" applyAlignment="1">
      <alignment horizontal="center" vertical="center"/>
    </xf>
    <xf numFmtId="0" fontId="10" fillId="9" borderId="12" xfId="0" applyFont="1" applyFill="1" applyBorder="1" applyAlignment="1">
      <alignment horizontal="center" vertical="center"/>
    </xf>
    <xf numFmtId="0" fontId="11" fillId="10" borderId="10" xfId="0" applyFont="1" applyFill="1" applyBorder="1"/>
    <xf numFmtId="0" fontId="11" fillId="10" borderId="13" xfId="0" applyFont="1" applyFill="1" applyBorder="1"/>
    <xf numFmtId="0" fontId="10" fillId="9" borderId="1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8" xfId="0" applyNumberFormat="1" applyFont="1" applyBorder="1" applyAlignment="1">
      <alignment horizontal="center" vertical="center"/>
    </xf>
    <xf numFmtId="49" fontId="2" fillId="4" borderId="2" xfId="0" applyNumberFormat="1" applyFont="1" applyFill="1" applyBorder="1" applyAlignment="1">
      <alignment horizontal="center" vertical="center"/>
    </xf>
    <xf numFmtId="49" fontId="2" fillId="4" borderId="8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2"/>
  <sheetViews>
    <sheetView rightToLeft="1" workbookViewId="0">
      <pane ySplit="1" topLeftCell="A29" activePane="bottomLeft" state="frozen"/>
      <selection pane="bottomLeft" activeCell="G46" sqref="G46"/>
    </sheetView>
  </sheetViews>
  <sheetFormatPr defaultRowHeight="15" x14ac:dyDescent="0.25"/>
  <cols>
    <col min="1" max="1" width="7.42578125" customWidth="1"/>
    <col min="2" max="2" width="10.140625" customWidth="1"/>
    <col min="3" max="3" width="11.42578125" customWidth="1"/>
    <col min="4" max="4" width="12.7109375" bestFit="1" customWidth="1"/>
    <col min="5" max="5" width="10.28515625" bestFit="1" customWidth="1"/>
    <col min="6" max="6" width="13.7109375" bestFit="1" customWidth="1"/>
    <col min="7" max="7" width="12.5703125" bestFit="1" customWidth="1"/>
    <col min="9" max="9" width="9.85546875" customWidth="1"/>
    <col min="10" max="10" width="13.85546875" bestFit="1" customWidth="1"/>
    <col min="11" max="11" width="11.5703125" bestFit="1" customWidth="1"/>
    <col min="13" max="14" width="11.7109375" bestFit="1" customWidth="1"/>
    <col min="15" max="15" width="11.7109375" customWidth="1"/>
    <col min="16" max="16" width="13" customWidth="1"/>
    <col min="18" max="18" width="11" bestFit="1" customWidth="1"/>
    <col min="19" max="19" width="12.7109375" bestFit="1" customWidth="1"/>
    <col min="20" max="20" width="14" bestFit="1" customWidth="1"/>
  </cols>
  <sheetData>
    <row r="1" spans="1:20" ht="36" x14ac:dyDescent="0.25">
      <c r="A1" s="35" t="s">
        <v>4</v>
      </c>
      <c r="B1" s="35" t="s">
        <v>51</v>
      </c>
      <c r="C1" s="35" t="s">
        <v>0</v>
      </c>
      <c r="D1" s="35" t="s">
        <v>3</v>
      </c>
      <c r="E1" s="35" t="s">
        <v>75</v>
      </c>
      <c r="F1" s="35" t="s">
        <v>6</v>
      </c>
      <c r="G1" s="35" t="s">
        <v>7</v>
      </c>
      <c r="H1" s="36" t="s">
        <v>22</v>
      </c>
      <c r="I1" s="36" t="s">
        <v>23</v>
      </c>
      <c r="J1" s="37" t="s">
        <v>41</v>
      </c>
      <c r="K1" s="36" t="s">
        <v>24</v>
      </c>
      <c r="L1" s="36" t="s">
        <v>29</v>
      </c>
      <c r="M1" s="36" t="s">
        <v>25</v>
      </c>
      <c r="N1" s="36" t="s">
        <v>26</v>
      </c>
      <c r="O1" s="39" t="s">
        <v>106</v>
      </c>
      <c r="P1" s="39" t="s">
        <v>107</v>
      </c>
      <c r="Q1" s="19"/>
      <c r="R1" s="73" t="s">
        <v>12</v>
      </c>
      <c r="S1" s="73"/>
      <c r="T1" s="73"/>
    </row>
    <row r="2" spans="1:20" ht="21" x14ac:dyDescent="0.25">
      <c r="A2" s="5">
        <v>1</v>
      </c>
      <c r="B2" s="5"/>
      <c r="C2" s="16" t="s">
        <v>5</v>
      </c>
      <c r="D2" s="3" t="s">
        <v>2</v>
      </c>
      <c r="E2" s="3"/>
      <c r="F2" s="3">
        <v>400000</v>
      </c>
      <c r="G2" s="3">
        <v>4429</v>
      </c>
      <c r="H2" s="3" t="s">
        <v>27</v>
      </c>
      <c r="I2" s="3" t="s">
        <v>28</v>
      </c>
      <c r="J2" s="3">
        <v>400000</v>
      </c>
      <c r="K2" s="3">
        <v>4429</v>
      </c>
      <c r="L2" s="3">
        <v>100</v>
      </c>
      <c r="M2" s="3">
        <f t="shared" ref="M2:M8" si="0">(L2+K2)*J2</f>
        <v>1811600000</v>
      </c>
      <c r="N2" s="3">
        <f t="shared" ref="N2:N8" si="1">M2*1.09</f>
        <v>1974644000.0000002</v>
      </c>
      <c r="O2" s="24"/>
      <c r="P2" s="40">
        <v>0</v>
      </c>
      <c r="Q2" s="24"/>
      <c r="R2" s="7" t="s">
        <v>13</v>
      </c>
      <c r="S2" s="8" t="s">
        <v>14</v>
      </c>
      <c r="T2" s="7" t="s">
        <v>42</v>
      </c>
    </row>
    <row r="3" spans="1:20" ht="18.75" x14ac:dyDescent="0.25">
      <c r="A3" s="72">
        <v>2</v>
      </c>
      <c r="B3" s="5"/>
      <c r="C3" s="74" t="s">
        <v>8</v>
      </c>
      <c r="D3" s="71" t="s">
        <v>2</v>
      </c>
      <c r="E3" s="3"/>
      <c r="F3" s="71">
        <v>1300000</v>
      </c>
      <c r="G3" s="71">
        <v>4429</v>
      </c>
      <c r="H3" s="3" t="s">
        <v>27</v>
      </c>
      <c r="I3" s="3" t="s">
        <v>28</v>
      </c>
      <c r="J3" s="3">
        <v>1284380</v>
      </c>
      <c r="K3" s="3">
        <v>4429</v>
      </c>
      <c r="L3" s="3">
        <v>100</v>
      </c>
      <c r="M3" s="3">
        <f t="shared" si="0"/>
        <v>5816957020</v>
      </c>
      <c r="N3" s="3">
        <f t="shared" si="1"/>
        <v>6340483151.8000002</v>
      </c>
      <c r="O3" s="66"/>
      <c r="P3" s="40">
        <v>0</v>
      </c>
      <c r="Q3" s="24"/>
      <c r="R3" s="9" t="s">
        <v>16</v>
      </c>
      <c r="S3" s="9">
        <v>6814</v>
      </c>
      <c r="T3" s="10">
        <v>5000000</v>
      </c>
    </row>
    <row r="4" spans="1:20" ht="18.75" x14ac:dyDescent="0.25">
      <c r="A4" s="72"/>
      <c r="B4" s="5"/>
      <c r="C4" s="74"/>
      <c r="D4" s="71"/>
      <c r="E4" s="3"/>
      <c r="F4" s="71"/>
      <c r="G4" s="71"/>
      <c r="H4" s="3" t="s">
        <v>30</v>
      </c>
      <c r="I4" s="3" t="s">
        <v>31</v>
      </c>
      <c r="J4" s="3">
        <v>15620</v>
      </c>
      <c r="K4" s="3">
        <v>4429</v>
      </c>
      <c r="L4" s="3">
        <v>100</v>
      </c>
      <c r="M4" s="3">
        <f t="shared" si="0"/>
        <v>70742980</v>
      </c>
      <c r="N4" s="3">
        <f t="shared" si="1"/>
        <v>77109848.200000003</v>
      </c>
      <c r="O4" s="67"/>
      <c r="P4" s="40">
        <v>0</v>
      </c>
      <c r="Q4" s="24"/>
      <c r="R4" s="9" t="s">
        <v>18</v>
      </c>
      <c r="S4" s="9">
        <v>10040</v>
      </c>
      <c r="T4" s="10">
        <v>15000000</v>
      </c>
    </row>
    <row r="5" spans="1:20" ht="18.75" x14ac:dyDescent="0.25">
      <c r="A5" s="5">
        <v>3</v>
      </c>
      <c r="B5" s="5"/>
      <c r="C5" s="16" t="s">
        <v>9</v>
      </c>
      <c r="D5" s="3" t="s">
        <v>2</v>
      </c>
      <c r="E5" s="3"/>
      <c r="F5" s="3">
        <v>1200000</v>
      </c>
      <c r="G5" s="3">
        <v>4429</v>
      </c>
      <c r="H5" s="3" t="s">
        <v>30</v>
      </c>
      <c r="I5" s="3" t="s">
        <v>31</v>
      </c>
      <c r="J5" s="3">
        <v>1200000</v>
      </c>
      <c r="K5" s="3">
        <v>4429</v>
      </c>
      <c r="L5" s="3">
        <v>100</v>
      </c>
      <c r="M5" s="3">
        <f t="shared" si="0"/>
        <v>5434800000</v>
      </c>
      <c r="N5" s="3">
        <f t="shared" si="1"/>
        <v>5923932000</v>
      </c>
      <c r="O5" s="24"/>
      <c r="P5" s="40">
        <v>0</v>
      </c>
      <c r="Q5" s="24"/>
      <c r="R5" s="9" t="s">
        <v>56</v>
      </c>
      <c r="S5" s="9">
        <v>13070</v>
      </c>
      <c r="T5" s="10">
        <v>50000000</v>
      </c>
    </row>
    <row r="6" spans="1:20" ht="18.75" x14ac:dyDescent="0.25">
      <c r="A6" s="5">
        <v>4</v>
      </c>
      <c r="B6" s="5"/>
      <c r="C6" s="16" t="s">
        <v>10</v>
      </c>
      <c r="D6" s="3" t="s">
        <v>2</v>
      </c>
      <c r="E6" s="3"/>
      <c r="F6" s="3">
        <v>1520000</v>
      </c>
      <c r="G6" s="3">
        <v>4909</v>
      </c>
      <c r="H6" s="3" t="s">
        <v>30</v>
      </c>
      <c r="I6" s="3" t="s">
        <v>31</v>
      </c>
      <c r="J6" s="3">
        <v>1520000</v>
      </c>
      <c r="K6" s="3">
        <v>4909</v>
      </c>
      <c r="L6" s="3">
        <v>100</v>
      </c>
      <c r="M6" s="3">
        <f t="shared" si="0"/>
        <v>7613680000</v>
      </c>
      <c r="N6" s="3">
        <f t="shared" si="1"/>
        <v>8298911200.000001</v>
      </c>
      <c r="O6" s="24"/>
      <c r="P6" s="40">
        <v>0</v>
      </c>
      <c r="Q6" s="24"/>
      <c r="R6" s="9"/>
      <c r="S6" s="9"/>
      <c r="T6" s="10"/>
    </row>
    <row r="7" spans="1:20" ht="18.75" x14ac:dyDescent="0.25">
      <c r="A7" s="5">
        <v>5</v>
      </c>
      <c r="B7" s="5"/>
      <c r="C7" s="16" t="s">
        <v>11</v>
      </c>
      <c r="D7" s="3" t="s">
        <v>2</v>
      </c>
      <c r="E7" s="3"/>
      <c r="F7" s="3">
        <v>1800000</v>
      </c>
      <c r="G7" s="3">
        <v>4909</v>
      </c>
      <c r="H7" s="3" t="s">
        <v>30</v>
      </c>
      <c r="I7" s="3" t="s">
        <v>31</v>
      </c>
      <c r="J7" s="3">
        <v>1800000</v>
      </c>
      <c r="K7" s="3">
        <v>4909</v>
      </c>
      <c r="L7" s="3">
        <v>100</v>
      </c>
      <c r="M7" s="3">
        <f t="shared" si="0"/>
        <v>9016200000</v>
      </c>
      <c r="N7" s="3">
        <f t="shared" si="1"/>
        <v>9827658000</v>
      </c>
      <c r="O7" s="24"/>
      <c r="P7" s="40">
        <v>0</v>
      </c>
      <c r="Q7" s="24"/>
      <c r="R7" s="9"/>
      <c r="S7" s="9"/>
      <c r="T7" s="11"/>
    </row>
    <row r="8" spans="1:20" ht="18.75" x14ac:dyDescent="0.25">
      <c r="A8" s="72">
        <v>6</v>
      </c>
      <c r="B8" s="5"/>
      <c r="C8" s="74" t="s">
        <v>19</v>
      </c>
      <c r="D8" s="71" t="s">
        <v>2</v>
      </c>
      <c r="E8" s="64"/>
      <c r="F8" s="71">
        <v>1400000</v>
      </c>
      <c r="G8" s="71">
        <v>4909</v>
      </c>
      <c r="H8" s="3" t="s">
        <v>30</v>
      </c>
      <c r="I8" s="3" t="s">
        <v>31</v>
      </c>
      <c r="J8" s="3">
        <v>386030</v>
      </c>
      <c r="K8" s="3">
        <v>4909</v>
      </c>
      <c r="L8" s="3">
        <v>100</v>
      </c>
      <c r="M8" s="3">
        <f t="shared" si="0"/>
        <v>1933624270</v>
      </c>
      <c r="N8" s="3">
        <f t="shared" si="1"/>
        <v>2107650454.3000002</v>
      </c>
      <c r="O8" s="66"/>
      <c r="P8" s="40">
        <v>0</v>
      </c>
      <c r="Q8" s="24"/>
      <c r="R8" s="9"/>
      <c r="S8" s="12"/>
      <c r="T8" s="11"/>
    </row>
    <row r="9" spans="1:20" ht="18.75" x14ac:dyDescent="0.25">
      <c r="A9" s="72"/>
      <c r="B9" s="5"/>
      <c r="C9" s="74"/>
      <c r="D9" s="71"/>
      <c r="E9" s="65"/>
      <c r="F9" s="71"/>
      <c r="G9" s="71"/>
      <c r="H9" s="3" t="s">
        <v>36</v>
      </c>
      <c r="I9" s="3" t="s">
        <v>35</v>
      </c>
      <c r="J9" s="3">
        <v>1013970</v>
      </c>
      <c r="K9" s="3">
        <v>4909</v>
      </c>
      <c r="L9" s="3">
        <v>100</v>
      </c>
      <c r="M9" s="3">
        <f t="shared" ref="M9:M12" si="2">(L9+K9)*J9</f>
        <v>5078975730</v>
      </c>
      <c r="N9" s="3">
        <f t="shared" ref="N9:N12" si="3">M9*1.09</f>
        <v>5536083545.7000008</v>
      </c>
      <c r="O9" s="67"/>
      <c r="P9" s="40">
        <v>0</v>
      </c>
      <c r="Q9" s="24"/>
      <c r="R9" s="9"/>
      <c r="S9" s="12"/>
      <c r="T9" s="11"/>
    </row>
    <row r="10" spans="1:20" ht="18.75" x14ac:dyDescent="0.25">
      <c r="A10" s="5">
        <v>7</v>
      </c>
      <c r="B10" s="5"/>
      <c r="C10" s="16" t="s">
        <v>20</v>
      </c>
      <c r="D10" s="3" t="s">
        <v>2</v>
      </c>
      <c r="E10" s="28"/>
      <c r="F10" s="3">
        <v>2300000</v>
      </c>
      <c r="G10" s="3">
        <v>4921</v>
      </c>
      <c r="H10" s="3" t="s">
        <v>36</v>
      </c>
      <c r="I10" s="3" t="s">
        <v>35</v>
      </c>
      <c r="J10" s="3">
        <v>2300000</v>
      </c>
      <c r="K10" s="3">
        <v>4921</v>
      </c>
      <c r="L10" s="3">
        <v>100</v>
      </c>
      <c r="M10" s="3">
        <f t="shared" si="2"/>
        <v>11548300000</v>
      </c>
      <c r="N10" s="3">
        <f t="shared" si="3"/>
        <v>12587647000</v>
      </c>
      <c r="O10" s="24"/>
      <c r="P10" s="40">
        <v>0</v>
      </c>
      <c r="Q10" s="24"/>
      <c r="R10" s="9"/>
      <c r="S10" s="12"/>
      <c r="T10" s="11"/>
    </row>
    <row r="11" spans="1:20" ht="18.75" x14ac:dyDescent="0.25">
      <c r="A11" s="64">
        <v>8</v>
      </c>
      <c r="B11" s="5"/>
      <c r="C11" s="68" t="s">
        <v>21</v>
      </c>
      <c r="D11" s="66" t="s">
        <v>2</v>
      </c>
      <c r="E11" s="64"/>
      <c r="F11" s="66">
        <v>1000000</v>
      </c>
      <c r="G11" s="66">
        <v>4921</v>
      </c>
      <c r="H11" s="3" t="s">
        <v>36</v>
      </c>
      <c r="I11" s="3" t="s">
        <v>35</v>
      </c>
      <c r="J11" s="3">
        <v>993960</v>
      </c>
      <c r="K11" s="3">
        <v>4921</v>
      </c>
      <c r="L11" s="3">
        <v>100</v>
      </c>
      <c r="M11" s="3">
        <f t="shared" si="2"/>
        <v>4990673160</v>
      </c>
      <c r="N11" s="3">
        <f t="shared" si="3"/>
        <v>5439833744.4000006</v>
      </c>
      <c r="O11" s="66"/>
      <c r="P11" s="18">
        <v>0</v>
      </c>
      <c r="Q11" s="3"/>
      <c r="R11" s="26"/>
      <c r="S11" s="12"/>
      <c r="T11" s="11"/>
    </row>
    <row r="12" spans="1:20" ht="18.75" x14ac:dyDescent="0.25">
      <c r="A12" s="65"/>
      <c r="B12" s="5"/>
      <c r="C12" s="69"/>
      <c r="D12" s="67"/>
      <c r="E12" s="65"/>
      <c r="F12" s="67"/>
      <c r="G12" s="67"/>
      <c r="H12" s="3" t="s">
        <v>46</v>
      </c>
      <c r="I12" s="3" t="s">
        <v>47</v>
      </c>
      <c r="J12" s="3">
        <v>6040</v>
      </c>
      <c r="K12" s="3">
        <v>4921</v>
      </c>
      <c r="L12" s="3">
        <v>100</v>
      </c>
      <c r="M12" s="3">
        <f t="shared" si="2"/>
        <v>30326840</v>
      </c>
      <c r="N12" s="3">
        <f t="shared" si="3"/>
        <v>33056255.600000001</v>
      </c>
      <c r="O12" s="67"/>
      <c r="P12" s="18">
        <v>0</v>
      </c>
      <c r="Q12" s="3"/>
      <c r="R12" s="26"/>
      <c r="S12" s="12"/>
      <c r="T12" s="11"/>
    </row>
    <row r="13" spans="1:20" ht="18.75" x14ac:dyDescent="0.25">
      <c r="A13" s="5">
        <v>9</v>
      </c>
      <c r="B13" s="5"/>
      <c r="C13" s="16" t="s">
        <v>40</v>
      </c>
      <c r="D13" s="3" t="s">
        <v>2</v>
      </c>
      <c r="E13" s="28"/>
      <c r="F13" s="3">
        <v>1000000</v>
      </c>
      <c r="G13" s="3">
        <v>5373</v>
      </c>
      <c r="H13" s="3" t="s">
        <v>46</v>
      </c>
      <c r="I13" s="3" t="s">
        <v>47</v>
      </c>
      <c r="J13" s="3">
        <v>1000000</v>
      </c>
      <c r="K13" s="3">
        <v>5373</v>
      </c>
      <c r="L13" s="3">
        <v>100</v>
      </c>
      <c r="M13" s="3">
        <f t="shared" ref="M13:M18" si="4">(L13+K13)*J13</f>
        <v>5473000000</v>
      </c>
      <c r="N13" s="3">
        <f t="shared" ref="N13:N18" si="5">M13*1.09</f>
        <v>5965570000</v>
      </c>
      <c r="O13" s="3"/>
      <c r="P13" s="18">
        <v>0</v>
      </c>
      <c r="Q13" s="3"/>
      <c r="R13" s="26"/>
      <c r="S13" s="12"/>
      <c r="T13" s="11"/>
    </row>
    <row r="14" spans="1:20" ht="18.75" x14ac:dyDescent="0.25">
      <c r="A14" s="64">
        <v>10</v>
      </c>
      <c r="B14" s="72"/>
      <c r="C14" s="68" t="s">
        <v>59</v>
      </c>
      <c r="D14" s="66" t="s">
        <v>2</v>
      </c>
      <c r="E14" s="64"/>
      <c r="F14" s="66">
        <v>1000000</v>
      </c>
      <c r="G14" s="66">
        <v>5373</v>
      </c>
      <c r="H14" s="3" t="s">
        <v>46</v>
      </c>
      <c r="I14" s="3" t="s">
        <v>47</v>
      </c>
      <c r="J14" s="3">
        <v>733430</v>
      </c>
      <c r="K14" s="3">
        <v>5373</v>
      </c>
      <c r="L14" s="3">
        <v>100</v>
      </c>
      <c r="M14" s="3">
        <f t="shared" si="4"/>
        <v>4014062390</v>
      </c>
      <c r="N14" s="3">
        <f t="shared" si="5"/>
        <v>4375328005.1000004</v>
      </c>
      <c r="O14" s="3"/>
      <c r="P14" s="18">
        <v>0</v>
      </c>
      <c r="Q14" s="3"/>
      <c r="R14" s="26"/>
      <c r="S14" s="12"/>
      <c r="T14" s="11"/>
    </row>
    <row r="15" spans="1:20" ht="18.75" x14ac:dyDescent="0.25">
      <c r="A15" s="65"/>
      <c r="B15" s="72"/>
      <c r="C15" s="69"/>
      <c r="D15" s="67"/>
      <c r="E15" s="65"/>
      <c r="F15" s="67"/>
      <c r="G15" s="67"/>
      <c r="H15" s="3" t="s">
        <v>57</v>
      </c>
      <c r="I15" s="3" t="s">
        <v>58</v>
      </c>
      <c r="J15" s="3">
        <v>266570</v>
      </c>
      <c r="K15" s="3">
        <v>5373</v>
      </c>
      <c r="L15" s="3">
        <v>100</v>
      </c>
      <c r="M15" s="3">
        <f t="shared" si="4"/>
        <v>1458937610</v>
      </c>
      <c r="N15" s="3">
        <f t="shared" si="5"/>
        <v>1590241994.9000001</v>
      </c>
      <c r="O15" s="3"/>
      <c r="P15" s="18">
        <v>0</v>
      </c>
      <c r="Q15" s="3"/>
      <c r="R15" s="26"/>
      <c r="S15" s="12"/>
      <c r="T15" s="11"/>
    </row>
    <row r="16" spans="1:20" ht="18.75" x14ac:dyDescent="0.25">
      <c r="A16" s="5">
        <v>11</v>
      </c>
      <c r="B16" s="5"/>
      <c r="C16" s="16" t="s">
        <v>43</v>
      </c>
      <c r="D16" s="3" t="s">
        <v>2</v>
      </c>
      <c r="E16" s="28"/>
      <c r="F16" s="3">
        <v>1500000</v>
      </c>
      <c r="G16" s="3">
        <v>5644</v>
      </c>
      <c r="H16" s="3" t="s">
        <v>57</v>
      </c>
      <c r="I16" s="3" t="s">
        <v>58</v>
      </c>
      <c r="J16" s="3">
        <v>1500000</v>
      </c>
      <c r="K16" s="3">
        <v>5644</v>
      </c>
      <c r="L16" s="3">
        <v>100</v>
      </c>
      <c r="M16" s="3">
        <f t="shared" si="4"/>
        <v>8616000000</v>
      </c>
      <c r="N16" s="3">
        <f t="shared" si="5"/>
        <v>9391440000</v>
      </c>
      <c r="O16" s="3"/>
      <c r="P16" s="18">
        <v>0</v>
      </c>
      <c r="Q16" s="3"/>
      <c r="R16" s="26"/>
      <c r="S16" s="12"/>
      <c r="T16" s="11"/>
    </row>
    <row r="17" spans="1:20" ht="18.75" x14ac:dyDescent="0.25">
      <c r="A17" s="5">
        <v>12</v>
      </c>
      <c r="B17" s="5"/>
      <c r="C17" s="16" t="s">
        <v>44</v>
      </c>
      <c r="D17" s="3" t="s">
        <v>2</v>
      </c>
      <c r="E17" s="28"/>
      <c r="F17" s="3">
        <v>1000000</v>
      </c>
      <c r="G17" s="3">
        <v>5644</v>
      </c>
      <c r="H17" s="3" t="s">
        <v>57</v>
      </c>
      <c r="I17" s="3" t="s">
        <v>58</v>
      </c>
      <c r="J17" s="3">
        <v>1000000</v>
      </c>
      <c r="K17" s="3">
        <v>5644</v>
      </c>
      <c r="L17" s="3">
        <v>100</v>
      </c>
      <c r="M17" s="3">
        <f t="shared" si="4"/>
        <v>5744000000</v>
      </c>
      <c r="N17" s="3">
        <f t="shared" si="5"/>
        <v>6260960000</v>
      </c>
      <c r="O17" s="3"/>
      <c r="P17" s="18">
        <v>0</v>
      </c>
      <c r="Q17" s="3"/>
      <c r="R17" s="26"/>
      <c r="S17" s="12"/>
      <c r="T17" s="11"/>
    </row>
    <row r="18" spans="1:20" ht="18.75" x14ac:dyDescent="0.25">
      <c r="A18" s="5">
        <v>13</v>
      </c>
      <c r="B18" s="5"/>
      <c r="C18" s="16" t="s">
        <v>45</v>
      </c>
      <c r="D18" s="3" t="s">
        <v>2</v>
      </c>
      <c r="E18" s="28"/>
      <c r="F18" s="3">
        <v>1500000</v>
      </c>
      <c r="G18" s="3">
        <v>5645</v>
      </c>
      <c r="H18" s="3" t="s">
        <v>57</v>
      </c>
      <c r="I18" s="3" t="s">
        <v>58</v>
      </c>
      <c r="J18" s="3">
        <v>1500000</v>
      </c>
      <c r="K18" s="3">
        <v>5645</v>
      </c>
      <c r="L18" s="3">
        <v>100</v>
      </c>
      <c r="M18" s="3">
        <f t="shared" si="4"/>
        <v>8617500000</v>
      </c>
      <c r="N18" s="3">
        <f t="shared" si="5"/>
        <v>9393075000</v>
      </c>
      <c r="O18" s="3"/>
      <c r="P18" s="18">
        <v>0</v>
      </c>
      <c r="Q18" s="3"/>
      <c r="R18" s="26"/>
      <c r="S18" s="12"/>
      <c r="T18" s="11"/>
    </row>
    <row r="19" spans="1:20" ht="18.75" x14ac:dyDescent="0.25">
      <c r="A19" s="64">
        <v>14</v>
      </c>
      <c r="B19" s="66" t="s">
        <v>52</v>
      </c>
      <c r="C19" s="68" t="s">
        <v>50</v>
      </c>
      <c r="D19" s="66" t="s">
        <v>2</v>
      </c>
      <c r="E19" s="64"/>
      <c r="F19" s="66">
        <v>1500000</v>
      </c>
      <c r="G19" s="66">
        <v>5644</v>
      </c>
      <c r="H19" s="3" t="s">
        <v>57</v>
      </c>
      <c r="I19" s="3" t="s">
        <v>58</v>
      </c>
      <c r="J19" s="3">
        <v>350790</v>
      </c>
      <c r="K19" s="3">
        <v>5644</v>
      </c>
      <c r="L19" s="3">
        <v>100</v>
      </c>
      <c r="M19" s="3">
        <f t="shared" ref="M19" si="6">(L19+K19)*J19</f>
        <v>2014937760</v>
      </c>
      <c r="N19" s="3">
        <f t="shared" ref="N19" si="7">M19*1.09</f>
        <v>2196282158.4000001</v>
      </c>
      <c r="O19" s="3"/>
      <c r="P19" s="18">
        <v>0</v>
      </c>
      <c r="Q19" s="3"/>
      <c r="R19" s="13"/>
      <c r="S19" s="12"/>
      <c r="T19" s="11"/>
    </row>
    <row r="20" spans="1:20" ht="18.75" x14ac:dyDescent="0.4">
      <c r="A20" s="65"/>
      <c r="B20" s="67"/>
      <c r="C20" s="69"/>
      <c r="D20" s="67"/>
      <c r="E20" s="65"/>
      <c r="F20" s="67"/>
      <c r="G20" s="67"/>
      <c r="H20" s="27" t="s">
        <v>64</v>
      </c>
      <c r="I20" s="3" t="s">
        <v>65</v>
      </c>
      <c r="J20" s="3">
        <v>1149210</v>
      </c>
      <c r="K20" s="3">
        <v>5644</v>
      </c>
      <c r="L20" s="3">
        <v>100</v>
      </c>
      <c r="M20" s="3">
        <f t="shared" ref="M20" si="8">(L20+K20)*J20</f>
        <v>6601062240</v>
      </c>
      <c r="N20" s="3">
        <f t="shared" ref="N20" si="9">M20*1.09</f>
        <v>7195157841.6000004</v>
      </c>
      <c r="O20" s="3"/>
      <c r="P20" s="18">
        <v>0</v>
      </c>
      <c r="Q20" s="3"/>
      <c r="R20" s="13"/>
      <c r="S20" s="12"/>
      <c r="T20" s="11"/>
    </row>
    <row r="21" spans="1:20" ht="18.75" x14ac:dyDescent="0.4">
      <c r="A21" s="64">
        <v>15</v>
      </c>
      <c r="B21" s="66" t="s">
        <v>54</v>
      </c>
      <c r="C21" s="68" t="s">
        <v>55</v>
      </c>
      <c r="D21" s="66" t="s">
        <v>2</v>
      </c>
      <c r="E21" s="64"/>
      <c r="F21" s="66">
        <v>1500000</v>
      </c>
      <c r="G21" s="66">
        <v>5644</v>
      </c>
      <c r="H21" s="27" t="s">
        <v>64</v>
      </c>
      <c r="I21" s="3" t="s">
        <v>66</v>
      </c>
      <c r="J21" s="3">
        <v>145530</v>
      </c>
      <c r="K21" s="3">
        <v>5644</v>
      </c>
      <c r="L21" s="3">
        <v>100</v>
      </c>
      <c r="M21" s="3">
        <f t="shared" ref="M21:M28" si="10">(L21+K21)*J21</f>
        <v>835924320</v>
      </c>
      <c r="N21" s="3">
        <f t="shared" ref="N21:N28" si="11">M21*1.09</f>
        <v>911157508.80000007</v>
      </c>
      <c r="O21" s="3"/>
      <c r="P21" s="18">
        <v>0</v>
      </c>
      <c r="Q21" s="3"/>
      <c r="R21" s="13"/>
      <c r="S21" s="12"/>
      <c r="T21" s="11"/>
    </row>
    <row r="22" spans="1:20" ht="18.75" x14ac:dyDescent="0.4">
      <c r="A22" s="65"/>
      <c r="B22" s="67"/>
      <c r="C22" s="69"/>
      <c r="D22" s="67"/>
      <c r="E22" s="65"/>
      <c r="F22" s="67"/>
      <c r="G22" s="67"/>
      <c r="H22" s="27" t="s">
        <v>76</v>
      </c>
      <c r="I22" s="3" t="s">
        <v>77</v>
      </c>
      <c r="J22" s="3">
        <v>1354470</v>
      </c>
      <c r="K22" s="3">
        <v>5644</v>
      </c>
      <c r="L22" s="3">
        <v>100</v>
      </c>
      <c r="M22" s="3">
        <f t="shared" si="10"/>
        <v>7780075680</v>
      </c>
      <c r="N22" s="3">
        <f t="shared" si="11"/>
        <v>8480282491.2000008</v>
      </c>
      <c r="O22" s="3"/>
      <c r="P22" s="18">
        <v>0</v>
      </c>
      <c r="Q22" s="3"/>
      <c r="R22" s="13"/>
      <c r="S22" s="12"/>
      <c r="T22" s="11"/>
    </row>
    <row r="23" spans="1:20" ht="18.75" x14ac:dyDescent="0.4">
      <c r="A23" s="5">
        <v>16</v>
      </c>
      <c r="B23" s="3" t="s">
        <v>60</v>
      </c>
      <c r="C23" s="16" t="s">
        <v>61</v>
      </c>
      <c r="D23" s="25" t="s">
        <v>2</v>
      </c>
      <c r="E23" s="28"/>
      <c r="F23" s="3">
        <v>1160000</v>
      </c>
      <c r="G23" s="3">
        <v>6239</v>
      </c>
      <c r="H23" s="27" t="s">
        <v>76</v>
      </c>
      <c r="I23" s="3" t="s">
        <v>78</v>
      </c>
      <c r="J23" s="3">
        <v>1160000</v>
      </c>
      <c r="K23" s="3">
        <v>6239</v>
      </c>
      <c r="L23" s="3">
        <v>100</v>
      </c>
      <c r="M23" s="3">
        <f t="shared" si="10"/>
        <v>7353240000</v>
      </c>
      <c r="N23" s="3">
        <f t="shared" si="11"/>
        <v>8015031600.000001</v>
      </c>
      <c r="O23" s="3"/>
      <c r="P23" s="18">
        <v>0</v>
      </c>
      <c r="Q23" s="3"/>
      <c r="R23" s="13"/>
      <c r="S23" s="12"/>
      <c r="T23" s="11"/>
    </row>
    <row r="24" spans="1:20" ht="18.75" x14ac:dyDescent="0.4">
      <c r="A24" s="64">
        <v>17</v>
      </c>
      <c r="B24" s="66" t="s">
        <v>63</v>
      </c>
      <c r="C24" s="68" t="s">
        <v>62</v>
      </c>
      <c r="D24" s="66" t="s">
        <v>2</v>
      </c>
      <c r="E24" s="64"/>
      <c r="F24" s="66">
        <v>1000000</v>
      </c>
      <c r="G24" s="66">
        <v>6239</v>
      </c>
      <c r="H24" s="27" t="s">
        <v>76</v>
      </c>
      <c r="I24" s="3" t="s">
        <v>79</v>
      </c>
      <c r="J24" s="3">
        <v>987060</v>
      </c>
      <c r="K24" s="3">
        <v>6239</v>
      </c>
      <c r="L24" s="3">
        <v>100</v>
      </c>
      <c r="M24" s="3">
        <f t="shared" si="10"/>
        <v>6256973340</v>
      </c>
      <c r="N24" s="3">
        <f t="shared" si="11"/>
        <v>6820100940.6000004</v>
      </c>
      <c r="O24" s="3"/>
      <c r="P24" s="18">
        <v>0</v>
      </c>
      <c r="Q24" s="3"/>
      <c r="R24" s="13"/>
      <c r="S24" s="12"/>
      <c r="T24" s="11"/>
    </row>
    <row r="25" spans="1:20" ht="18.75" x14ac:dyDescent="0.4">
      <c r="A25" s="65"/>
      <c r="B25" s="67"/>
      <c r="C25" s="69"/>
      <c r="D25" s="67"/>
      <c r="E25" s="65"/>
      <c r="F25" s="67"/>
      <c r="G25" s="67"/>
      <c r="H25" s="27" t="s">
        <v>86</v>
      </c>
      <c r="I25" s="3" t="s">
        <v>87</v>
      </c>
      <c r="J25" s="3">
        <v>12940</v>
      </c>
      <c r="K25" s="3">
        <v>6239</v>
      </c>
      <c r="L25" s="3">
        <v>100</v>
      </c>
      <c r="M25" s="3">
        <f t="shared" ref="M25" si="12">(L25+K25)*J25</f>
        <v>82026660</v>
      </c>
      <c r="N25" s="3">
        <f t="shared" ref="N25" si="13">M25*1.09</f>
        <v>89409059.400000006</v>
      </c>
      <c r="O25" s="3"/>
      <c r="P25" s="18">
        <v>0</v>
      </c>
      <c r="Q25" s="3"/>
      <c r="R25" s="13"/>
      <c r="S25" s="12"/>
      <c r="T25" s="11"/>
    </row>
    <row r="26" spans="1:20" ht="18.75" x14ac:dyDescent="0.4">
      <c r="A26" s="5">
        <v>18</v>
      </c>
      <c r="B26" s="3" t="s">
        <v>70</v>
      </c>
      <c r="C26" s="16" t="s">
        <v>69</v>
      </c>
      <c r="D26" s="25" t="s">
        <v>2</v>
      </c>
      <c r="E26" s="28"/>
      <c r="F26" s="3">
        <v>2000000</v>
      </c>
      <c r="G26" s="3">
        <v>6231</v>
      </c>
      <c r="H26" s="27" t="s">
        <v>86</v>
      </c>
      <c r="I26" s="3" t="s">
        <v>88</v>
      </c>
      <c r="J26" s="3">
        <v>2000000</v>
      </c>
      <c r="K26" s="3">
        <v>6231</v>
      </c>
      <c r="L26" s="3">
        <v>100</v>
      </c>
      <c r="M26" s="3">
        <f t="shared" si="10"/>
        <v>12662000000</v>
      </c>
      <c r="N26" s="3">
        <f t="shared" si="11"/>
        <v>13801580000.000002</v>
      </c>
      <c r="O26" s="3"/>
      <c r="P26" s="18">
        <v>0</v>
      </c>
      <c r="Q26" s="3"/>
      <c r="R26" s="13"/>
      <c r="S26" s="12"/>
      <c r="T26" s="11"/>
    </row>
    <row r="27" spans="1:20" ht="18.75" x14ac:dyDescent="0.4">
      <c r="A27" s="5">
        <v>19</v>
      </c>
      <c r="B27" s="3" t="s">
        <v>71</v>
      </c>
      <c r="C27" s="16" t="s">
        <v>72</v>
      </c>
      <c r="D27" s="25" t="s">
        <v>2</v>
      </c>
      <c r="E27" s="28">
        <v>1395449</v>
      </c>
      <c r="F27" s="3">
        <v>2000000</v>
      </c>
      <c r="G27" s="3">
        <v>6231</v>
      </c>
      <c r="H27" s="27" t="s">
        <v>86</v>
      </c>
      <c r="I27" s="3" t="s">
        <v>89</v>
      </c>
      <c r="J27" s="3">
        <v>2000000</v>
      </c>
      <c r="K27" s="3">
        <v>6231</v>
      </c>
      <c r="L27" s="3">
        <v>100</v>
      </c>
      <c r="M27" s="3">
        <f t="shared" si="10"/>
        <v>12662000000</v>
      </c>
      <c r="N27" s="3">
        <f t="shared" si="11"/>
        <v>13801580000.000002</v>
      </c>
      <c r="O27" s="3"/>
      <c r="P27" s="18">
        <v>0</v>
      </c>
      <c r="Q27" s="3"/>
      <c r="R27" s="13"/>
      <c r="S27" s="12"/>
      <c r="T27" s="11"/>
    </row>
    <row r="28" spans="1:20" ht="18.75" x14ac:dyDescent="0.4">
      <c r="A28" s="64">
        <v>20</v>
      </c>
      <c r="B28" s="66" t="s">
        <v>73</v>
      </c>
      <c r="C28" s="68" t="s">
        <v>74</v>
      </c>
      <c r="D28" s="66" t="s">
        <v>2</v>
      </c>
      <c r="E28" s="64">
        <v>1395460</v>
      </c>
      <c r="F28" s="66">
        <v>1600000</v>
      </c>
      <c r="G28" s="66">
        <v>6231</v>
      </c>
      <c r="H28" s="27" t="s">
        <v>86</v>
      </c>
      <c r="I28" s="3" t="s">
        <v>90</v>
      </c>
      <c r="J28" s="3">
        <v>204870</v>
      </c>
      <c r="K28" s="3">
        <v>6231</v>
      </c>
      <c r="L28" s="3">
        <v>100</v>
      </c>
      <c r="M28" s="3">
        <f t="shared" si="10"/>
        <v>1297031970</v>
      </c>
      <c r="N28" s="3">
        <f t="shared" si="11"/>
        <v>1413764847.3000002</v>
      </c>
      <c r="O28" s="3"/>
      <c r="P28" s="18">
        <v>0</v>
      </c>
      <c r="Q28" s="3"/>
      <c r="R28" s="13"/>
      <c r="S28" s="12"/>
      <c r="T28" s="11"/>
    </row>
    <row r="29" spans="1:20" ht="18.75" x14ac:dyDescent="0.4">
      <c r="A29" s="65"/>
      <c r="B29" s="67"/>
      <c r="C29" s="69"/>
      <c r="D29" s="67"/>
      <c r="E29" s="65"/>
      <c r="F29" s="67"/>
      <c r="G29" s="67"/>
      <c r="H29" s="27" t="s">
        <v>100</v>
      </c>
      <c r="I29" s="3" t="s">
        <v>101</v>
      </c>
      <c r="J29" s="3">
        <v>1395130</v>
      </c>
      <c r="K29" s="3">
        <v>6231</v>
      </c>
      <c r="L29" s="3">
        <v>100</v>
      </c>
      <c r="M29" s="3">
        <f t="shared" ref="M29" si="14">(L29+K29)*J29</f>
        <v>8832568030</v>
      </c>
      <c r="N29" s="3">
        <f t="shared" ref="N29" si="15">M29*1.09</f>
        <v>9627499152.7000008</v>
      </c>
      <c r="O29" s="3"/>
      <c r="P29" s="18">
        <v>0</v>
      </c>
      <c r="Q29" s="3"/>
      <c r="R29" s="13"/>
      <c r="S29" s="12"/>
      <c r="T29" s="11"/>
    </row>
    <row r="30" spans="1:20" ht="18.75" x14ac:dyDescent="0.4">
      <c r="A30" s="5">
        <v>21</v>
      </c>
      <c r="B30" s="3" t="s">
        <v>82</v>
      </c>
      <c r="C30" s="16" t="s">
        <v>81</v>
      </c>
      <c r="D30" s="3" t="s">
        <v>2</v>
      </c>
      <c r="E30" s="5">
        <v>1395482</v>
      </c>
      <c r="F30" s="3">
        <v>820000</v>
      </c>
      <c r="G30" s="3">
        <v>6231</v>
      </c>
      <c r="H30" s="27" t="s">
        <v>100</v>
      </c>
      <c r="I30" s="3" t="s">
        <v>102</v>
      </c>
      <c r="J30" s="3">
        <v>820000</v>
      </c>
      <c r="K30" s="3">
        <v>6231</v>
      </c>
      <c r="L30" s="3">
        <v>100</v>
      </c>
      <c r="M30" s="3">
        <f t="shared" ref="M30:M36" si="16">(L30+K30)*J30</f>
        <v>5191420000</v>
      </c>
      <c r="N30" s="3">
        <f t="shared" ref="N30:N36" si="17">M30*1.09</f>
        <v>5658647800</v>
      </c>
      <c r="O30" s="3"/>
      <c r="P30" s="18">
        <v>0</v>
      </c>
      <c r="Q30" s="3"/>
      <c r="R30" s="9"/>
      <c r="S30" s="9"/>
      <c r="T30" s="11"/>
    </row>
    <row r="31" spans="1:20" ht="18.75" x14ac:dyDescent="0.4">
      <c r="A31" s="5">
        <v>22</v>
      </c>
      <c r="B31" s="3" t="s">
        <v>80</v>
      </c>
      <c r="C31" s="16" t="s">
        <v>83</v>
      </c>
      <c r="D31" s="3" t="s">
        <v>2</v>
      </c>
      <c r="E31" s="5">
        <v>1395496</v>
      </c>
      <c r="F31" s="3">
        <v>600000</v>
      </c>
      <c r="G31" s="3">
        <v>6231</v>
      </c>
      <c r="H31" s="27" t="s">
        <v>100</v>
      </c>
      <c r="I31" s="3" t="s">
        <v>103</v>
      </c>
      <c r="J31" s="3">
        <v>600000</v>
      </c>
      <c r="K31" s="3">
        <v>6231</v>
      </c>
      <c r="L31" s="3">
        <v>100</v>
      </c>
      <c r="M31" s="3">
        <f t="shared" si="16"/>
        <v>3798600000</v>
      </c>
      <c r="N31" s="3">
        <f t="shared" si="17"/>
        <v>4140474000.0000005</v>
      </c>
      <c r="O31" s="3"/>
      <c r="P31" s="18">
        <v>0</v>
      </c>
      <c r="Q31" s="3"/>
      <c r="R31" s="9"/>
      <c r="S31" s="9"/>
      <c r="T31" s="11"/>
    </row>
    <row r="32" spans="1:20" ht="18.75" x14ac:dyDescent="0.4">
      <c r="A32" s="5">
        <v>23</v>
      </c>
      <c r="B32" s="3" t="s">
        <v>84</v>
      </c>
      <c r="C32" s="16" t="s">
        <v>85</v>
      </c>
      <c r="D32" s="3" t="s">
        <v>2</v>
      </c>
      <c r="E32" s="5">
        <v>1395519</v>
      </c>
      <c r="F32" s="3">
        <v>1260000</v>
      </c>
      <c r="G32" s="3">
        <v>7955</v>
      </c>
      <c r="H32" s="27" t="s">
        <v>100</v>
      </c>
      <c r="I32" s="3" t="s">
        <v>104</v>
      </c>
      <c r="J32" s="3">
        <v>1260000</v>
      </c>
      <c r="K32" s="3">
        <v>7955</v>
      </c>
      <c r="L32" s="3">
        <v>100</v>
      </c>
      <c r="M32" s="3">
        <f t="shared" si="16"/>
        <v>10149300000</v>
      </c>
      <c r="N32" s="3">
        <f t="shared" si="17"/>
        <v>11062737000</v>
      </c>
      <c r="O32" s="3"/>
      <c r="P32" s="18">
        <v>0</v>
      </c>
      <c r="Q32" s="3"/>
      <c r="R32" s="9"/>
      <c r="S32" s="9"/>
      <c r="T32" s="11"/>
    </row>
    <row r="33" spans="1:20" ht="18.75" x14ac:dyDescent="0.4">
      <c r="A33" s="5">
        <v>24</v>
      </c>
      <c r="B33" s="3" t="s">
        <v>91</v>
      </c>
      <c r="C33" s="4" t="s">
        <v>92</v>
      </c>
      <c r="D33" s="3" t="s">
        <v>2</v>
      </c>
      <c r="E33" s="5">
        <v>1395531</v>
      </c>
      <c r="F33" s="3">
        <v>1400000</v>
      </c>
      <c r="G33" s="3">
        <v>7955</v>
      </c>
      <c r="H33" s="27" t="s">
        <v>100</v>
      </c>
      <c r="I33" s="3" t="s">
        <v>105</v>
      </c>
      <c r="J33" s="3">
        <v>1276600</v>
      </c>
      <c r="K33" s="3">
        <v>7955</v>
      </c>
      <c r="L33" s="3">
        <v>100</v>
      </c>
      <c r="M33" s="3">
        <f t="shared" si="16"/>
        <v>10283013000</v>
      </c>
      <c r="N33" s="3">
        <f t="shared" si="17"/>
        <v>11208484170</v>
      </c>
      <c r="O33" s="3"/>
      <c r="P33" s="18">
        <v>0</v>
      </c>
      <c r="Q33" s="3"/>
      <c r="R33" s="9"/>
      <c r="S33" s="9"/>
      <c r="T33" s="11"/>
    </row>
    <row r="34" spans="1:20" ht="18.75" x14ac:dyDescent="0.25">
      <c r="A34" s="5">
        <v>25</v>
      </c>
      <c r="B34" s="3" t="s">
        <v>93</v>
      </c>
      <c r="C34" s="4" t="s">
        <v>94</v>
      </c>
      <c r="D34" s="3" t="s">
        <v>2</v>
      </c>
      <c r="E34" s="5">
        <v>1395539</v>
      </c>
      <c r="F34" s="3">
        <v>1600000</v>
      </c>
      <c r="G34" s="3">
        <v>7955</v>
      </c>
      <c r="H34" s="3"/>
      <c r="I34" s="3"/>
      <c r="J34" s="3"/>
      <c r="K34" s="3"/>
      <c r="L34" s="3"/>
      <c r="M34" s="3">
        <f t="shared" si="16"/>
        <v>0</v>
      </c>
      <c r="N34" s="3">
        <f t="shared" si="17"/>
        <v>0</v>
      </c>
      <c r="O34" s="3"/>
      <c r="P34" s="18">
        <v>0</v>
      </c>
      <c r="Q34" s="3"/>
      <c r="R34" s="9"/>
      <c r="S34" s="9"/>
      <c r="T34" s="11"/>
    </row>
    <row r="35" spans="1:20" ht="18.75" x14ac:dyDescent="0.25">
      <c r="A35" s="5">
        <v>26</v>
      </c>
      <c r="B35" s="3" t="s">
        <v>95</v>
      </c>
      <c r="C35" s="4">
        <v>1395456354</v>
      </c>
      <c r="D35" s="3" t="s">
        <v>99</v>
      </c>
      <c r="E35" s="5">
        <v>1395929</v>
      </c>
      <c r="F35" s="3">
        <v>500000</v>
      </c>
      <c r="G35" s="3">
        <v>9882</v>
      </c>
      <c r="H35" s="3"/>
      <c r="I35" s="3"/>
      <c r="J35" s="3"/>
      <c r="K35" s="3"/>
      <c r="L35" s="3"/>
      <c r="M35" s="3">
        <f t="shared" si="16"/>
        <v>0</v>
      </c>
      <c r="N35" s="3">
        <f t="shared" si="17"/>
        <v>0</v>
      </c>
      <c r="O35" s="3"/>
      <c r="P35" s="44">
        <f>F35-O35</f>
        <v>500000</v>
      </c>
      <c r="Q35" s="3"/>
      <c r="R35" s="9"/>
      <c r="S35" s="9"/>
      <c r="T35" s="11"/>
    </row>
    <row r="36" spans="1:20" ht="18.75" x14ac:dyDescent="0.25">
      <c r="A36" s="5">
        <v>27</v>
      </c>
      <c r="B36" s="3" t="s">
        <v>96</v>
      </c>
      <c r="C36" s="4" t="s">
        <v>97</v>
      </c>
      <c r="D36" s="3" t="s">
        <v>2</v>
      </c>
      <c r="E36" s="5">
        <v>1395560</v>
      </c>
      <c r="F36" s="3">
        <v>3400000</v>
      </c>
      <c r="G36" s="3">
        <v>7955</v>
      </c>
      <c r="H36" s="3"/>
      <c r="I36" s="3"/>
      <c r="J36" s="3"/>
      <c r="K36" s="3"/>
      <c r="L36" s="3"/>
      <c r="M36" s="3">
        <f t="shared" si="16"/>
        <v>0</v>
      </c>
      <c r="N36" s="3">
        <f t="shared" si="17"/>
        <v>0</v>
      </c>
      <c r="O36" s="3">
        <v>3400000</v>
      </c>
      <c r="P36" s="3">
        <f>F36-O36</f>
        <v>0</v>
      </c>
      <c r="Q36" s="3"/>
      <c r="R36" s="9"/>
      <c r="S36" s="9"/>
      <c r="T36" s="11"/>
    </row>
    <row r="37" spans="1:20" ht="18.75" x14ac:dyDescent="0.25">
      <c r="A37" s="38">
        <v>28</v>
      </c>
      <c r="B37" s="25" t="s">
        <v>98</v>
      </c>
      <c r="C37" s="42">
        <v>1395459286</v>
      </c>
      <c r="D37" s="25" t="s">
        <v>2</v>
      </c>
      <c r="E37" s="28">
        <v>1395576</v>
      </c>
      <c r="F37" s="25">
        <v>1620000</v>
      </c>
      <c r="G37" s="25">
        <v>7955</v>
      </c>
      <c r="H37" s="25"/>
      <c r="I37" s="25"/>
      <c r="J37" s="25"/>
      <c r="K37" s="25"/>
      <c r="L37" s="25"/>
      <c r="M37" s="25">
        <f t="shared" ref="M37" si="18">(L37+K37)*J37</f>
        <v>0</v>
      </c>
      <c r="N37" s="25">
        <f t="shared" ref="N37" si="19">M37*1.09</f>
        <v>0</v>
      </c>
      <c r="O37" s="25">
        <v>1620000</v>
      </c>
      <c r="P37" s="25">
        <f>F37-O37</f>
        <v>0</v>
      </c>
      <c r="Q37" s="3"/>
      <c r="R37" s="9"/>
      <c r="S37" s="9"/>
      <c r="T37" s="11"/>
    </row>
    <row r="38" spans="1:20" ht="18.75" x14ac:dyDescent="0.25">
      <c r="A38" s="5">
        <v>29</v>
      </c>
      <c r="B38" s="25" t="s">
        <v>108</v>
      </c>
      <c r="C38" s="28">
        <v>1395466278</v>
      </c>
      <c r="D38" s="25" t="s">
        <v>2</v>
      </c>
      <c r="E38" s="28">
        <v>1395609</v>
      </c>
      <c r="F38" s="3">
        <v>1450000</v>
      </c>
      <c r="G38" s="3">
        <v>7866</v>
      </c>
      <c r="H38" s="3"/>
      <c r="I38" s="3"/>
      <c r="J38" s="3"/>
      <c r="K38" s="3"/>
      <c r="L38" s="3"/>
      <c r="M38" s="25">
        <f t="shared" ref="M38:M43" si="20">(L38+K38)*J38</f>
        <v>0</v>
      </c>
      <c r="N38" s="25">
        <f t="shared" ref="N38:N43" si="21">M38*1.09</f>
        <v>0</v>
      </c>
      <c r="O38" s="3">
        <v>1450000</v>
      </c>
      <c r="P38" s="25">
        <f t="shared" ref="P38:P48" si="22">F38-O38</f>
        <v>0</v>
      </c>
      <c r="Q38" s="3"/>
      <c r="R38" s="9"/>
      <c r="S38" s="9"/>
      <c r="T38" s="41"/>
    </row>
    <row r="39" spans="1:20" ht="18.75" x14ac:dyDescent="0.25">
      <c r="A39" s="5">
        <v>30</v>
      </c>
      <c r="B39" s="25" t="s">
        <v>109</v>
      </c>
      <c r="C39" s="4" t="s">
        <v>110</v>
      </c>
      <c r="D39" s="25" t="s">
        <v>2</v>
      </c>
      <c r="E39" s="5">
        <v>1395619</v>
      </c>
      <c r="F39" s="3">
        <v>1450000</v>
      </c>
      <c r="G39" s="3">
        <v>7866</v>
      </c>
      <c r="H39" s="3"/>
      <c r="I39" s="3"/>
      <c r="J39" s="3"/>
      <c r="K39" s="3"/>
      <c r="L39" s="3"/>
      <c r="M39" s="25">
        <f t="shared" si="20"/>
        <v>0</v>
      </c>
      <c r="N39" s="25">
        <f t="shared" si="21"/>
        <v>0</v>
      </c>
      <c r="O39" s="3">
        <v>1450000</v>
      </c>
      <c r="P39" s="25">
        <f t="shared" si="22"/>
        <v>0</v>
      </c>
      <c r="Q39" s="3"/>
      <c r="R39" s="9"/>
      <c r="S39" s="9"/>
      <c r="T39" s="41"/>
    </row>
    <row r="40" spans="1:20" ht="18.75" x14ac:dyDescent="0.25">
      <c r="A40" s="28">
        <v>31</v>
      </c>
      <c r="B40" s="25" t="s">
        <v>112</v>
      </c>
      <c r="C40" s="42" t="s">
        <v>111</v>
      </c>
      <c r="D40" s="25" t="s">
        <v>2</v>
      </c>
      <c r="E40" s="28">
        <v>1395636</v>
      </c>
      <c r="F40" s="25">
        <v>1600000</v>
      </c>
      <c r="G40" s="25">
        <v>7866</v>
      </c>
      <c r="H40" s="25"/>
      <c r="I40" s="25"/>
      <c r="J40" s="25"/>
      <c r="K40" s="25"/>
      <c r="L40" s="25"/>
      <c r="M40" s="25">
        <f t="shared" si="20"/>
        <v>0</v>
      </c>
      <c r="N40" s="25">
        <f t="shared" si="21"/>
        <v>0</v>
      </c>
      <c r="O40" s="25">
        <v>1600000</v>
      </c>
      <c r="P40" s="25">
        <f t="shared" si="22"/>
        <v>0</v>
      </c>
      <c r="Q40" s="3"/>
      <c r="R40" s="9"/>
      <c r="S40" s="9"/>
      <c r="T40" s="41"/>
    </row>
    <row r="41" spans="1:20" ht="18.75" x14ac:dyDescent="0.25">
      <c r="A41" s="5">
        <v>32</v>
      </c>
      <c r="B41" s="3" t="s">
        <v>113</v>
      </c>
      <c r="C41" s="4" t="s">
        <v>114</v>
      </c>
      <c r="D41" s="3" t="s">
        <v>2</v>
      </c>
      <c r="E41" s="5">
        <v>1395644</v>
      </c>
      <c r="F41" s="3">
        <v>1175000</v>
      </c>
      <c r="G41" s="3">
        <v>7866</v>
      </c>
      <c r="H41" s="3"/>
      <c r="I41" s="3"/>
      <c r="J41" s="3"/>
      <c r="K41" s="3"/>
      <c r="L41" s="3"/>
      <c r="M41" s="3">
        <f t="shared" si="20"/>
        <v>0</v>
      </c>
      <c r="N41" s="3">
        <f t="shared" si="21"/>
        <v>0</v>
      </c>
      <c r="O41" s="3">
        <v>1175000</v>
      </c>
      <c r="P41" s="3">
        <f t="shared" si="22"/>
        <v>0</v>
      </c>
      <c r="Q41" s="3"/>
      <c r="R41" s="9"/>
      <c r="S41" s="9"/>
      <c r="T41" s="41"/>
    </row>
    <row r="42" spans="1:20" ht="18.75" x14ac:dyDescent="0.25">
      <c r="A42" s="5">
        <v>33</v>
      </c>
      <c r="B42" s="3" t="s">
        <v>115</v>
      </c>
      <c r="C42" s="4" t="s">
        <v>116</v>
      </c>
      <c r="D42" s="3" t="s">
        <v>2</v>
      </c>
      <c r="E42" s="5">
        <v>1395653</v>
      </c>
      <c r="F42" s="3">
        <v>3000000</v>
      </c>
      <c r="G42" s="3">
        <v>7151</v>
      </c>
      <c r="H42" s="3"/>
      <c r="I42" s="3"/>
      <c r="J42" s="3"/>
      <c r="K42" s="3"/>
      <c r="L42" s="3"/>
      <c r="M42" s="3">
        <f t="shared" si="20"/>
        <v>0</v>
      </c>
      <c r="N42" s="3">
        <f t="shared" si="21"/>
        <v>0</v>
      </c>
      <c r="O42" s="3">
        <v>3000000</v>
      </c>
      <c r="P42" s="3">
        <f t="shared" si="22"/>
        <v>0</v>
      </c>
      <c r="Q42" s="3"/>
      <c r="R42" s="9"/>
      <c r="S42" s="9"/>
      <c r="T42" s="41"/>
    </row>
    <row r="43" spans="1:20" ht="18.75" x14ac:dyDescent="0.25">
      <c r="A43" s="5">
        <v>34</v>
      </c>
      <c r="B43" s="3" t="s">
        <v>117</v>
      </c>
      <c r="C43" s="5">
        <v>1396471647</v>
      </c>
      <c r="D43" s="3" t="s">
        <v>2</v>
      </c>
      <c r="E43" s="5">
        <v>1396113</v>
      </c>
      <c r="F43" s="3">
        <v>5000000</v>
      </c>
      <c r="G43" s="3">
        <v>6738</v>
      </c>
      <c r="H43" s="3"/>
      <c r="I43" s="3"/>
      <c r="J43" s="3"/>
      <c r="K43" s="3"/>
      <c r="L43" s="3"/>
      <c r="M43" s="3">
        <f t="shared" si="20"/>
        <v>0</v>
      </c>
      <c r="N43" s="3">
        <f t="shared" si="21"/>
        <v>0</v>
      </c>
      <c r="O43" s="3">
        <v>2501000</v>
      </c>
      <c r="P43" s="3">
        <f t="shared" si="22"/>
        <v>2499000</v>
      </c>
      <c r="Q43" s="3"/>
      <c r="R43" s="9"/>
      <c r="S43" s="9"/>
      <c r="T43" s="41"/>
    </row>
    <row r="44" spans="1:20" ht="18.75" x14ac:dyDescent="0.25">
      <c r="A44" s="5">
        <v>35</v>
      </c>
      <c r="B44" s="3" t="s">
        <v>118</v>
      </c>
      <c r="C44" s="5">
        <v>1396472573</v>
      </c>
      <c r="D44" s="3" t="s">
        <v>2</v>
      </c>
      <c r="E44" s="5">
        <v>1396127</v>
      </c>
      <c r="F44" s="3">
        <v>2600000</v>
      </c>
      <c r="G44" s="3">
        <v>6927</v>
      </c>
      <c r="H44" s="3"/>
      <c r="I44" s="3"/>
      <c r="J44" s="3"/>
      <c r="K44" s="3"/>
      <c r="L44" s="3"/>
      <c r="M44" s="3">
        <f t="shared" ref="M44:M48" si="23">(L44+K44)*J44</f>
        <v>0</v>
      </c>
      <c r="N44" s="3">
        <f t="shared" ref="N44:N48" si="24">M44*1.09</f>
        <v>0</v>
      </c>
      <c r="O44" s="3"/>
      <c r="P44" s="3">
        <f t="shared" si="22"/>
        <v>2600000</v>
      </c>
      <c r="Q44" s="3"/>
      <c r="R44" s="9"/>
      <c r="S44" s="9"/>
      <c r="T44" s="41"/>
    </row>
    <row r="45" spans="1:20" ht="18.75" x14ac:dyDescent="0.25">
      <c r="A45" s="5">
        <v>36</v>
      </c>
      <c r="B45" s="3" t="s">
        <v>119</v>
      </c>
      <c r="C45" s="5">
        <v>1396474023</v>
      </c>
      <c r="D45" s="3" t="s">
        <v>2</v>
      </c>
      <c r="E45" s="5">
        <v>1396134</v>
      </c>
      <c r="F45" s="3">
        <v>1400000</v>
      </c>
      <c r="G45" s="3">
        <v>6927</v>
      </c>
      <c r="H45" s="3"/>
      <c r="I45" s="3"/>
      <c r="J45" s="3"/>
      <c r="K45" s="3"/>
      <c r="L45" s="3"/>
      <c r="M45" s="3">
        <f t="shared" si="23"/>
        <v>0</v>
      </c>
      <c r="N45" s="3">
        <f t="shared" si="24"/>
        <v>0</v>
      </c>
      <c r="O45" s="3"/>
      <c r="P45" s="3">
        <f t="shared" si="22"/>
        <v>1400000</v>
      </c>
      <c r="Q45" s="3"/>
      <c r="R45" s="9"/>
      <c r="S45" s="9"/>
      <c r="T45" s="41"/>
    </row>
    <row r="46" spans="1:20" ht="18.75" x14ac:dyDescent="0.25">
      <c r="A46" s="5">
        <v>37</v>
      </c>
      <c r="B46" s="3" t="s">
        <v>120</v>
      </c>
      <c r="C46" s="5">
        <v>1396474648</v>
      </c>
      <c r="D46" s="3" t="s">
        <v>2</v>
      </c>
      <c r="E46" s="5"/>
      <c r="F46" s="3">
        <v>1350000</v>
      </c>
      <c r="G46" s="3">
        <v>6927</v>
      </c>
      <c r="H46" s="3"/>
      <c r="I46" s="3"/>
      <c r="J46" s="3"/>
      <c r="K46" s="3"/>
      <c r="L46" s="3"/>
      <c r="M46" s="3">
        <f t="shared" si="23"/>
        <v>0</v>
      </c>
      <c r="N46" s="3">
        <f t="shared" si="24"/>
        <v>0</v>
      </c>
      <c r="O46" s="3"/>
      <c r="P46" s="3">
        <f t="shared" si="22"/>
        <v>1350000</v>
      </c>
      <c r="Q46" s="3"/>
      <c r="R46" s="9"/>
      <c r="S46" s="9"/>
      <c r="T46" s="41"/>
    </row>
    <row r="47" spans="1:20" ht="18.75" x14ac:dyDescent="0.25">
      <c r="A47" s="5">
        <v>38</v>
      </c>
      <c r="B47" s="3" t="s">
        <v>121</v>
      </c>
      <c r="C47" s="5">
        <v>1396476264</v>
      </c>
      <c r="D47" s="3" t="s">
        <v>2</v>
      </c>
      <c r="E47" s="5"/>
      <c r="F47" s="3">
        <v>9000000</v>
      </c>
      <c r="G47" s="3">
        <v>7179</v>
      </c>
      <c r="H47" s="3"/>
      <c r="I47" s="3"/>
      <c r="J47" s="3"/>
      <c r="K47" s="3"/>
      <c r="L47" s="3"/>
      <c r="M47" s="3">
        <f t="shared" si="23"/>
        <v>0</v>
      </c>
      <c r="N47" s="3">
        <f t="shared" si="24"/>
        <v>0</v>
      </c>
      <c r="O47" s="3"/>
      <c r="P47" s="3">
        <f t="shared" si="22"/>
        <v>9000000</v>
      </c>
      <c r="Q47" s="3"/>
      <c r="R47" s="9"/>
      <c r="S47" s="9"/>
      <c r="T47" s="41"/>
    </row>
    <row r="48" spans="1:20" ht="18.75" x14ac:dyDescent="0.25">
      <c r="A48" s="5">
        <v>39</v>
      </c>
      <c r="B48" s="3"/>
      <c r="C48" s="5"/>
      <c r="D48" s="3"/>
      <c r="E48" s="5"/>
      <c r="F48" s="3"/>
      <c r="G48" s="3"/>
      <c r="H48" s="3"/>
      <c r="I48" s="3"/>
      <c r="J48" s="3"/>
      <c r="K48" s="3"/>
      <c r="L48" s="3"/>
      <c r="M48" s="3">
        <f t="shared" si="23"/>
        <v>0</v>
      </c>
      <c r="N48" s="3">
        <f t="shared" si="24"/>
        <v>0</v>
      </c>
      <c r="O48" s="3"/>
      <c r="P48" s="3">
        <f t="shared" si="22"/>
        <v>0</v>
      </c>
      <c r="Q48" s="3"/>
      <c r="R48" s="9"/>
      <c r="S48" s="9"/>
      <c r="T48" s="41"/>
    </row>
    <row r="49" spans="4:20" ht="21" x14ac:dyDescent="0.25">
      <c r="D49" s="7" t="s">
        <v>1</v>
      </c>
      <c r="E49" s="31"/>
      <c r="F49" s="32">
        <f>SUM(F2:F48)</f>
        <v>66905000</v>
      </c>
      <c r="J49" s="32">
        <f>SUM(J7:J48)</f>
        <v>27216600</v>
      </c>
      <c r="K49" s="29">
        <f>F49-J49</f>
        <v>39688400</v>
      </c>
      <c r="P49" s="43">
        <f>SUM(P2:P48)</f>
        <v>17349000</v>
      </c>
      <c r="R49" s="33"/>
      <c r="S49" s="30" t="s">
        <v>1</v>
      </c>
      <c r="T49" s="34">
        <f>SUM(T3:T18)</f>
        <v>70000000</v>
      </c>
    </row>
    <row r="50" spans="4:20" ht="21" x14ac:dyDescent="0.25">
      <c r="R50" s="70" t="s">
        <v>15</v>
      </c>
      <c r="S50" s="70"/>
      <c r="T50" s="11">
        <f>T49-F49</f>
        <v>3095000</v>
      </c>
    </row>
    <row r="52" spans="4:20" x14ac:dyDescent="0.25">
      <c r="T52" s="2"/>
    </row>
  </sheetData>
  <mergeCells count="57">
    <mergeCell ref="A19:A20"/>
    <mergeCell ref="B19:B20"/>
    <mergeCell ref="C19:C20"/>
    <mergeCell ref="O3:O4"/>
    <mergeCell ref="O8:O9"/>
    <mergeCell ref="O11:O12"/>
    <mergeCell ref="D11:D12"/>
    <mergeCell ref="E19:E20"/>
    <mergeCell ref="D19:D20"/>
    <mergeCell ref="F11:F12"/>
    <mergeCell ref="G11:G12"/>
    <mergeCell ref="E8:E9"/>
    <mergeCell ref="A11:A12"/>
    <mergeCell ref="C11:C12"/>
    <mergeCell ref="D14:D15"/>
    <mergeCell ref="E11:E12"/>
    <mergeCell ref="E14:E15"/>
    <mergeCell ref="A14:A15"/>
    <mergeCell ref="B14:B15"/>
    <mergeCell ref="C14:C15"/>
    <mergeCell ref="R1:T1"/>
    <mergeCell ref="G3:G4"/>
    <mergeCell ref="A3:A4"/>
    <mergeCell ref="C3:C4"/>
    <mergeCell ref="D3:D4"/>
    <mergeCell ref="F3:F4"/>
    <mergeCell ref="A8:A9"/>
    <mergeCell ref="C8:C9"/>
    <mergeCell ref="D8:D9"/>
    <mergeCell ref="R50:S50"/>
    <mergeCell ref="F8:F9"/>
    <mergeCell ref="G8:G9"/>
    <mergeCell ref="G14:G15"/>
    <mergeCell ref="G19:G20"/>
    <mergeCell ref="F21:F22"/>
    <mergeCell ref="G21:G22"/>
    <mergeCell ref="F19:F20"/>
    <mergeCell ref="F14:F15"/>
    <mergeCell ref="G24:G25"/>
    <mergeCell ref="F28:F29"/>
    <mergeCell ref="G28:G29"/>
    <mergeCell ref="A21:A22"/>
    <mergeCell ref="B21:B22"/>
    <mergeCell ref="C21:C22"/>
    <mergeCell ref="D21:D22"/>
    <mergeCell ref="E21:E22"/>
    <mergeCell ref="A24:A25"/>
    <mergeCell ref="B24:B25"/>
    <mergeCell ref="C24:C25"/>
    <mergeCell ref="D24:D25"/>
    <mergeCell ref="F24:F25"/>
    <mergeCell ref="E24:E25"/>
    <mergeCell ref="A28:A29"/>
    <mergeCell ref="B28:B29"/>
    <mergeCell ref="C28:C29"/>
    <mergeCell ref="D28:D29"/>
    <mergeCell ref="E28:E29"/>
  </mergeCells>
  <pageMargins left="0.19685039370078741" right="0.15748031496062992" top="0.74803149606299213" bottom="0.74803149606299213" header="0.31496062992125984" footer="0.31496062992125984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2"/>
  <sheetViews>
    <sheetView rightToLeft="1" topLeftCell="A7" workbookViewId="0">
      <selection activeCell="K12" sqref="K12"/>
    </sheetView>
  </sheetViews>
  <sheetFormatPr defaultRowHeight="15" x14ac:dyDescent="0.25"/>
  <cols>
    <col min="2" max="2" width="9.5703125" customWidth="1"/>
    <col min="4" max="4" width="12.7109375" bestFit="1" customWidth="1"/>
    <col min="7" max="7" width="16" bestFit="1" customWidth="1"/>
    <col min="9" max="9" width="11" bestFit="1" customWidth="1"/>
    <col min="10" max="10" width="13.85546875" bestFit="1" customWidth="1"/>
    <col min="11" max="11" width="12.7109375" bestFit="1" customWidth="1"/>
  </cols>
  <sheetData>
    <row r="1" spans="1:13" ht="54" x14ac:dyDescent="0.25">
      <c r="A1" s="1" t="s">
        <v>4</v>
      </c>
      <c r="B1" s="1" t="s">
        <v>23</v>
      </c>
      <c r="C1" s="1" t="s">
        <v>32</v>
      </c>
      <c r="D1" s="1" t="s">
        <v>6</v>
      </c>
      <c r="E1" s="1" t="s">
        <v>7</v>
      </c>
      <c r="F1" s="1" t="s">
        <v>22</v>
      </c>
      <c r="G1" s="1" t="s">
        <v>25</v>
      </c>
      <c r="H1" s="17"/>
      <c r="I1" s="73" t="s">
        <v>12</v>
      </c>
      <c r="J1" s="73"/>
      <c r="K1" s="73"/>
    </row>
    <row r="2" spans="1:13" ht="21" x14ac:dyDescent="0.25">
      <c r="A2" s="5">
        <v>1</v>
      </c>
      <c r="B2" s="18">
        <v>271</v>
      </c>
      <c r="C2" s="3" t="s">
        <v>37</v>
      </c>
      <c r="D2" s="3">
        <v>1000550</v>
      </c>
      <c r="E2" s="3">
        <v>170</v>
      </c>
      <c r="F2" s="3" t="s">
        <v>48</v>
      </c>
      <c r="G2" s="3">
        <f>E2*D2</f>
        <v>170093500</v>
      </c>
      <c r="H2" s="3"/>
      <c r="I2" s="7" t="s">
        <v>13</v>
      </c>
      <c r="J2" s="8" t="s">
        <v>14</v>
      </c>
      <c r="K2" s="7" t="s">
        <v>17</v>
      </c>
    </row>
    <row r="3" spans="1:13" ht="18.75" x14ac:dyDescent="0.25">
      <c r="A3" s="5">
        <v>2</v>
      </c>
      <c r="B3" s="18">
        <v>286</v>
      </c>
      <c r="C3" s="3" t="s">
        <v>37</v>
      </c>
      <c r="D3" s="3">
        <v>997780</v>
      </c>
      <c r="E3" s="3">
        <v>170</v>
      </c>
      <c r="F3" s="3" t="s">
        <v>48</v>
      </c>
      <c r="G3" s="3">
        <f t="shared" ref="G3:G8" si="0">E3*D3</f>
        <v>169622600</v>
      </c>
      <c r="H3" s="3"/>
      <c r="I3" s="9" t="s">
        <v>49</v>
      </c>
      <c r="J3" s="9"/>
      <c r="K3" s="10">
        <v>20000000</v>
      </c>
    </row>
    <row r="4" spans="1:13" ht="18.75" x14ac:dyDescent="0.25">
      <c r="A4" s="5">
        <v>3</v>
      </c>
      <c r="B4" s="18">
        <v>314</v>
      </c>
      <c r="C4" s="3" t="s">
        <v>37</v>
      </c>
      <c r="D4" s="3">
        <v>1497590</v>
      </c>
      <c r="E4" s="3">
        <v>170</v>
      </c>
      <c r="F4" s="3" t="s">
        <v>48</v>
      </c>
      <c r="G4" s="3">
        <f t="shared" si="0"/>
        <v>254590300</v>
      </c>
      <c r="H4" s="3"/>
      <c r="I4" s="9"/>
      <c r="J4" s="9"/>
      <c r="K4" s="10"/>
    </row>
    <row r="5" spans="1:13" ht="18.75" x14ac:dyDescent="0.25">
      <c r="A5" s="5">
        <v>4</v>
      </c>
      <c r="B5" s="3">
        <v>380</v>
      </c>
      <c r="C5" s="3" t="s">
        <v>37</v>
      </c>
      <c r="D5" s="3">
        <v>1008380</v>
      </c>
      <c r="E5" s="3">
        <v>170</v>
      </c>
      <c r="F5" s="3" t="s">
        <v>67</v>
      </c>
      <c r="G5" s="3">
        <f t="shared" si="0"/>
        <v>171424600</v>
      </c>
      <c r="H5" s="3"/>
      <c r="I5" s="9"/>
      <c r="J5" s="9"/>
      <c r="K5" s="10"/>
    </row>
    <row r="6" spans="1:13" ht="18.75" x14ac:dyDescent="0.25">
      <c r="A6" s="5">
        <v>5</v>
      </c>
      <c r="B6" s="3">
        <v>382</v>
      </c>
      <c r="C6" s="3" t="s">
        <v>37</v>
      </c>
      <c r="D6" s="3">
        <v>357610</v>
      </c>
      <c r="E6" s="3">
        <v>170</v>
      </c>
      <c r="F6" s="3" t="s">
        <v>67</v>
      </c>
      <c r="G6" s="3">
        <f t="shared" si="0"/>
        <v>60793700</v>
      </c>
      <c r="H6" s="3"/>
      <c r="I6" s="9"/>
      <c r="J6" s="9"/>
      <c r="K6" s="10"/>
    </row>
    <row r="7" spans="1:13" ht="18.75" x14ac:dyDescent="0.25">
      <c r="A7" s="5">
        <v>6</v>
      </c>
      <c r="B7" s="3">
        <v>381</v>
      </c>
      <c r="C7" s="3" t="s">
        <v>37</v>
      </c>
      <c r="D7" s="3">
        <v>1494920</v>
      </c>
      <c r="E7" s="3">
        <v>170</v>
      </c>
      <c r="F7" s="3" t="s">
        <v>67</v>
      </c>
      <c r="G7" s="3">
        <f t="shared" si="0"/>
        <v>254136400</v>
      </c>
      <c r="H7" s="3"/>
      <c r="I7" s="9"/>
      <c r="J7" s="9"/>
      <c r="K7" s="11"/>
    </row>
    <row r="8" spans="1:13" ht="18.75" x14ac:dyDescent="0.25">
      <c r="A8" s="5">
        <v>7</v>
      </c>
      <c r="B8" s="3">
        <v>394</v>
      </c>
      <c r="C8" s="3" t="s">
        <v>37</v>
      </c>
      <c r="D8" s="3">
        <v>1145390</v>
      </c>
      <c r="E8" s="3">
        <v>170</v>
      </c>
      <c r="F8" s="3" t="s">
        <v>68</v>
      </c>
      <c r="G8" s="3">
        <f t="shared" si="0"/>
        <v>194716300</v>
      </c>
      <c r="H8" s="3"/>
      <c r="I8" s="9"/>
      <c r="J8" s="12"/>
      <c r="K8" s="11"/>
    </row>
    <row r="9" spans="1:13" ht="18.75" x14ac:dyDescent="0.25">
      <c r="A9" s="5">
        <v>8</v>
      </c>
      <c r="B9" s="5">
        <v>395</v>
      </c>
      <c r="C9" s="3" t="s">
        <v>37</v>
      </c>
      <c r="D9" s="3">
        <v>149350</v>
      </c>
      <c r="E9" s="3">
        <v>170</v>
      </c>
      <c r="F9" s="3" t="s">
        <v>68</v>
      </c>
      <c r="G9" s="3">
        <f t="shared" ref="G9" si="1">E9*D9</f>
        <v>25389500</v>
      </c>
      <c r="H9" s="22"/>
      <c r="I9" s="9"/>
      <c r="J9" s="12"/>
      <c r="K9" s="11"/>
    </row>
    <row r="10" spans="1:13" ht="18.75" x14ac:dyDescent="0.25">
      <c r="A10" s="75" t="s">
        <v>34</v>
      </c>
      <c r="B10" s="76"/>
      <c r="C10" s="77"/>
      <c r="D10" s="6">
        <f>SUM(D2:D9)</f>
        <v>7651570</v>
      </c>
      <c r="E10" s="6"/>
      <c r="F10" s="6"/>
      <c r="G10" s="6">
        <f>SUM(G2:G9)</f>
        <v>1300766900</v>
      </c>
      <c r="I10" s="9"/>
      <c r="J10" s="12"/>
      <c r="K10" s="11"/>
    </row>
    <row r="11" spans="1:13" ht="21" x14ac:dyDescent="0.25">
      <c r="I11" s="13"/>
      <c r="J11" s="14" t="s">
        <v>1</v>
      </c>
      <c r="K11" s="15">
        <f>SUM(K3:K10)</f>
        <v>20000000</v>
      </c>
    </row>
    <row r="12" spans="1:13" ht="21" x14ac:dyDescent="0.25">
      <c r="I12" s="70" t="s">
        <v>15</v>
      </c>
      <c r="J12" s="70"/>
      <c r="K12" s="11">
        <f>K11-D10-'حمل تا تاریخ 95.03.31'!D23</f>
        <v>1434470</v>
      </c>
      <c r="L12" s="78" t="s">
        <v>53</v>
      </c>
      <c r="M12" s="78"/>
    </row>
  </sheetData>
  <mergeCells count="4">
    <mergeCell ref="I1:K1"/>
    <mergeCell ref="A10:C10"/>
    <mergeCell ref="I12:J12"/>
    <mergeCell ref="L12:M1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4"/>
  <sheetViews>
    <sheetView rightToLeft="1" topLeftCell="A10" workbookViewId="0">
      <selection activeCell="I14" sqref="I14"/>
    </sheetView>
  </sheetViews>
  <sheetFormatPr defaultRowHeight="15" x14ac:dyDescent="0.25"/>
  <cols>
    <col min="2" max="2" width="9.5703125" customWidth="1"/>
    <col min="4" max="4" width="12.7109375" bestFit="1" customWidth="1"/>
    <col min="7" max="7" width="16" bestFit="1" customWidth="1"/>
  </cols>
  <sheetData>
    <row r="1" spans="1:8" ht="54" x14ac:dyDescent="0.25">
      <c r="A1" s="1" t="s">
        <v>4</v>
      </c>
      <c r="B1" s="1" t="s">
        <v>23</v>
      </c>
      <c r="C1" s="1" t="s">
        <v>32</v>
      </c>
      <c r="D1" s="1" t="s">
        <v>6</v>
      </c>
      <c r="E1" s="1" t="s">
        <v>7</v>
      </c>
      <c r="F1" s="1" t="s">
        <v>22</v>
      </c>
      <c r="G1" s="1" t="s">
        <v>25</v>
      </c>
      <c r="H1" s="17"/>
    </row>
    <row r="2" spans="1:8" ht="18" x14ac:dyDescent="0.25">
      <c r="A2" s="23">
        <v>1</v>
      </c>
      <c r="B2" s="18">
        <v>330</v>
      </c>
      <c r="C2" s="3" t="s">
        <v>37</v>
      </c>
      <c r="D2" s="3">
        <v>617480</v>
      </c>
      <c r="E2" s="3">
        <v>180</v>
      </c>
      <c r="F2" s="3" t="s">
        <v>33</v>
      </c>
      <c r="G2" s="3">
        <f>E2*D2</f>
        <v>111146400</v>
      </c>
      <c r="H2" s="3"/>
    </row>
    <row r="3" spans="1:8" ht="18" x14ac:dyDescent="0.25">
      <c r="A3" s="23">
        <v>2</v>
      </c>
      <c r="B3" s="18">
        <v>332</v>
      </c>
      <c r="C3" s="3" t="s">
        <v>37</v>
      </c>
      <c r="D3" s="3">
        <v>271140</v>
      </c>
      <c r="E3" s="3">
        <v>180</v>
      </c>
      <c r="F3" s="3" t="s">
        <v>33</v>
      </c>
      <c r="G3" s="3">
        <f t="shared" ref="G3:G22" si="0">E3*D3</f>
        <v>48805200</v>
      </c>
      <c r="H3" s="3"/>
    </row>
    <row r="4" spans="1:8" ht="18" x14ac:dyDescent="0.25">
      <c r="A4" s="23">
        <v>3</v>
      </c>
      <c r="B4" s="18">
        <v>331</v>
      </c>
      <c r="C4" s="3" t="s">
        <v>37</v>
      </c>
      <c r="D4" s="3">
        <v>620080</v>
      </c>
      <c r="E4" s="3">
        <v>180</v>
      </c>
      <c r="F4" s="3" t="s">
        <v>33</v>
      </c>
      <c r="G4" s="3">
        <f t="shared" si="0"/>
        <v>111614400</v>
      </c>
      <c r="H4" s="3"/>
    </row>
    <row r="5" spans="1:8" ht="18" x14ac:dyDescent="0.25">
      <c r="A5" s="23">
        <v>4</v>
      </c>
      <c r="B5" s="18">
        <v>324</v>
      </c>
      <c r="C5" s="3" t="s">
        <v>37</v>
      </c>
      <c r="D5" s="3">
        <v>401620</v>
      </c>
      <c r="E5" s="3">
        <v>180</v>
      </c>
      <c r="F5" s="3" t="s">
        <v>33</v>
      </c>
      <c r="G5" s="3">
        <f t="shared" si="0"/>
        <v>72291600</v>
      </c>
      <c r="H5" s="3"/>
    </row>
    <row r="6" spans="1:8" ht="18" x14ac:dyDescent="0.25">
      <c r="A6" s="23">
        <v>5</v>
      </c>
      <c r="B6" s="18">
        <v>344</v>
      </c>
      <c r="C6" s="3" t="s">
        <v>37</v>
      </c>
      <c r="D6" s="3">
        <v>547830</v>
      </c>
      <c r="E6" s="3">
        <v>180</v>
      </c>
      <c r="F6" s="3" t="s">
        <v>33</v>
      </c>
      <c r="G6" s="3">
        <f t="shared" si="0"/>
        <v>98609400</v>
      </c>
      <c r="H6" s="3"/>
    </row>
    <row r="7" spans="1:8" ht="18" x14ac:dyDescent="0.25">
      <c r="A7" s="23">
        <v>6</v>
      </c>
      <c r="B7" s="18">
        <v>342</v>
      </c>
      <c r="C7" s="3" t="s">
        <v>37</v>
      </c>
      <c r="D7" s="3">
        <v>629100</v>
      </c>
      <c r="E7" s="3">
        <v>180</v>
      </c>
      <c r="F7" s="3" t="s">
        <v>33</v>
      </c>
      <c r="G7" s="3">
        <f t="shared" si="0"/>
        <v>113238000</v>
      </c>
      <c r="H7" s="3"/>
    </row>
    <row r="8" spans="1:8" ht="18" x14ac:dyDescent="0.25">
      <c r="A8" s="23">
        <v>7</v>
      </c>
      <c r="B8" s="18">
        <v>343</v>
      </c>
      <c r="C8" s="3" t="s">
        <v>37</v>
      </c>
      <c r="D8" s="3">
        <v>623700</v>
      </c>
      <c r="E8" s="3">
        <v>180</v>
      </c>
      <c r="F8" s="3" t="s">
        <v>33</v>
      </c>
      <c r="G8" s="3">
        <f t="shared" si="0"/>
        <v>112266000</v>
      </c>
      <c r="H8" s="3"/>
    </row>
    <row r="9" spans="1:8" ht="18" x14ac:dyDescent="0.25">
      <c r="A9" s="23">
        <v>8</v>
      </c>
      <c r="B9" s="23" t="s">
        <v>39</v>
      </c>
      <c r="C9" s="3" t="s">
        <v>37</v>
      </c>
      <c r="D9" s="3">
        <v>615290</v>
      </c>
      <c r="E9" s="3">
        <v>180</v>
      </c>
      <c r="F9" s="3" t="s">
        <v>33</v>
      </c>
      <c r="G9" s="3">
        <f t="shared" si="0"/>
        <v>110752200</v>
      </c>
      <c r="H9" s="22"/>
    </row>
    <row r="10" spans="1:8" ht="18" x14ac:dyDescent="0.25">
      <c r="A10" s="23">
        <v>9</v>
      </c>
      <c r="B10" s="18">
        <v>323</v>
      </c>
      <c r="C10" s="3" t="s">
        <v>37</v>
      </c>
      <c r="D10" s="3">
        <v>667470</v>
      </c>
      <c r="E10" s="3">
        <v>180</v>
      </c>
      <c r="F10" s="3" t="s">
        <v>33</v>
      </c>
      <c r="G10" s="3">
        <f t="shared" si="0"/>
        <v>120144600</v>
      </c>
    </row>
    <row r="11" spans="1:8" ht="18" x14ac:dyDescent="0.25">
      <c r="A11" s="23">
        <v>10</v>
      </c>
      <c r="B11" s="18">
        <v>328</v>
      </c>
      <c r="C11" s="3" t="s">
        <v>37</v>
      </c>
      <c r="D11" s="3">
        <v>570890</v>
      </c>
      <c r="E11" s="3">
        <v>180</v>
      </c>
      <c r="F11" s="3" t="s">
        <v>33</v>
      </c>
      <c r="G11" s="3">
        <f t="shared" si="0"/>
        <v>102760200</v>
      </c>
    </row>
    <row r="12" spans="1:8" ht="18" x14ac:dyDescent="0.25">
      <c r="A12" s="23">
        <v>11</v>
      </c>
      <c r="B12" s="18">
        <v>325</v>
      </c>
      <c r="C12" s="3" t="s">
        <v>37</v>
      </c>
      <c r="D12" s="3">
        <v>619420</v>
      </c>
      <c r="E12" s="3">
        <v>180</v>
      </c>
      <c r="F12" s="3" t="s">
        <v>33</v>
      </c>
      <c r="G12" s="3">
        <f t="shared" si="0"/>
        <v>111495600</v>
      </c>
    </row>
    <row r="13" spans="1:8" ht="18" x14ac:dyDescent="0.25">
      <c r="A13" s="23">
        <v>12</v>
      </c>
      <c r="B13" s="20">
        <v>346</v>
      </c>
      <c r="C13" s="3" t="s">
        <v>37</v>
      </c>
      <c r="D13" s="3">
        <v>24940</v>
      </c>
      <c r="E13" s="3">
        <v>180</v>
      </c>
      <c r="F13" s="3" t="s">
        <v>38</v>
      </c>
      <c r="G13" s="3">
        <f t="shared" si="0"/>
        <v>4489200</v>
      </c>
    </row>
    <row r="14" spans="1:8" ht="18" x14ac:dyDescent="0.25">
      <c r="A14" s="23">
        <v>13</v>
      </c>
      <c r="B14" s="20">
        <v>360</v>
      </c>
      <c r="C14" s="3" t="s">
        <v>37</v>
      </c>
      <c r="D14" s="3">
        <v>627580</v>
      </c>
      <c r="E14" s="3">
        <v>180</v>
      </c>
      <c r="F14" s="3" t="s">
        <v>38</v>
      </c>
      <c r="G14" s="3">
        <f t="shared" si="0"/>
        <v>112964400</v>
      </c>
    </row>
    <row r="15" spans="1:8" ht="18" x14ac:dyDescent="0.25">
      <c r="A15" s="23">
        <v>14</v>
      </c>
      <c r="B15" s="20">
        <v>361</v>
      </c>
      <c r="C15" s="3" t="s">
        <v>37</v>
      </c>
      <c r="D15" s="3">
        <v>642080</v>
      </c>
      <c r="E15" s="3">
        <v>180</v>
      </c>
      <c r="F15" s="3" t="s">
        <v>38</v>
      </c>
      <c r="G15" s="3">
        <f t="shared" si="0"/>
        <v>115574400</v>
      </c>
    </row>
    <row r="16" spans="1:8" ht="18" x14ac:dyDescent="0.25">
      <c r="A16" s="23">
        <v>15</v>
      </c>
      <c r="B16" s="20">
        <v>362</v>
      </c>
      <c r="C16" s="3" t="s">
        <v>37</v>
      </c>
      <c r="D16" s="3">
        <v>633600</v>
      </c>
      <c r="E16" s="3">
        <v>180</v>
      </c>
      <c r="F16" s="3" t="s">
        <v>38</v>
      </c>
      <c r="G16" s="3">
        <f t="shared" si="0"/>
        <v>114048000</v>
      </c>
    </row>
    <row r="17" spans="1:7" ht="18" x14ac:dyDescent="0.25">
      <c r="A17" s="23">
        <v>16</v>
      </c>
      <c r="B17" s="20">
        <v>363</v>
      </c>
      <c r="C17" s="3" t="s">
        <v>37</v>
      </c>
      <c r="D17" s="3">
        <v>395150</v>
      </c>
      <c r="E17" s="3">
        <v>180</v>
      </c>
      <c r="F17" s="3" t="s">
        <v>38</v>
      </c>
      <c r="G17" s="3">
        <f t="shared" si="0"/>
        <v>71127000</v>
      </c>
    </row>
    <row r="18" spans="1:7" ht="18" x14ac:dyDescent="0.25">
      <c r="A18" s="23">
        <v>17</v>
      </c>
      <c r="B18" s="20">
        <v>364</v>
      </c>
      <c r="C18" s="3" t="s">
        <v>37</v>
      </c>
      <c r="D18" s="3">
        <v>641870</v>
      </c>
      <c r="E18" s="3">
        <v>180</v>
      </c>
      <c r="F18" s="3" t="s">
        <v>38</v>
      </c>
      <c r="G18" s="3">
        <f t="shared" si="0"/>
        <v>115536600</v>
      </c>
    </row>
    <row r="19" spans="1:7" ht="18" x14ac:dyDescent="0.25">
      <c r="A19" s="23">
        <v>18</v>
      </c>
      <c r="B19" s="20">
        <v>349</v>
      </c>
      <c r="C19" s="3" t="s">
        <v>37</v>
      </c>
      <c r="D19" s="3">
        <v>80730</v>
      </c>
      <c r="E19" s="3">
        <v>180</v>
      </c>
      <c r="F19" s="3" t="s">
        <v>38</v>
      </c>
      <c r="G19" s="3">
        <f t="shared" si="0"/>
        <v>14531400</v>
      </c>
    </row>
    <row r="20" spans="1:7" ht="18" x14ac:dyDescent="0.25">
      <c r="A20" s="23">
        <v>19</v>
      </c>
      <c r="B20" s="20">
        <v>347</v>
      </c>
      <c r="C20" s="3" t="s">
        <v>37</v>
      </c>
      <c r="D20" s="3">
        <v>622270</v>
      </c>
      <c r="E20" s="3">
        <v>180</v>
      </c>
      <c r="F20" s="3" t="s">
        <v>38</v>
      </c>
      <c r="G20" s="3">
        <f t="shared" si="0"/>
        <v>112008600</v>
      </c>
    </row>
    <row r="21" spans="1:7" ht="18" x14ac:dyDescent="0.25">
      <c r="A21" s="23">
        <v>20</v>
      </c>
      <c r="B21" s="20">
        <v>348</v>
      </c>
      <c r="C21" s="3" t="s">
        <v>37</v>
      </c>
      <c r="D21" s="3">
        <v>703560</v>
      </c>
      <c r="E21" s="3">
        <v>180</v>
      </c>
      <c r="F21" s="3" t="s">
        <v>38</v>
      </c>
      <c r="G21" s="3">
        <f t="shared" si="0"/>
        <v>126640800</v>
      </c>
    </row>
    <row r="22" spans="1:7" ht="18" x14ac:dyDescent="0.25">
      <c r="A22" s="23">
        <v>21</v>
      </c>
      <c r="B22" s="20">
        <v>365</v>
      </c>
      <c r="C22" s="3" t="s">
        <v>37</v>
      </c>
      <c r="D22" s="3">
        <v>358160</v>
      </c>
      <c r="E22" s="3">
        <v>180</v>
      </c>
      <c r="F22" s="3" t="s">
        <v>38</v>
      </c>
      <c r="G22" s="3">
        <f t="shared" si="0"/>
        <v>64468800</v>
      </c>
    </row>
    <row r="23" spans="1:7" ht="18.75" x14ac:dyDescent="0.25">
      <c r="A23" s="75" t="s">
        <v>34</v>
      </c>
      <c r="B23" s="76"/>
      <c r="C23" s="77"/>
      <c r="D23" s="6">
        <f>SUM(D2:D22)</f>
        <v>10913960</v>
      </c>
      <c r="E23" s="6"/>
      <c r="F23" s="6"/>
      <c r="G23" s="6">
        <f>SUM(G2:G22)</f>
        <v>1964512800</v>
      </c>
    </row>
    <row r="24" spans="1:7" ht="18" x14ac:dyDescent="0.25">
      <c r="D24" s="21"/>
    </row>
  </sheetData>
  <mergeCells count="1">
    <mergeCell ref="A23:C2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4"/>
  <sheetViews>
    <sheetView rightToLeft="1" tabSelected="1" workbookViewId="0">
      <pane ySplit="3" topLeftCell="A22" activePane="bottomLeft" state="frozen"/>
      <selection pane="bottomLeft" activeCell="G3" sqref="G3"/>
    </sheetView>
  </sheetViews>
  <sheetFormatPr defaultRowHeight="21.75" x14ac:dyDescent="0.6"/>
  <cols>
    <col min="1" max="1" width="23.28515625" style="45" bestFit="1" customWidth="1"/>
    <col min="2" max="2" width="22.140625" style="45" bestFit="1" customWidth="1"/>
    <col min="3" max="3" width="14.28515625" style="46" bestFit="1" customWidth="1"/>
    <col min="4" max="4" width="18.28515625" style="45" bestFit="1" customWidth="1"/>
    <col min="5" max="5" width="17.7109375" style="45" bestFit="1" customWidth="1"/>
    <col min="6" max="6" width="15" style="45" bestFit="1" customWidth="1"/>
    <col min="7" max="7" width="15" style="45" customWidth="1"/>
    <col min="8" max="8" width="20.85546875" style="45" bestFit="1" customWidth="1"/>
    <col min="9" max="9" width="24.5703125" style="45" bestFit="1" customWidth="1"/>
    <col min="10" max="10" width="13.5703125" style="45" bestFit="1" customWidth="1"/>
    <col min="11" max="11" width="17" style="45" customWidth="1"/>
    <col min="12" max="12" width="26.5703125" style="45" bestFit="1" customWidth="1"/>
    <col min="13" max="13" width="24.85546875" style="45" bestFit="1" customWidth="1"/>
    <col min="14" max="16384" width="9.140625" style="45"/>
  </cols>
  <sheetData>
    <row r="1" spans="1:13" x14ac:dyDescent="0.6">
      <c r="A1" s="45" t="s">
        <v>122</v>
      </c>
      <c r="B1" s="46">
        <v>13839204</v>
      </c>
    </row>
    <row r="2" spans="1:13" ht="3" customHeight="1" thickBot="1" x14ac:dyDescent="0.65"/>
    <row r="3" spans="1:13" ht="65.25" x14ac:dyDescent="0.7">
      <c r="A3" s="54" t="s">
        <v>13</v>
      </c>
      <c r="B3" s="55" t="s">
        <v>3</v>
      </c>
      <c r="C3" s="56" t="s">
        <v>123</v>
      </c>
      <c r="D3" s="55" t="s">
        <v>157</v>
      </c>
      <c r="E3" s="55" t="s">
        <v>158</v>
      </c>
      <c r="F3" s="57" t="s">
        <v>162</v>
      </c>
      <c r="G3" s="57" t="s">
        <v>161</v>
      </c>
      <c r="H3" s="58" t="s">
        <v>124</v>
      </c>
      <c r="I3" s="63" t="s">
        <v>164</v>
      </c>
      <c r="J3" s="59" t="s">
        <v>126</v>
      </c>
      <c r="K3" s="60" t="s">
        <v>125</v>
      </c>
      <c r="L3" s="61" t="s">
        <v>159</v>
      </c>
      <c r="M3" s="62" t="s">
        <v>160</v>
      </c>
    </row>
    <row r="4" spans="1:13" x14ac:dyDescent="0.6">
      <c r="A4" s="47" t="s">
        <v>127</v>
      </c>
      <c r="B4" s="47">
        <v>0</v>
      </c>
      <c r="C4" s="48">
        <v>0</v>
      </c>
      <c r="D4" s="47">
        <v>0</v>
      </c>
      <c r="E4" s="47">
        <v>0</v>
      </c>
      <c r="F4" s="47">
        <v>0</v>
      </c>
      <c r="G4" s="47"/>
      <c r="H4" s="47"/>
      <c r="I4" s="47"/>
      <c r="J4" s="47"/>
      <c r="K4" s="47"/>
      <c r="L4" s="49"/>
      <c r="M4" s="49"/>
    </row>
    <row r="5" spans="1:13" x14ac:dyDescent="0.6">
      <c r="A5" s="47" t="s">
        <v>128</v>
      </c>
      <c r="B5" s="47">
        <v>0</v>
      </c>
      <c r="C5" s="48">
        <v>0</v>
      </c>
      <c r="D5" s="47">
        <v>0</v>
      </c>
      <c r="E5" s="47">
        <v>0</v>
      </c>
      <c r="F5" s="47">
        <v>0</v>
      </c>
      <c r="G5" s="47"/>
      <c r="H5" s="47"/>
      <c r="I5" s="47"/>
      <c r="J5" s="47"/>
      <c r="K5" s="47"/>
      <c r="L5" s="49"/>
      <c r="M5" s="49"/>
    </row>
    <row r="6" spans="1:13" x14ac:dyDescent="0.6">
      <c r="A6" s="47" t="s">
        <v>129</v>
      </c>
      <c r="B6" s="47">
        <v>0</v>
      </c>
      <c r="C6" s="48">
        <v>0</v>
      </c>
      <c r="D6" s="47">
        <v>0</v>
      </c>
      <c r="E6" s="47">
        <v>0</v>
      </c>
      <c r="F6" s="47">
        <v>0</v>
      </c>
      <c r="G6" s="47"/>
      <c r="H6" s="47"/>
      <c r="I6" s="47"/>
      <c r="J6" s="47"/>
      <c r="K6" s="47"/>
      <c r="L6" s="49"/>
      <c r="M6" s="49"/>
    </row>
    <row r="7" spans="1:13" x14ac:dyDescent="0.6">
      <c r="A7" s="47" t="s">
        <v>130</v>
      </c>
      <c r="B7" s="47">
        <v>0</v>
      </c>
      <c r="C7" s="48">
        <v>0</v>
      </c>
      <c r="D7" s="47">
        <v>0</v>
      </c>
      <c r="E7" s="47">
        <v>0</v>
      </c>
      <c r="F7" s="47">
        <v>0</v>
      </c>
      <c r="G7" s="47"/>
      <c r="H7" s="47"/>
      <c r="I7" s="47"/>
      <c r="J7" s="47"/>
      <c r="K7" s="47"/>
      <c r="L7" s="49"/>
      <c r="M7" s="49"/>
    </row>
    <row r="8" spans="1:13" x14ac:dyDescent="0.6">
      <c r="A8" s="47" t="s">
        <v>131</v>
      </c>
      <c r="B8" s="47">
        <v>0</v>
      </c>
      <c r="C8" s="48">
        <v>0</v>
      </c>
      <c r="D8" s="47">
        <v>0</v>
      </c>
      <c r="E8" s="47">
        <v>0</v>
      </c>
      <c r="F8" s="47">
        <v>0</v>
      </c>
      <c r="G8" s="47"/>
      <c r="H8" s="49"/>
      <c r="I8" s="49"/>
      <c r="J8" s="49"/>
      <c r="K8" s="49"/>
      <c r="L8" s="49"/>
      <c r="M8" s="49"/>
    </row>
    <row r="9" spans="1:13" x14ac:dyDescent="0.6">
      <c r="A9" s="47" t="s">
        <v>132</v>
      </c>
      <c r="B9" s="47">
        <v>0</v>
      </c>
      <c r="C9" s="48">
        <v>0</v>
      </c>
      <c r="D9" s="47">
        <v>0</v>
      </c>
      <c r="E9" s="47">
        <v>0</v>
      </c>
      <c r="F9" s="47">
        <v>0</v>
      </c>
      <c r="G9" s="47"/>
      <c r="H9" s="49"/>
      <c r="I9" s="49"/>
      <c r="J9" s="49"/>
      <c r="K9" s="49"/>
      <c r="L9" s="49"/>
      <c r="M9" s="49"/>
    </row>
    <row r="10" spans="1:13" x14ac:dyDescent="0.6">
      <c r="A10" s="47" t="s">
        <v>133</v>
      </c>
      <c r="B10" s="47">
        <v>0</v>
      </c>
      <c r="C10" s="48">
        <v>0</v>
      </c>
      <c r="D10" s="47">
        <v>0</v>
      </c>
      <c r="E10" s="47">
        <v>0</v>
      </c>
      <c r="F10" s="47">
        <v>0</v>
      </c>
      <c r="G10" s="47"/>
      <c r="H10" s="49"/>
      <c r="I10" s="49"/>
      <c r="J10" s="49"/>
      <c r="K10" s="49"/>
      <c r="L10" s="49"/>
      <c r="M10" s="49"/>
    </row>
    <row r="11" spans="1:13" x14ac:dyDescent="0.6">
      <c r="A11" s="47" t="s">
        <v>134</v>
      </c>
      <c r="B11" s="47">
        <v>0</v>
      </c>
      <c r="C11" s="48">
        <v>0</v>
      </c>
      <c r="D11" s="47">
        <v>0</v>
      </c>
      <c r="E11" s="47">
        <v>0</v>
      </c>
      <c r="F11" s="47">
        <v>0</v>
      </c>
      <c r="G11" s="47"/>
      <c r="H11" s="49"/>
      <c r="I11" s="49"/>
      <c r="J11" s="49"/>
      <c r="K11" s="49"/>
      <c r="L11" s="49"/>
      <c r="M11" s="49"/>
    </row>
    <row r="12" spans="1:13" x14ac:dyDescent="0.6">
      <c r="A12" s="47" t="s">
        <v>135</v>
      </c>
      <c r="B12" s="47">
        <v>0</v>
      </c>
      <c r="C12" s="48">
        <v>0</v>
      </c>
      <c r="D12" s="47">
        <v>0</v>
      </c>
      <c r="E12" s="47">
        <v>0</v>
      </c>
      <c r="F12" s="47">
        <v>0</v>
      </c>
      <c r="G12" s="47"/>
      <c r="H12" s="49"/>
      <c r="I12" s="49"/>
      <c r="J12" s="49"/>
      <c r="K12" s="49"/>
      <c r="L12" s="49"/>
      <c r="M12" s="49"/>
    </row>
    <row r="13" spans="1:13" x14ac:dyDescent="0.6">
      <c r="A13" s="47" t="s">
        <v>136</v>
      </c>
      <c r="B13" s="47">
        <v>0</v>
      </c>
      <c r="C13" s="48">
        <v>0</v>
      </c>
      <c r="D13" s="47">
        <v>0</v>
      </c>
      <c r="E13" s="47">
        <v>0</v>
      </c>
      <c r="F13" s="47">
        <v>0</v>
      </c>
      <c r="G13" s="47"/>
      <c r="H13" s="49"/>
      <c r="I13" s="49"/>
      <c r="J13" s="49"/>
      <c r="K13" s="49"/>
      <c r="L13" s="49"/>
      <c r="M13" s="49"/>
    </row>
    <row r="14" spans="1:13" x14ac:dyDescent="0.6">
      <c r="A14" s="47" t="s">
        <v>137</v>
      </c>
      <c r="B14" s="47">
        <v>0</v>
      </c>
      <c r="C14" s="48">
        <v>0</v>
      </c>
      <c r="D14" s="47">
        <v>0</v>
      </c>
      <c r="E14" s="47">
        <v>0</v>
      </c>
      <c r="F14" s="47">
        <v>0</v>
      </c>
      <c r="G14" s="47"/>
      <c r="H14" s="49"/>
      <c r="I14" s="49"/>
      <c r="J14" s="49"/>
      <c r="K14" s="49"/>
      <c r="L14" s="49"/>
      <c r="M14" s="49"/>
    </row>
    <row r="15" spans="1:13" x14ac:dyDescent="0.6">
      <c r="A15" s="47" t="s">
        <v>138</v>
      </c>
      <c r="B15" s="47">
        <v>0</v>
      </c>
      <c r="C15" s="48">
        <v>0</v>
      </c>
      <c r="D15" s="47">
        <v>0</v>
      </c>
      <c r="E15" s="47">
        <v>0</v>
      </c>
      <c r="F15" s="47">
        <v>0</v>
      </c>
      <c r="G15" s="47"/>
      <c r="H15" s="49"/>
      <c r="I15" s="49"/>
      <c r="J15" s="49"/>
      <c r="K15" s="49"/>
      <c r="L15" s="49"/>
      <c r="M15" s="49"/>
    </row>
    <row r="16" spans="1:13" x14ac:dyDescent="0.6">
      <c r="A16" s="47" t="s">
        <v>139</v>
      </c>
      <c r="B16" s="47">
        <v>0</v>
      </c>
      <c r="C16" s="48">
        <v>0</v>
      </c>
      <c r="D16" s="47">
        <v>0</v>
      </c>
      <c r="E16" s="47">
        <v>0</v>
      </c>
      <c r="F16" s="47">
        <v>0</v>
      </c>
      <c r="G16" s="47"/>
      <c r="H16" s="49"/>
      <c r="I16" s="49"/>
      <c r="J16" s="49"/>
      <c r="K16" s="49"/>
      <c r="L16" s="49"/>
      <c r="M16" s="49"/>
    </row>
    <row r="17" spans="1:13" x14ac:dyDescent="0.6">
      <c r="A17" s="47" t="s">
        <v>140</v>
      </c>
      <c r="B17" s="47" t="s">
        <v>2</v>
      </c>
      <c r="C17" s="50">
        <v>5000000</v>
      </c>
      <c r="D17" s="51">
        <v>0</v>
      </c>
      <c r="E17" s="52">
        <v>6738</v>
      </c>
      <c r="F17" s="49"/>
      <c r="G17" s="49"/>
      <c r="H17" s="49"/>
      <c r="I17" s="49"/>
      <c r="J17" s="49"/>
      <c r="K17" s="49"/>
      <c r="L17" s="49"/>
      <c r="M17" s="49"/>
    </row>
    <row r="18" spans="1:13" x14ac:dyDescent="0.6">
      <c r="A18" s="47" t="s">
        <v>141</v>
      </c>
      <c r="B18" s="47">
        <v>0</v>
      </c>
      <c r="C18" s="53">
        <v>0</v>
      </c>
      <c r="D18" s="49">
        <v>0</v>
      </c>
      <c r="E18" s="49">
        <v>0</v>
      </c>
      <c r="F18" s="49"/>
      <c r="G18" s="49"/>
      <c r="H18" s="49"/>
      <c r="I18" s="49"/>
      <c r="J18" s="49"/>
      <c r="K18" s="49"/>
      <c r="L18" s="49"/>
      <c r="M18" s="49"/>
    </row>
    <row r="19" spans="1:13" x14ac:dyDescent="0.6">
      <c r="A19" s="47" t="s">
        <v>142</v>
      </c>
      <c r="B19" s="47">
        <v>0</v>
      </c>
      <c r="C19" s="53">
        <v>0</v>
      </c>
      <c r="D19" s="49">
        <v>0</v>
      </c>
      <c r="E19" s="49">
        <v>0</v>
      </c>
      <c r="F19" s="49"/>
      <c r="G19" s="49"/>
      <c r="H19" s="49"/>
      <c r="I19" s="49"/>
      <c r="J19" s="49"/>
      <c r="K19" s="49"/>
      <c r="L19" s="49"/>
      <c r="M19" s="49"/>
    </row>
    <row r="20" spans="1:13" x14ac:dyDescent="0.6">
      <c r="A20" s="47" t="s">
        <v>143</v>
      </c>
      <c r="B20" s="47">
        <v>0</v>
      </c>
      <c r="C20" s="53">
        <v>0</v>
      </c>
      <c r="D20" s="49">
        <v>0</v>
      </c>
      <c r="E20" s="49">
        <v>0</v>
      </c>
      <c r="F20" s="49"/>
      <c r="G20" s="49"/>
      <c r="H20" s="49"/>
      <c r="I20" s="49"/>
      <c r="J20" s="49"/>
      <c r="K20" s="49"/>
      <c r="L20" s="49"/>
      <c r="M20" s="49"/>
    </row>
    <row r="21" spans="1:13" x14ac:dyDescent="0.6">
      <c r="A21" s="47" t="s">
        <v>144</v>
      </c>
      <c r="B21" s="47">
        <v>0</v>
      </c>
      <c r="C21" s="53">
        <v>0</v>
      </c>
      <c r="D21" s="49">
        <v>0</v>
      </c>
      <c r="E21" s="49">
        <v>0</v>
      </c>
      <c r="F21" s="49"/>
      <c r="G21" s="49"/>
      <c r="H21" s="49"/>
      <c r="I21" s="49"/>
      <c r="J21" s="49"/>
      <c r="K21" s="49"/>
      <c r="L21" s="49"/>
      <c r="M21" s="49"/>
    </row>
    <row r="22" spans="1:13" x14ac:dyDescent="0.6">
      <c r="A22" s="47" t="s">
        <v>145</v>
      </c>
      <c r="B22" s="47" t="s">
        <v>2</v>
      </c>
      <c r="C22" s="53">
        <v>2600000</v>
      </c>
      <c r="D22" s="51"/>
      <c r="E22" s="52">
        <v>6927</v>
      </c>
      <c r="F22" s="49"/>
      <c r="G22" s="49"/>
      <c r="H22" s="49"/>
      <c r="I22" s="49"/>
      <c r="J22" s="49"/>
      <c r="K22" s="49"/>
      <c r="L22" s="49"/>
      <c r="M22" s="49"/>
    </row>
    <row r="23" spans="1:13" x14ac:dyDescent="0.6">
      <c r="A23" s="47" t="s">
        <v>146</v>
      </c>
      <c r="B23" s="49">
        <v>0</v>
      </c>
      <c r="C23" s="53">
        <v>0</v>
      </c>
      <c r="D23" s="49">
        <v>0</v>
      </c>
      <c r="E23" s="49">
        <v>0</v>
      </c>
      <c r="F23" s="49"/>
      <c r="G23" s="49"/>
      <c r="H23" s="49"/>
      <c r="I23" s="49"/>
      <c r="J23" s="49"/>
      <c r="K23" s="49"/>
      <c r="L23" s="49"/>
      <c r="M23" s="49"/>
    </row>
    <row r="24" spans="1:13" x14ac:dyDescent="0.6">
      <c r="A24" s="47" t="s">
        <v>147</v>
      </c>
      <c r="B24" s="49">
        <v>0</v>
      </c>
      <c r="C24" s="53">
        <v>0</v>
      </c>
      <c r="D24" s="49">
        <v>0</v>
      </c>
      <c r="E24" s="49">
        <v>0</v>
      </c>
      <c r="F24" s="49"/>
      <c r="G24" s="49"/>
      <c r="H24" s="49"/>
      <c r="I24" s="49"/>
      <c r="J24" s="49"/>
      <c r="K24" s="49"/>
      <c r="L24" s="49"/>
      <c r="M24" s="49"/>
    </row>
    <row r="25" spans="1:13" x14ac:dyDescent="0.6">
      <c r="A25" s="47" t="s">
        <v>148</v>
      </c>
      <c r="B25" s="49">
        <v>0</v>
      </c>
      <c r="C25" s="53">
        <v>0</v>
      </c>
      <c r="D25" s="49">
        <v>0</v>
      </c>
      <c r="E25" s="49">
        <v>0</v>
      </c>
      <c r="F25" s="49"/>
      <c r="G25" s="49"/>
      <c r="H25" s="49"/>
      <c r="I25" s="49"/>
      <c r="J25" s="49"/>
      <c r="K25" s="49"/>
      <c r="L25" s="49"/>
      <c r="M25" s="49"/>
    </row>
    <row r="26" spans="1:13" x14ac:dyDescent="0.6">
      <c r="A26" s="47" t="s">
        <v>149</v>
      </c>
      <c r="B26" s="49" t="s">
        <v>2</v>
      </c>
      <c r="C26" s="53">
        <v>1400000</v>
      </c>
      <c r="D26" s="49"/>
      <c r="E26" s="3">
        <v>6927</v>
      </c>
      <c r="F26" s="49"/>
      <c r="G26" s="49"/>
      <c r="H26" s="49"/>
      <c r="I26" s="49"/>
      <c r="J26" s="49"/>
      <c r="K26" s="49"/>
      <c r="L26" s="49"/>
      <c r="M26" s="49"/>
    </row>
    <row r="27" spans="1:13" x14ac:dyDescent="0.6">
      <c r="A27" s="47" t="s">
        <v>150</v>
      </c>
      <c r="B27" s="49">
        <v>0</v>
      </c>
      <c r="C27" s="53">
        <v>0</v>
      </c>
      <c r="D27" s="49"/>
      <c r="E27" s="49">
        <v>0</v>
      </c>
      <c r="F27" s="49"/>
      <c r="G27" s="49"/>
      <c r="H27" s="49"/>
      <c r="I27" s="49"/>
      <c r="J27" s="49"/>
      <c r="K27" s="49"/>
      <c r="L27" s="49"/>
      <c r="M27" s="49"/>
    </row>
    <row r="28" spans="1:13" x14ac:dyDescent="0.6">
      <c r="A28" s="47" t="s">
        <v>151</v>
      </c>
      <c r="B28" s="49">
        <v>0</v>
      </c>
      <c r="C28" s="53">
        <v>0</v>
      </c>
      <c r="D28" s="49"/>
      <c r="E28" s="49">
        <v>0</v>
      </c>
      <c r="F28" s="49"/>
      <c r="G28" s="49"/>
      <c r="H28" s="49"/>
      <c r="I28" s="49"/>
      <c r="J28" s="49"/>
      <c r="K28" s="49"/>
      <c r="L28" s="49"/>
      <c r="M28" s="49"/>
    </row>
    <row r="29" spans="1:13" x14ac:dyDescent="0.6">
      <c r="A29" s="47" t="s">
        <v>152</v>
      </c>
      <c r="B29" s="49">
        <v>0</v>
      </c>
      <c r="C29" s="53">
        <v>0</v>
      </c>
      <c r="D29" s="49"/>
      <c r="E29" s="49">
        <v>0</v>
      </c>
      <c r="F29" s="49"/>
      <c r="G29" s="49"/>
      <c r="H29" s="49"/>
      <c r="I29" s="49"/>
      <c r="J29" s="49"/>
      <c r="K29" s="49"/>
      <c r="L29" s="49"/>
      <c r="M29" s="49"/>
    </row>
    <row r="30" spans="1:13" x14ac:dyDescent="0.6">
      <c r="A30" s="47" t="s">
        <v>153</v>
      </c>
      <c r="B30" s="49" t="s">
        <v>2</v>
      </c>
      <c r="C30" s="53">
        <v>1350000</v>
      </c>
      <c r="D30" s="49"/>
      <c r="E30" s="49">
        <v>6927</v>
      </c>
      <c r="F30" s="49"/>
      <c r="G30" s="49"/>
      <c r="H30" s="49"/>
      <c r="I30" s="49"/>
      <c r="J30" s="49"/>
      <c r="K30" s="49"/>
      <c r="L30" s="49"/>
      <c r="M30" s="49"/>
    </row>
    <row r="31" spans="1:13" x14ac:dyDescent="0.6">
      <c r="A31" s="47" t="s">
        <v>154</v>
      </c>
      <c r="B31" s="49">
        <v>0</v>
      </c>
      <c r="C31" s="53">
        <v>0</v>
      </c>
      <c r="D31" s="49"/>
      <c r="E31" s="49">
        <v>0</v>
      </c>
      <c r="F31" s="49"/>
      <c r="G31" s="49"/>
      <c r="H31" s="49"/>
      <c r="I31" s="49"/>
      <c r="J31" s="49"/>
      <c r="K31" s="49"/>
      <c r="L31" s="49"/>
      <c r="M31" s="49"/>
    </row>
    <row r="32" spans="1:13" x14ac:dyDescent="0.6">
      <c r="A32" s="47" t="s">
        <v>155</v>
      </c>
      <c r="B32" s="49">
        <v>0</v>
      </c>
      <c r="C32" s="53">
        <v>0</v>
      </c>
      <c r="D32" s="49"/>
      <c r="E32" s="49">
        <v>0</v>
      </c>
      <c r="F32" s="49"/>
      <c r="G32" s="49"/>
      <c r="H32" s="49"/>
      <c r="I32" s="49"/>
      <c r="J32" s="49"/>
      <c r="K32" s="49"/>
      <c r="L32" s="49"/>
      <c r="M32" s="49"/>
    </row>
    <row r="33" spans="1:13" x14ac:dyDescent="0.6">
      <c r="A33" s="47" t="s">
        <v>156</v>
      </c>
      <c r="B33" s="49">
        <v>0</v>
      </c>
      <c r="C33" s="53"/>
      <c r="D33" s="49"/>
      <c r="E33" s="49">
        <v>0</v>
      </c>
      <c r="F33" s="49"/>
      <c r="G33" s="49"/>
      <c r="H33" s="49"/>
      <c r="I33" s="49"/>
      <c r="J33" s="49"/>
      <c r="K33" s="49"/>
      <c r="L33" s="49"/>
      <c r="M33" s="49"/>
    </row>
    <row r="34" spans="1:13" x14ac:dyDescent="0.6">
      <c r="A34" s="47" t="s">
        <v>163</v>
      </c>
      <c r="B34" s="49">
        <v>0</v>
      </c>
      <c r="C34" s="53">
        <v>0</v>
      </c>
      <c r="D34" s="49">
        <v>0</v>
      </c>
      <c r="E34" s="49">
        <v>0</v>
      </c>
      <c r="F34" s="49">
        <v>699</v>
      </c>
      <c r="G34" s="49">
        <v>99</v>
      </c>
      <c r="H34" s="49">
        <v>6737</v>
      </c>
      <c r="I34" s="49"/>
      <c r="J34" s="49"/>
      <c r="K34" s="49"/>
      <c r="L34" s="49"/>
      <c r="M34" s="4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کمیسیون 810</vt:lpstr>
      <vt:lpstr>حمل تا تاریخ 950730</vt:lpstr>
      <vt:lpstr>حمل تا تاریخ 95.03.31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M.Najafi</dc:creator>
  <cp:lastModifiedBy>Samer Nikfar</cp:lastModifiedBy>
  <cp:lastPrinted>2016-02-21T05:33:19Z</cp:lastPrinted>
  <dcterms:created xsi:type="dcterms:W3CDTF">2015-03-15T11:01:13Z</dcterms:created>
  <dcterms:modified xsi:type="dcterms:W3CDTF">2024-11-23T12:27:20Z</dcterms:modified>
</cp:coreProperties>
</file>