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User\Desktop\پتروشیمی\فایل های توزیع بین الملل\"/>
    </mc:Choice>
  </mc:AlternateContent>
  <xr:revisionPtr revIDLastSave="0" documentId="13_ncr:1_{0AE507D4-32E1-4D78-A0B5-C3E441AA7640}" xr6:coauthVersionLast="47" xr6:coauthVersionMax="47" xr10:uidLastSave="{00000000-0000-0000-0000-000000000000}"/>
  <bookViews>
    <workbookView xWindow="-120" yWindow="-120" windowWidth="29040" windowHeight="15840" tabRatio="626" xr2:uid="{00000000-000D-0000-FFFF-FFFF00000000}"/>
  </bookViews>
  <sheets>
    <sheet name="مجموع حواله های بین الملل" sheetId="1" r:id="rId1"/>
    <sheet name="ابطحی (خاتم الموحدین)" sheetId="2" r:id="rId2"/>
    <sheet name="خندان" sheetId="5" r:id="rId3"/>
    <sheet name="شکسته بند (پاراف)" sheetId="4" r:id="rId4"/>
    <sheet name="گودرز نظری (آسمان)" sheetId="6" r:id="rId5"/>
    <sheet name="نجف زاده - آپرین" sheetId="7" r:id="rId6"/>
    <sheet name="فضلی(اصیل)" sheetId="8" r:id="rId7"/>
    <sheet name="نجف زاده (ماکو)" sheetId="9" r:id="rId8"/>
  </sheets>
  <definedNames>
    <definedName name="_xlnm._FilterDatabase" localSheetId="1" hidden="1">'ابطحی (خاتم الموحدین)'!$A$1:$Q$1</definedName>
    <definedName name="_xlnm._FilterDatabase" localSheetId="2" hidden="1">خندان!$A$1:$Q$79</definedName>
    <definedName name="_xlnm._FilterDatabase" localSheetId="3" hidden="1">'شکسته بند (پاراف)'!$A$1:$Q$1</definedName>
    <definedName name="_xlnm._FilterDatabase" localSheetId="6" hidden="1">'فضلی(اصیل)'!$A$1:$Q$1</definedName>
    <definedName name="_xlnm._FilterDatabase" localSheetId="4" hidden="1">'گودرز نظری (آسمان)'!$A$1:$Q$41</definedName>
    <definedName name="_xlnm._FilterDatabase" localSheetId="0" hidden="1">'مجموع حواله های بین الملل'!$A$1:$AI$400</definedName>
    <definedName name="_xlnm._FilterDatabase" localSheetId="5" hidden="1">'نجف زاده - آپرین'!$A$1:$Q$48</definedName>
    <definedName name="_xlnm._FilterDatabase" localSheetId="7" hidden="1">'نجف زاده (ماکو)'!$A$1:$Q$1</definedName>
    <definedName name="_xlnm.Print_Area" localSheetId="0">'مجموع حواله های بین الملل'!$R$1:$AP$211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13" i="1" l="1"/>
  <c r="AA313" i="1"/>
  <c r="K313" i="1"/>
  <c r="I313" i="1"/>
  <c r="P81" i="2"/>
  <c r="O82" i="2"/>
  <c r="O83" i="2"/>
  <c r="O84" i="2"/>
  <c r="O85" i="2"/>
  <c r="D82" i="2"/>
  <c r="G82" i="2" s="1"/>
  <c r="G83" i="2" s="1"/>
  <c r="D84" i="2"/>
  <c r="G84" i="2" s="1"/>
  <c r="G85" i="2" s="1"/>
  <c r="AB325" i="1"/>
  <c r="AA326" i="1"/>
  <c r="AB326" i="1" s="1"/>
  <c r="AA327" i="1"/>
  <c r="AB327" i="1" s="1"/>
  <c r="AA328" i="1"/>
  <c r="AB328" i="1" s="1"/>
  <c r="AA329" i="1"/>
  <c r="AB329" i="1" s="1"/>
  <c r="AB324" i="1"/>
  <c r="I324" i="1"/>
  <c r="K324" i="1" s="1"/>
  <c r="O79" i="2"/>
  <c r="P79" i="2" s="1"/>
  <c r="G79" i="2"/>
  <c r="D79" i="2"/>
  <c r="AB321" i="1"/>
  <c r="AA322" i="1"/>
  <c r="AB322" i="1" s="1"/>
  <c r="AA323" i="1"/>
  <c r="AB323" i="1" s="1"/>
  <c r="AB320" i="1"/>
  <c r="I320" i="1"/>
  <c r="K320" i="1" s="1"/>
  <c r="G30" i="9"/>
  <c r="G31" i="9" s="1"/>
  <c r="G29" i="9"/>
  <c r="G28" i="9"/>
  <c r="P29" i="9"/>
  <c r="O30" i="9"/>
  <c r="P30" i="9" s="1"/>
  <c r="O31" i="9"/>
  <c r="P31" i="9" s="1"/>
  <c r="P28" i="9"/>
  <c r="D28" i="9"/>
  <c r="AB338" i="1"/>
  <c r="AA339" i="1"/>
  <c r="AB339" i="1" s="1"/>
  <c r="AB337" i="1"/>
  <c r="I337" i="1"/>
  <c r="K337" i="1" s="1"/>
  <c r="G27" i="8"/>
  <c r="G28" i="8" s="1"/>
  <c r="G29" i="8" s="1"/>
  <c r="G30" i="8" s="1"/>
  <c r="G26" i="8"/>
  <c r="G25" i="8"/>
  <c r="P26" i="8"/>
  <c r="P27" i="8"/>
  <c r="P28" i="8"/>
  <c r="P29" i="8"/>
  <c r="P30" i="8"/>
  <c r="O26" i="8"/>
  <c r="O27" i="8"/>
  <c r="O28" i="8"/>
  <c r="O29" i="8"/>
  <c r="O30" i="8"/>
  <c r="O25" i="8"/>
  <c r="P25" i="8" s="1"/>
  <c r="AB330" i="1"/>
  <c r="AA332" i="1"/>
  <c r="AB332" i="1" s="1"/>
  <c r="AA333" i="1"/>
  <c r="AB333" i="1" s="1"/>
  <c r="AA334" i="1"/>
  <c r="AB334" i="1" s="1"/>
  <c r="AA335" i="1"/>
  <c r="AB335" i="1" s="1"/>
  <c r="AA336" i="1"/>
  <c r="AB336" i="1" s="1"/>
  <c r="D25" i="8"/>
  <c r="AB331" i="1"/>
  <c r="I330" i="1"/>
  <c r="K330" i="1" s="1"/>
  <c r="O24" i="9"/>
  <c r="P24" i="9" s="1"/>
  <c r="O25" i="9"/>
  <c r="P25" i="9" s="1"/>
  <c r="O26" i="9"/>
  <c r="P26" i="9" s="1"/>
  <c r="O27" i="9"/>
  <c r="P27" i="9" s="1"/>
  <c r="P23" i="9"/>
  <c r="G25" i="9"/>
  <c r="G26" i="9" s="1"/>
  <c r="G27" i="9" s="1"/>
  <c r="G24" i="9"/>
  <c r="G23" i="9"/>
  <c r="D23" i="9"/>
  <c r="G14" i="9"/>
  <c r="G15" i="9" s="1"/>
  <c r="G16" i="9" s="1"/>
  <c r="P14" i="9"/>
  <c r="P15" i="9"/>
  <c r="P16" i="9"/>
  <c r="AA317" i="1"/>
  <c r="AB317" i="1" s="1"/>
  <c r="AA318" i="1"/>
  <c r="AB318" i="1" s="1"/>
  <c r="AA319" i="1"/>
  <c r="AB319" i="1" s="1"/>
  <c r="AA316" i="1"/>
  <c r="AB316" i="1" s="1"/>
  <c r="I315" i="1"/>
  <c r="K315" i="1" s="1"/>
  <c r="P45" i="7"/>
  <c r="G45" i="7"/>
  <c r="AB218" i="1"/>
  <c r="AB275" i="1" l="1"/>
  <c r="AA276" i="1"/>
  <c r="AB276" i="1" s="1"/>
  <c r="P80" i="2" l="1"/>
  <c r="D80" i="2"/>
  <c r="G80" i="2" s="1"/>
  <c r="G81" i="2" s="1"/>
  <c r="P78" i="2"/>
  <c r="P77" i="2"/>
  <c r="D77" i="2"/>
  <c r="G77" i="2" s="1"/>
  <c r="G78" i="2" s="1"/>
  <c r="AL212" i="1" l="1"/>
  <c r="AM212" i="1" s="1"/>
  <c r="AB278" i="1"/>
  <c r="P21" i="8" l="1"/>
  <c r="P22" i="8"/>
  <c r="P23" i="8"/>
  <c r="O24" i="8"/>
  <c r="P24" i="8" s="1"/>
  <c r="P20" i="8"/>
  <c r="G20" i="8"/>
  <c r="G21" i="8" s="1"/>
  <c r="G22" i="8" s="1"/>
  <c r="G23" i="8" s="1"/>
  <c r="G24" i="8" s="1"/>
  <c r="AB311" i="1"/>
  <c r="AB312" i="1"/>
  <c r="AB315" i="1"/>
  <c r="P19" i="8"/>
  <c r="P18" i="8"/>
  <c r="D18" i="8"/>
  <c r="G18" i="8" s="1"/>
  <c r="G19" i="8" s="1"/>
  <c r="I306" i="1"/>
  <c r="K306" i="1" s="1"/>
  <c r="P17" i="8"/>
  <c r="D17" i="8"/>
  <c r="G17" i="8" s="1"/>
  <c r="AB306" i="1"/>
  <c r="AB307" i="1"/>
  <c r="AB308" i="1"/>
  <c r="AB309" i="1"/>
  <c r="AB310" i="1"/>
  <c r="AB305" i="1"/>
  <c r="I305" i="1"/>
  <c r="K305" i="1" s="1"/>
  <c r="P16" i="8"/>
  <c r="D16" i="8"/>
  <c r="G16" i="8" s="1"/>
  <c r="AA304" i="1"/>
  <c r="AB304" i="1" s="1"/>
  <c r="I304" i="1"/>
  <c r="K304" i="1" s="1"/>
  <c r="P18" i="9"/>
  <c r="P19" i="9"/>
  <c r="P20" i="9"/>
  <c r="O21" i="9"/>
  <c r="P21" i="9" s="1"/>
  <c r="O22" i="9"/>
  <c r="P22" i="9" s="1"/>
  <c r="P17" i="9"/>
  <c r="D18" i="9"/>
  <c r="D19" i="9"/>
  <c r="D20" i="9"/>
  <c r="D21" i="9"/>
  <c r="D22" i="9"/>
  <c r="D17" i="9"/>
  <c r="G17" i="9" s="1"/>
  <c r="G18" i="9" s="1"/>
  <c r="G19" i="9" s="1"/>
  <c r="G20" i="9" s="1"/>
  <c r="G21" i="9" s="1"/>
  <c r="G22" i="9" s="1"/>
  <c r="AB299" i="1"/>
  <c r="AB300" i="1"/>
  <c r="AB301" i="1"/>
  <c r="AA302" i="1"/>
  <c r="AB302" i="1" s="1"/>
  <c r="AA303" i="1"/>
  <c r="AB303" i="1" s="1"/>
  <c r="AB298" i="1"/>
  <c r="I298" i="1"/>
  <c r="K298" i="1" s="1"/>
  <c r="AB274" i="1"/>
  <c r="P13" i="9"/>
  <c r="AB295" i="1"/>
  <c r="AB297" i="1" l="1"/>
  <c r="AB296" i="1"/>
  <c r="AB294" i="1" l="1"/>
  <c r="P65" i="2"/>
  <c r="P66" i="2"/>
  <c r="P67" i="2"/>
  <c r="D63" i="2"/>
  <c r="D64" i="2"/>
  <c r="D65" i="2"/>
  <c r="D66" i="2"/>
  <c r="D67" i="2"/>
  <c r="AM193" i="1" l="1"/>
  <c r="AM184" i="1"/>
  <c r="AM200" i="1"/>
  <c r="AM192" i="1"/>
  <c r="AM186" i="1"/>
  <c r="AB292" i="1" l="1"/>
  <c r="AB293" i="1"/>
  <c r="AB288" i="1" l="1"/>
  <c r="AB289" i="1"/>
  <c r="AB290" i="1"/>
  <c r="AB291" i="1"/>
  <c r="AB246" i="1"/>
  <c r="AM211" i="1"/>
  <c r="P3" i="9" l="1"/>
  <c r="P4" i="9"/>
  <c r="P5" i="9"/>
  <c r="P6" i="9"/>
  <c r="P7" i="9"/>
  <c r="P8" i="9"/>
  <c r="P9" i="9"/>
  <c r="P10" i="9"/>
  <c r="P11" i="9"/>
  <c r="P12" i="9"/>
  <c r="P2" i="9"/>
  <c r="G2" i="9"/>
  <c r="G3" i="9" s="1"/>
  <c r="G4" i="9" s="1"/>
  <c r="G5" i="9" s="1"/>
  <c r="G6" i="9" s="1"/>
  <c r="G7" i="9" s="1"/>
  <c r="G8" i="9" s="1"/>
  <c r="G9" i="9" s="1"/>
  <c r="G10" i="9" s="1"/>
  <c r="G11" i="9" s="1"/>
  <c r="G12" i="9" s="1"/>
  <c r="G13" i="9" s="1"/>
  <c r="AB286" i="1"/>
  <c r="AB287" i="1"/>
  <c r="AB283" i="1"/>
  <c r="AB285" i="1"/>
  <c r="AB284" i="1"/>
  <c r="P42" i="6"/>
  <c r="I131" i="1" l="1"/>
  <c r="I136" i="1"/>
  <c r="I138" i="1"/>
  <c r="P49" i="2" l="1"/>
  <c r="AM198" i="1"/>
  <c r="D11" i="8"/>
  <c r="G11" i="8" s="1"/>
  <c r="G12" i="8" s="1"/>
  <c r="G13" i="8" s="1"/>
  <c r="G14" i="8" s="1"/>
  <c r="G15" i="8" s="1"/>
  <c r="P12" i="8"/>
  <c r="P13" i="8"/>
  <c r="P14" i="8"/>
  <c r="P15" i="8"/>
  <c r="P11" i="8"/>
  <c r="AB279" i="1"/>
  <c r="AB280" i="1"/>
  <c r="AB281" i="1"/>
  <c r="AB282" i="1"/>
  <c r="AB277" i="1"/>
  <c r="I277" i="1"/>
  <c r="K277" i="1" s="1"/>
  <c r="AB270" i="1"/>
  <c r="O46" i="6"/>
  <c r="P46" i="6" s="1"/>
  <c r="O47" i="6"/>
  <c r="P47" i="6" s="1"/>
  <c r="P45" i="6"/>
  <c r="D46" i="6"/>
  <c r="D47" i="6"/>
  <c r="D45" i="6"/>
  <c r="G45" i="6" s="1"/>
  <c r="G46" i="6" s="1"/>
  <c r="G47" i="6" s="1"/>
  <c r="AB272" i="1"/>
  <c r="AB273" i="1"/>
  <c r="AB271" i="1"/>
  <c r="I271" i="1"/>
  <c r="K271" i="1" s="1"/>
  <c r="P63" i="2"/>
  <c r="P64" i="2"/>
  <c r="AB244" i="1"/>
  <c r="AB245" i="1"/>
  <c r="P41" i="7"/>
  <c r="P42" i="7"/>
  <c r="P43" i="7"/>
  <c r="P44" i="7"/>
  <c r="AA217" i="1"/>
  <c r="AB217" i="1" s="1"/>
  <c r="AM180" i="1" l="1"/>
  <c r="P44" i="6"/>
  <c r="P43" i="6"/>
  <c r="D43" i="6"/>
  <c r="G43" i="6" s="1"/>
  <c r="G44" i="6" s="1"/>
  <c r="AB167" i="1"/>
  <c r="AB169" i="1"/>
  <c r="AB216" i="1"/>
  <c r="AB215" i="1"/>
  <c r="AB211" i="1" l="1"/>
  <c r="AB212" i="1"/>
  <c r="AB213" i="1"/>
  <c r="AB214" i="1"/>
  <c r="P39" i="7"/>
  <c r="P40" i="7"/>
  <c r="AB228" i="1"/>
  <c r="D3" i="8" l="1"/>
  <c r="D4" i="8"/>
  <c r="D5" i="8"/>
  <c r="D6" i="8"/>
  <c r="D7" i="8"/>
  <c r="D8" i="8"/>
  <c r="D9" i="8"/>
  <c r="D10" i="8"/>
  <c r="P3" i="8"/>
  <c r="P4" i="8"/>
  <c r="P5" i="8"/>
  <c r="P6" i="8"/>
  <c r="P7" i="8"/>
  <c r="P8" i="8"/>
  <c r="P9" i="8"/>
  <c r="P10" i="8"/>
  <c r="P2" i="8"/>
  <c r="D2" i="8"/>
  <c r="G2" i="8" s="1"/>
  <c r="G3" i="8" s="1"/>
  <c r="G4" i="8" s="1"/>
  <c r="G5" i="8" s="1"/>
  <c r="G6" i="8" s="1"/>
  <c r="G7" i="8" s="1"/>
  <c r="G8" i="8" s="1"/>
  <c r="G9" i="8" s="1"/>
  <c r="G10" i="8" s="1"/>
  <c r="AB263" i="1"/>
  <c r="AB264" i="1"/>
  <c r="AB265" i="1"/>
  <c r="AB266" i="1"/>
  <c r="AB267" i="1"/>
  <c r="AB268" i="1"/>
  <c r="AB269" i="1"/>
  <c r="AB262" i="1"/>
  <c r="I262" i="1"/>
  <c r="K262" i="1" s="1"/>
  <c r="AB261" i="1" l="1"/>
  <c r="AB260" i="1"/>
  <c r="AM199" i="1"/>
  <c r="AM182" i="1"/>
  <c r="AM190" i="1"/>
  <c r="I260" i="1"/>
  <c r="K260" i="1" s="1"/>
  <c r="P36" i="7"/>
  <c r="P37" i="7"/>
  <c r="P38" i="7"/>
  <c r="AB239" i="1"/>
  <c r="P54" i="2"/>
  <c r="P55" i="2"/>
  <c r="P56" i="2"/>
  <c r="P57" i="2"/>
  <c r="P58" i="2"/>
  <c r="P59" i="2"/>
  <c r="P60" i="2"/>
  <c r="P61" i="2"/>
  <c r="P62" i="2"/>
  <c r="D54" i="2"/>
  <c r="D55" i="2"/>
  <c r="D56" i="2"/>
  <c r="D57" i="2"/>
  <c r="D58" i="2"/>
  <c r="D59" i="2"/>
  <c r="D60" i="2"/>
  <c r="D61" i="2"/>
  <c r="D62" i="2"/>
  <c r="AB241" i="1"/>
  <c r="AB242" i="1"/>
  <c r="AB243" i="1"/>
  <c r="AB235" i="1"/>
  <c r="AB236" i="1"/>
  <c r="AB237" i="1"/>
  <c r="AB238" i="1"/>
  <c r="AB240" i="1"/>
  <c r="AB209" i="1" l="1"/>
  <c r="AB210" i="1"/>
  <c r="AM205" i="1"/>
  <c r="O38" i="2"/>
  <c r="P28" i="4" l="1"/>
  <c r="G28" i="4"/>
  <c r="D28" i="4"/>
  <c r="AB259" i="1"/>
  <c r="I259" i="1"/>
  <c r="K259" i="1" s="1"/>
  <c r="P31" i="7" l="1"/>
  <c r="P32" i="7"/>
  <c r="P33" i="7"/>
  <c r="P34" i="7"/>
  <c r="P35" i="7"/>
  <c r="P30" i="7"/>
  <c r="AB232" i="1"/>
  <c r="AB233" i="1"/>
  <c r="AB234" i="1"/>
  <c r="AA142" i="1"/>
  <c r="AB142" i="1" s="1"/>
  <c r="G7" i="7" l="1"/>
  <c r="G8" i="7" s="1"/>
  <c r="G9" i="7" s="1"/>
  <c r="G10" i="7" s="1"/>
  <c r="G11" i="7" s="1"/>
  <c r="G12" i="7" s="1"/>
  <c r="G13" i="7" s="1"/>
  <c r="G14" i="7" s="1"/>
  <c r="G15" i="7" s="1"/>
  <c r="G16" i="7" s="1"/>
  <c r="G17" i="7" s="1"/>
  <c r="G18" i="7" s="1"/>
  <c r="G19" i="7" s="1"/>
  <c r="G20" i="7" s="1"/>
  <c r="G21" i="7" s="1"/>
  <c r="G22" i="7" s="1"/>
  <c r="G23" i="7" s="1"/>
  <c r="G24" i="7" s="1"/>
  <c r="G25" i="7" s="1"/>
  <c r="G26" i="7" s="1"/>
  <c r="G27" i="7" s="1"/>
  <c r="G28" i="7" s="1"/>
  <c r="G29" i="7" s="1"/>
  <c r="G30" i="7" s="1"/>
  <c r="G31" i="7" s="1"/>
  <c r="G32" i="7" s="1"/>
  <c r="G33" i="7" s="1"/>
  <c r="G34" i="7" s="1"/>
  <c r="G35" i="7" s="1"/>
  <c r="G36" i="7" s="1"/>
  <c r="G37" i="7" s="1"/>
  <c r="G38" i="7" s="1"/>
  <c r="G39" i="7" s="1"/>
  <c r="G40" i="7" s="1"/>
  <c r="G41" i="7" s="1"/>
  <c r="G42" i="7" s="1"/>
  <c r="G43" i="7" s="1"/>
  <c r="G44" i="7" s="1"/>
  <c r="AB207" i="1" l="1"/>
  <c r="AB208" i="1"/>
  <c r="AB205" i="1"/>
  <c r="AB206" i="1"/>
  <c r="D69" i="2" l="1"/>
  <c r="D70" i="2"/>
  <c r="D71" i="2"/>
  <c r="D72" i="2"/>
  <c r="D73" i="2"/>
  <c r="D74" i="2"/>
  <c r="D75" i="2"/>
  <c r="D76" i="2"/>
  <c r="D68" i="2"/>
  <c r="G68" i="2" s="1"/>
  <c r="G69" i="2" s="1"/>
  <c r="G70" i="2" s="1"/>
  <c r="G71" i="2" s="1"/>
  <c r="G72" i="2" s="1"/>
  <c r="G73" i="2" s="1"/>
  <c r="G74" i="2" s="1"/>
  <c r="G75" i="2" s="1"/>
  <c r="G76" i="2" s="1"/>
  <c r="P70" i="2"/>
  <c r="P71" i="2"/>
  <c r="P72" i="2"/>
  <c r="P73" i="2"/>
  <c r="P74" i="2"/>
  <c r="P75" i="2"/>
  <c r="P69" i="2"/>
  <c r="P76" i="2"/>
  <c r="P68" i="2"/>
  <c r="AB250" i="1"/>
  <c r="AB251" i="1"/>
  <c r="AB252" i="1"/>
  <c r="AB253" i="1"/>
  <c r="AB254" i="1"/>
  <c r="AB255" i="1"/>
  <c r="AB256" i="1"/>
  <c r="AB257" i="1"/>
  <c r="AB258" i="1"/>
  <c r="I250" i="1"/>
  <c r="K250" i="1" s="1"/>
  <c r="G46" i="7"/>
  <c r="G47" i="7" s="1"/>
  <c r="G48" i="7" s="1"/>
  <c r="P47" i="7"/>
  <c r="P48" i="7"/>
  <c r="P46" i="7"/>
  <c r="AB248" i="1"/>
  <c r="AB249" i="1"/>
  <c r="AB247" i="1"/>
  <c r="P48" i="2"/>
  <c r="P50" i="2"/>
  <c r="P51" i="2"/>
  <c r="P52" i="2"/>
  <c r="P53" i="2"/>
  <c r="P47" i="2"/>
  <c r="D48" i="2"/>
  <c r="D49" i="2"/>
  <c r="D50" i="2"/>
  <c r="D51" i="2"/>
  <c r="D52" i="2"/>
  <c r="D53" i="2"/>
  <c r="P25" i="7"/>
  <c r="P26" i="7"/>
  <c r="P27" i="7"/>
  <c r="P28" i="7"/>
  <c r="P29" i="7"/>
  <c r="AB202" i="1"/>
  <c r="AB203" i="1"/>
  <c r="AB204" i="1"/>
  <c r="AB199" i="1"/>
  <c r="AB200" i="1"/>
  <c r="AB201" i="1"/>
  <c r="AB229" i="1"/>
  <c r="AB230" i="1"/>
  <c r="AB231" i="1"/>
  <c r="AB174" i="1"/>
  <c r="D25" i="4" l="1"/>
  <c r="D26" i="4"/>
  <c r="D27" i="4"/>
  <c r="D24" i="4"/>
  <c r="D21" i="4"/>
  <c r="D22" i="4"/>
  <c r="D23" i="4"/>
  <c r="D20" i="4"/>
  <c r="P41" i="2" l="1"/>
  <c r="P42" i="2"/>
  <c r="P43" i="2"/>
  <c r="P44" i="2"/>
  <c r="P45" i="2"/>
  <c r="P46" i="2"/>
  <c r="P40" i="2"/>
  <c r="D41" i="2"/>
  <c r="D42" i="2"/>
  <c r="D43" i="2"/>
  <c r="D44" i="2"/>
  <c r="D45" i="2"/>
  <c r="D46" i="2"/>
  <c r="D47" i="2"/>
  <c r="D40" i="2"/>
  <c r="G40" i="2" s="1"/>
  <c r="G41" i="2" s="1"/>
  <c r="G42" i="2" s="1"/>
  <c r="G43" i="2" s="1"/>
  <c r="G44" i="2" s="1"/>
  <c r="G45" i="2" s="1"/>
  <c r="G46" i="2" s="1"/>
  <c r="G47" i="2" s="1"/>
  <c r="G48" i="2" s="1"/>
  <c r="G49" i="2" s="1"/>
  <c r="G50" i="2" s="1"/>
  <c r="G51" i="2" s="1"/>
  <c r="G52" i="2" s="1"/>
  <c r="G53" i="2" s="1"/>
  <c r="G54" i="2" s="1"/>
  <c r="G55" i="2" s="1"/>
  <c r="G56" i="2" s="1"/>
  <c r="G57" i="2" s="1"/>
  <c r="G58" i="2" s="1"/>
  <c r="G59" i="2" s="1"/>
  <c r="G60" i="2" s="1"/>
  <c r="G61" i="2" s="1"/>
  <c r="G62" i="2" s="1"/>
  <c r="G63" i="2" s="1"/>
  <c r="G64" i="2" s="1"/>
  <c r="G65" i="2" s="1"/>
  <c r="G66" i="2" s="1"/>
  <c r="G67" i="2" s="1"/>
  <c r="AB223" i="1"/>
  <c r="AB224" i="1"/>
  <c r="AB220" i="1"/>
  <c r="AB221" i="1"/>
  <c r="AB222" i="1"/>
  <c r="AB225" i="1"/>
  <c r="AB226" i="1"/>
  <c r="AB227" i="1"/>
  <c r="AB219" i="1"/>
  <c r="I219" i="1"/>
  <c r="K219" i="1" s="1"/>
  <c r="P7" i="7"/>
  <c r="AB181" i="1"/>
  <c r="AB182" i="1"/>
  <c r="AB183" i="1"/>
  <c r="AB184" i="1"/>
  <c r="AB185" i="1"/>
  <c r="AB186" i="1"/>
  <c r="AB187" i="1"/>
  <c r="AB188" i="1"/>
  <c r="AB189" i="1"/>
  <c r="AB190" i="1"/>
  <c r="AB191" i="1"/>
  <c r="AB192" i="1"/>
  <c r="AB193" i="1"/>
  <c r="AB194" i="1"/>
  <c r="AB198" i="1"/>
  <c r="AB195" i="1"/>
  <c r="AB196" i="1"/>
  <c r="AB197" i="1"/>
  <c r="AB180" i="1"/>
  <c r="P8" i="7"/>
  <c r="P9" i="7"/>
  <c r="P17" i="7"/>
  <c r="P18" i="7"/>
  <c r="P19" i="7"/>
  <c r="P20" i="7"/>
  <c r="P21" i="7"/>
  <c r="P10" i="7"/>
  <c r="P11" i="7"/>
  <c r="P12" i="7"/>
  <c r="P13" i="7"/>
  <c r="P14" i="7"/>
  <c r="P15" i="7"/>
  <c r="P22" i="7"/>
  <c r="P23" i="7"/>
  <c r="P24" i="7"/>
  <c r="K180" i="1"/>
  <c r="K175" i="1"/>
  <c r="P37" i="6"/>
  <c r="P38" i="6"/>
  <c r="P39" i="6"/>
  <c r="P40" i="6"/>
  <c r="O41" i="6"/>
  <c r="AB163" i="1"/>
  <c r="AB164" i="1"/>
  <c r="AB165" i="1"/>
  <c r="AB166" i="1"/>
  <c r="P5" i="7"/>
  <c r="O3" i="7"/>
  <c r="P3" i="7" s="1"/>
  <c r="O4" i="7"/>
  <c r="P4" i="7" s="1"/>
  <c r="P6" i="7"/>
  <c r="O2" i="7"/>
  <c r="P2" i="7" s="1"/>
  <c r="G2" i="7"/>
  <c r="G3" i="7" s="1"/>
  <c r="G4" i="7" s="1"/>
  <c r="G5" i="7" s="1"/>
  <c r="G6" i="7" s="1"/>
  <c r="AB177" i="1"/>
  <c r="AB176" i="1"/>
  <c r="AB178" i="1"/>
  <c r="AB179" i="1"/>
  <c r="AB175" i="1"/>
  <c r="P28" i="6" l="1"/>
  <c r="P29" i="6"/>
  <c r="P30" i="6"/>
  <c r="P33" i="6"/>
  <c r="P34" i="6"/>
  <c r="P35" i="6"/>
  <c r="P31" i="6"/>
  <c r="P32" i="6"/>
  <c r="P36" i="6"/>
  <c r="AB156" i="1" l="1"/>
  <c r="AB157" i="1"/>
  <c r="AB158" i="1"/>
  <c r="AB159" i="1"/>
  <c r="AB160" i="1"/>
  <c r="AB161" i="1"/>
  <c r="AB162" i="1"/>
  <c r="O25" i="6" l="1"/>
  <c r="O24" i="6"/>
  <c r="AB152" i="1"/>
  <c r="AB153" i="1"/>
  <c r="AB154" i="1"/>
  <c r="AB155" i="1"/>
  <c r="D37" i="2"/>
  <c r="D38" i="2"/>
  <c r="D39" i="2"/>
  <c r="D36" i="2"/>
  <c r="P39" i="2"/>
  <c r="AB150" i="1"/>
  <c r="AB170" i="1"/>
  <c r="AB173" i="1"/>
  <c r="P23" i="6" l="1"/>
  <c r="P24" i="6"/>
  <c r="P25" i="6"/>
  <c r="P26" i="6"/>
  <c r="P27" i="6"/>
  <c r="P12" i="6"/>
  <c r="P13" i="6"/>
  <c r="P14" i="6"/>
  <c r="P15" i="6"/>
  <c r="P16" i="6"/>
  <c r="P17" i="6"/>
  <c r="P18" i="6"/>
  <c r="P19" i="6"/>
  <c r="P20" i="6"/>
  <c r="P21" i="6"/>
  <c r="P22" i="6"/>
  <c r="P11" i="6"/>
  <c r="G11" i="6"/>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P10" i="6"/>
  <c r="R10" i="6" s="1"/>
  <c r="P38" i="2"/>
  <c r="P37" i="2"/>
  <c r="P36" i="2"/>
  <c r="G36" i="2"/>
  <c r="G37" i="2" s="1"/>
  <c r="G38" i="2" s="1"/>
  <c r="G39" i="2" s="1"/>
  <c r="G34" i="2"/>
  <c r="G35" i="2" s="1"/>
  <c r="D35" i="2"/>
  <c r="D34" i="2"/>
  <c r="P35" i="2"/>
  <c r="P34" i="2"/>
  <c r="D30" i="2"/>
  <c r="D31" i="2"/>
  <c r="D32" i="2"/>
  <c r="D33" i="2"/>
  <c r="D29" i="2"/>
  <c r="G29" i="2" s="1"/>
  <c r="G30" i="2" s="1"/>
  <c r="G31" i="2" s="1"/>
  <c r="G32" i="2" s="1"/>
  <c r="G33" i="2" s="1"/>
  <c r="P30" i="2"/>
  <c r="P31" i="2"/>
  <c r="P32" i="2"/>
  <c r="P33" i="2"/>
  <c r="P29" i="2"/>
  <c r="D58" i="5"/>
  <c r="D59" i="5"/>
  <c r="D60" i="5"/>
  <c r="D61" i="5"/>
  <c r="D62" i="5"/>
  <c r="D63" i="5"/>
  <c r="D64" i="5"/>
  <c r="D65" i="5"/>
  <c r="D66" i="5"/>
  <c r="D67" i="5"/>
  <c r="D68" i="5"/>
  <c r="D57" i="5"/>
  <c r="G57" i="5" s="1"/>
  <c r="G58" i="5" s="1"/>
  <c r="G59" i="5" s="1"/>
  <c r="G60" i="5" s="1"/>
  <c r="G61" i="5" s="1"/>
  <c r="G62" i="5" s="1"/>
  <c r="G63" i="5" s="1"/>
  <c r="G64" i="5" s="1"/>
  <c r="G65" i="5" s="1"/>
  <c r="G66" i="5" s="1"/>
  <c r="G67" i="5" s="1"/>
  <c r="G68" i="5" s="1"/>
  <c r="P58" i="5"/>
  <c r="P59" i="5"/>
  <c r="P60" i="5"/>
  <c r="P61" i="5"/>
  <c r="P62" i="5"/>
  <c r="P63" i="5"/>
  <c r="P64" i="5"/>
  <c r="P65" i="5"/>
  <c r="P66" i="5"/>
  <c r="P67" i="5"/>
  <c r="P68" i="5"/>
  <c r="P57" i="5"/>
  <c r="AB129" i="1"/>
  <c r="AB130" i="1"/>
  <c r="D50" i="5"/>
  <c r="G50" i="5" s="1"/>
  <c r="G51" i="5" s="1"/>
  <c r="G52" i="5" s="1"/>
  <c r="G53" i="5" s="1"/>
  <c r="G54" i="5" s="1"/>
  <c r="G55" i="5" s="1"/>
  <c r="G56" i="5" s="1"/>
  <c r="P51" i="5"/>
  <c r="P52" i="5"/>
  <c r="P53" i="5"/>
  <c r="P54" i="5"/>
  <c r="R54" i="5" s="1"/>
  <c r="P55" i="5"/>
  <c r="P56" i="5"/>
  <c r="P50" i="5"/>
  <c r="P25" i="4"/>
  <c r="P26" i="4"/>
  <c r="P27" i="4"/>
  <c r="P24" i="4"/>
  <c r="G24" i="4"/>
  <c r="G25" i="4" s="1"/>
  <c r="G26" i="4" s="1"/>
  <c r="G27" i="4" s="1"/>
  <c r="G20" i="4"/>
  <c r="G21" i="4" s="1"/>
  <c r="G22" i="4" s="1"/>
  <c r="G23" i="4" s="1"/>
  <c r="P21" i="4"/>
  <c r="P22" i="4"/>
  <c r="P23" i="4"/>
  <c r="P20" i="4"/>
  <c r="D49" i="5"/>
  <c r="G49" i="5" s="1"/>
  <c r="P49" i="5"/>
  <c r="R49" i="5" s="1"/>
  <c r="AB172" i="1"/>
  <c r="AB171" i="1"/>
  <c r="AB149" i="1" l="1"/>
  <c r="AB151" i="1"/>
  <c r="I170" i="1"/>
  <c r="K170" i="1" s="1"/>
  <c r="AB139" i="1"/>
  <c r="AB140" i="1"/>
  <c r="AB141" i="1"/>
  <c r="AB143" i="1"/>
  <c r="AB144" i="1"/>
  <c r="AB145" i="1"/>
  <c r="AB146" i="1"/>
  <c r="AB147" i="1"/>
  <c r="AB148" i="1"/>
  <c r="AB138" i="1"/>
  <c r="K138" i="1"/>
  <c r="AB137" i="1"/>
  <c r="AB136" i="1"/>
  <c r="K136" i="1"/>
  <c r="AB135" i="1" l="1"/>
  <c r="AB126" i="1" l="1"/>
  <c r="AB127" i="1"/>
  <c r="AB128" i="1"/>
  <c r="AB132" i="1"/>
  <c r="AB133" i="1"/>
  <c r="AB134" i="1"/>
  <c r="AB131" i="1"/>
  <c r="K131" i="1"/>
  <c r="AB120" i="1"/>
  <c r="AB121" i="1"/>
  <c r="AB122" i="1"/>
  <c r="AB123" i="1"/>
  <c r="AB124" i="1"/>
  <c r="AB125" i="1"/>
  <c r="AB119" i="1"/>
  <c r="AB107" i="1"/>
  <c r="AB38" i="1"/>
  <c r="AB114" i="1"/>
  <c r="AB113" i="1"/>
  <c r="AB115" i="1"/>
  <c r="AB116" i="1"/>
  <c r="AB117" i="1"/>
  <c r="AB118" i="1"/>
  <c r="AB112" i="1"/>
  <c r="I112" i="1"/>
  <c r="K112" i="1" s="1"/>
  <c r="D19" i="4"/>
  <c r="AB109" i="1"/>
  <c r="AB110" i="1"/>
  <c r="AB111" i="1"/>
  <c r="AB108" i="1"/>
  <c r="I108" i="1"/>
  <c r="K108" i="1" s="1"/>
  <c r="AB106" i="1"/>
  <c r="AB105" i="1"/>
  <c r="AB104" i="1"/>
  <c r="AA103" i="1"/>
  <c r="AB103" i="1" s="1"/>
  <c r="I104" i="1"/>
  <c r="K104" i="1" s="1"/>
  <c r="I103" i="1"/>
  <c r="K103" i="1" s="1"/>
  <c r="AN53" i="1"/>
  <c r="O19" i="4" l="1"/>
  <c r="P19" i="4" s="1"/>
  <c r="O18" i="4"/>
  <c r="P18" i="4" s="1"/>
  <c r="AB73" i="1"/>
  <c r="AN73" i="1"/>
  <c r="AN54" i="1"/>
  <c r="AN55" i="1"/>
  <c r="AN56" i="1"/>
  <c r="D41" i="5" l="1"/>
  <c r="G41" i="5" s="1"/>
  <c r="G42" i="5" s="1"/>
  <c r="G43" i="5" s="1"/>
  <c r="G44" i="5" s="1"/>
  <c r="G45" i="5" s="1"/>
  <c r="G46" i="5" s="1"/>
  <c r="G47" i="5" s="1"/>
  <c r="G48" i="5" s="1"/>
  <c r="P42" i="5"/>
  <c r="P43" i="5"/>
  <c r="P44" i="5"/>
  <c r="P45" i="5"/>
  <c r="P46" i="5"/>
  <c r="P47" i="5"/>
  <c r="P48" i="5"/>
  <c r="P41" i="5"/>
  <c r="AB96" i="1"/>
  <c r="AB97" i="1"/>
  <c r="AB98" i="1"/>
  <c r="AB99" i="1"/>
  <c r="AB100" i="1"/>
  <c r="AB101" i="1"/>
  <c r="AB102" i="1"/>
  <c r="AB95" i="1"/>
  <c r="I95" i="1" l="1"/>
  <c r="K95" i="1" s="1"/>
  <c r="P40" i="5"/>
  <c r="P39" i="5"/>
  <c r="G18" i="4"/>
  <c r="G19" i="4" s="1"/>
  <c r="D18" i="4"/>
  <c r="AB94" i="1"/>
  <c r="AB93" i="1"/>
  <c r="I93" i="1"/>
  <c r="K93" i="1" s="1"/>
  <c r="P15" i="4"/>
  <c r="P16" i="4"/>
  <c r="P17" i="4"/>
  <c r="P14" i="4"/>
  <c r="D14" i="4"/>
  <c r="G14" i="4" s="1"/>
  <c r="G15" i="4" s="1"/>
  <c r="G16" i="4" s="1"/>
  <c r="G17" i="4" s="1"/>
  <c r="AB85" i="1"/>
  <c r="AB86" i="1"/>
  <c r="AB87" i="1"/>
  <c r="AB84" i="1"/>
  <c r="I84" i="1"/>
  <c r="K84" i="1" s="1"/>
  <c r="D36" i="5"/>
  <c r="G36" i="5" s="1"/>
  <c r="G37" i="5" s="1"/>
  <c r="G38" i="5" s="1"/>
  <c r="G39" i="5" s="1"/>
  <c r="G40" i="5" s="1"/>
  <c r="P37" i="5"/>
  <c r="P38" i="5"/>
  <c r="P36" i="5"/>
  <c r="AA89" i="1"/>
  <c r="AB89" i="1" s="1"/>
  <c r="AB90" i="1"/>
  <c r="AB91" i="1"/>
  <c r="AA92" i="1"/>
  <c r="AB92" i="1" s="1"/>
  <c r="AB88" i="1"/>
  <c r="I88" i="1"/>
  <c r="K88" i="1" s="1"/>
  <c r="P32" i="5"/>
  <c r="P33" i="5"/>
  <c r="P34" i="5"/>
  <c r="P35" i="5"/>
  <c r="P31" i="5"/>
  <c r="D31" i="5"/>
  <c r="G31" i="5" s="1"/>
  <c r="G32" i="5" s="1"/>
  <c r="G33" i="5" s="1"/>
  <c r="G34" i="5" s="1"/>
  <c r="G35" i="5" s="1"/>
  <c r="AB80" i="1"/>
  <c r="AB81" i="1"/>
  <c r="AB82" i="1"/>
  <c r="AB83" i="1"/>
  <c r="AB79" i="1"/>
  <c r="I79" i="1"/>
  <c r="K79" i="1" s="1"/>
  <c r="P26" i="2"/>
  <c r="D26" i="2"/>
  <c r="AB67" i="1"/>
  <c r="AB66" i="1"/>
  <c r="P10" i="4"/>
  <c r="P11" i="4"/>
  <c r="P12" i="4"/>
  <c r="P13" i="4"/>
  <c r="D10" i="4"/>
  <c r="D11" i="4"/>
  <c r="D12" i="4"/>
  <c r="D13" i="4"/>
  <c r="AB60" i="1"/>
  <c r="AB61" i="1"/>
  <c r="AA33" i="1"/>
  <c r="AB59" i="1" l="1"/>
  <c r="P26" i="5" l="1"/>
  <c r="D7" i="4"/>
  <c r="P7" i="4"/>
  <c r="D8" i="4"/>
  <c r="P8" i="4"/>
  <c r="D9" i="4"/>
  <c r="P9" i="4"/>
  <c r="D10" i="6"/>
  <c r="G10" i="6" s="1"/>
  <c r="P9" i="6"/>
  <c r="R9" i="6" s="1"/>
  <c r="AB77" i="1"/>
  <c r="P6" i="6"/>
  <c r="R6" i="6" s="1"/>
  <c r="D2" i="6"/>
  <c r="G2" i="6" s="1"/>
  <c r="G3" i="6" s="1"/>
  <c r="G4" i="6" s="1"/>
  <c r="G5" i="6" s="1"/>
  <c r="G6" i="6" s="1"/>
  <c r="G7" i="6" s="1"/>
  <c r="P2" i="6"/>
  <c r="D3" i="6"/>
  <c r="P3" i="6"/>
  <c r="D4" i="6"/>
  <c r="P4" i="6"/>
  <c r="D5" i="6"/>
  <c r="P5" i="6"/>
  <c r="D6" i="6"/>
  <c r="D7" i="6"/>
  <c r="P7" i="6"/>
  <c r="D8" i="6"/>
  <c r="G8" i="6" s="1"/>
  <c r="G9" i="6" s="1"/>
  <c r="P8" i="6"/>
  <c r="AB78" i="1"/>
  <c r="I78" i="1"/>
  <c r="K78" i="1" s="1"/>
  <c r="AB58" i="1"/>
  <c r="AB55" i="1"/>
  <c r="AB56" i="1"/>
  <c r="AB57" i="1"/>
  <c r="AB47" i="1"/>
  <c r="P28" i="2"/>
  <c r="P27" i="2"/>
  <c r="D27" i="2"/>
  <c r="G27" i="2" s="1"/>
  <c r="G28" i="2" s="1"/>
  <c r="P22" i="2"/>
  <c r="P23" i="2"/>
  <c r="P24" i="2"/>
  <c r="P25" i="2"/>
  <c r="P21" i="2"/>
  <c r="D25" i="2"/>
  <c r="D22" i="2"/>
  <c r="D23" i="2"/>
  <c r="D24" i="2"/>
  <c r="D21" i="2"/>
  <c r="G21" i="2" s="1"/>
  <c r="G22" i="2" s="1"/>
  <c r="G23" i="2" s="1"/>
  <c r="G24" i="2" s="1"/>
  <c r="G25" i="2" s="1"/>
  <c r="G26" i="2" s="1"/>
  <c r="D5" i="4"/>
  <c r="D6" i="4"/>
  <c r="P5" i="4"/>
  <c r="P6" i="4"/>
  <c r="P4" i="4"/>
  <c r="G4" i="4"/>
  <c r="G5" i="4" s="1"/>
  <c r="G6" i="4" s="1"/>
  <c r="G7" i="4" s="1"/>
  <c r="G8" i="4" s="1"/>
  <c r="G9" i="4" s="1"/>
  <c r="G10" i="4" s="1"/>
  <c r="G11" i="4" s="1"/>
  <c r="G12" i="4" s="1"/>
  <c r="G13" i="4" s="1"/>
  <c r="D4" i="4"/>
  <c r="D28" i="5"/>
  <c r="D29" i="5"/>
  <c r="D30" i="5"/>
  <c r="D27" i="5"/>
  <c r="G27" i="5" s="1"/>
  <c r="G28" i="5" s="1"/>
  <c r="G29" i="5" s="1"/>
  <c r="G30" i="5" s="1"/>
  <c r="P28" i="5"/>
  <c r="P29" i="5"/>
  <c r="P30" i="5"/>
  <c r="P27" i="5"/>
  <c r="D26" i="5"/>
  <c r="AB76" i="1"/>
  <c r="I76" i="1"/>
  <c r="K76" i="1" s="1"/>
  <c r="AB75" i="1"/>
  <c r="AB74" i="1"/>
  <c r="I74" i="1"/>
  <c r="K74" i="1" s="1"/>
  <c r="AB69" i="1"/>
  <c r="AB70" i="1"/>
  <c r="AB71" i="1"/>
  <c r="AB72" i="1"/>
  <c r="AB68" i="1"/>
  <c r="I68" i="1"/>
  <c r="K68" i="1" s="1"/>
  <c r="AB63" i="1"/>
  <c r="AB64" i="1"/>
  <c r="AB65" i="1"/>
  <c r="AB62" i="1"/>
  <c r="I62" i="1"/>
  <c r="K62" i="1" s="1"/>
  <c r="AB54" i="1"/>
  <c r="AB53" i="1"/>
  <c r="AB52" i="1"/>
  <c r="I52" i="1"/>
  <c r="K52" i="1" s="1"/>
  <c r="AB49" i="1"/>
  <c r="AB50" i="1"/>
  <c r="AB51" i="1"/>
  <c r="AB48" i="1"/>
  <c r="I48" i="1"/>
  <c r="K48" i="1" s="1"/>
  <c r="D23" i="5" l="1"/>
  <c r="P23" i="5"/>
  <c r="D24" i="5"/>
  <c r="P24" i="5"/>
  <c r="D25" i="5"/>
  <c r="P25" i="5"/>
  <c r="P22" i="5" l="1"/>
  <c r="P21" i="5"/>
  <c r="D18" i="2"/>
  <c r="D19" i="2"/>
  <c r="D20" i="2"/>
  <c r="D17" i="2"/>
  <c r="G17" i="2" s="1"/>
  <c r="G18" i="2" s="1"/>
  <c r="G19" i="2" s="1"/>
  <c r="G20" i="2" s="1"/>
  <c r="P18" i="2"/>
  <c r="P19" i="2"/>
  <c r="P20" i="2"/>
  <c r="P17" i="2"/>
  <c r="AB46" i="1"/>
  <c r="AB44" i="1"/>
  <c r="AB45" i="1"/>
  <c r="P18" i="5"/>
  <c r="P19" i="5"/>
  <c r="P20" i="5"/>
  <c r="P17" i="5"/>
  <c r="D18" i="5"/>
  <c r="D19" i="5"/>
  <c r="D20" i="5"/>
  <c r="D21" i="5"/>
  <c r="D22" i="5"/>
  <c r="D17" i="5"/>
  <c r="G17" i="5" s="1"/>
  <c r="G18" i="5" s="1"/>
  <c r="G19" i="5" s="1"/>
  <c r="G20" i="5" s="1"/>
  <c r="G21" i="5" s="1"/>
  <c r="G22" i="5" s="1"/>
  <c r="G23" i="5" s="1"/>
  <c r="G24" i="5" s="1"/>
  <c r="G25" i="5" s="1"/>
  <c r="G26" i="5" s="1"/>
  <c r="AB39" i="1"/>
  <c r="AB40" i="1"/>
  <c r="AB41" i="1"/>
  <c r="AB42" i="1"/>
  <c r="AB43" i="1"/>
  <c r="I38" i="1"/>
  <c r="K38" i="1" s="1"/>
  <c r="AB35" i="1"/>
  <c r="AB36" i="1"/>
  <c r="AB37" i="1"/>
  <c r="AB34" i="1"/>
  <c r="O16" i="2"/>
  <c r="P16" i="2" s="1"/>
  <c r="D16" i="2"/>
  <c r="G16" i="2" s="1"/>
  <c r="AB33" i="1"/>
  <c r="I33" i="1"/>
  <c r="K33" i="1" s="1"/>
  <c r="P3" i="4"/>
  <c r="D3" i="4"/>
  <c r="G3" i="4" s="1"/>
  <c r="D14" i="2"/>
  <c r="D15" i="2"/>
  <c r="AB32" i="1"/>
  <c r="I32" i="1"/>
  <c r="K32" i="1" s="1"/>
  <c r="AB31" i="1" l="1"/>
  <c r="AB12" i="1" l="1"/>
  <c r="AB11" i="1"/>
  <c r="I15" i="1" l="1"/>
  <c r="P9" i="2"/>
  <c r="P10" i="2"/>
  <c r="P11" i="2"/>
  <c r="P12" i="2"/>
  <c r="P8" i="2"/>
  <c r="P13" i="2"/>
  <c r="P14" i="2"/>
  <c r="P15" i="2"/>
  <c r="D9" i="2"/>
  <c r="D10" i="2"/>
  <c r="D11" i="2"/>
  <c r="D12" i="2"/>
  <c r="D13" i="2"/>
  <c r="AB30" i="1"/>
  <c r="AB27" i="1"/>
  <c r="AB28" i="1"/>
  <c r="AB29" i="1"/>
  <c r="P16" i="5"/>
  <c r="P15" i="5"/>
  <c r="AB19" i="1"/>
  <c r="AB18" i="1"/>
  <c r="D8" i="2" l="1"/>
  <c r="G8" i="2" s="1"/>
  <c r="G9" i="2" s="1"/>
  <c r="G10" i="2" s="1"/>
  <c r="G11" i="2" s="1"/>
  <c r="G12" i="2" s="1"/>
  <c r="G13" i="2" s="1"/>
  <c r="G14" i="2" s="1"/>
  <c r="G15" i="2" s="1"/>
  <c r="AB25" i="1"/>
  <c r="AB24" i="1"/>
  <c r="AB26" i="1"/>
  <c r="I24" i="1"/>
  <c r="K24" i="1" s="1"/>
  <c r="D5" i="2"/>
  <c r="D6" i="2"/>
  <c r="D7" i="2"/>
  <c r="D4" i="2"/>
  <c r="G4" i="2" s="1"/>
  <c r="G5" i="2" s="1"/>
  <c r="G6" i="2" s="1"/>
  <c r="G7" i="2" s="1"/>
  <c r="P5" i="2"/>
  <c r="P6" i="2"/>
  <c r="P7" i="2"/>
  <c r="P4" i="2"/>
  <c r="AB21" i="1"/>
  <c r="AB22" i="1"/>
  <c r="AB23" i="1"/>
  <c r="AB20" i="1"/>
  <c r="I20" i="1"/>
  <c r="K20" i="1" s="1"/>
  <c r="P13" i="5"/>
  <c r="P14" i="5"/>
  <c r="P12" i="5"/>
  <c r="D12" i="5"/>
  <c r="G12" i="5" s="1"/>
  <c r="G13" i="5" s="1"/>
  <c r="G14" i="5" s="1"/>
  <c r="G15" i="5" s="1"/>
  <c r="G16" i="5" s="1"/>
  <c r="AB16" i="1"/>
  <c r="AB17" i="1"/>
  <c r="AA15" i="1"/>
  <c r="AB15" i="1" s="1"/>
  <c r="K15" i="1"/>
  <c r="D11" i="5"/>
  <c r="P11" i="5"/>
  <c r="D3" i="5"/>
  <c r="D4" i="5"/>
  <c r="D5" i="5"/>
  <c r="D6" i="5"/>
  <c r="D7" i="5"/>
  <c r="D8" i="5"/>
  <c r="D9" i="5"/>
  <c r="D10" i="5"/>
  <c r="D2" i="5"/>
  <c r="G2" i="5" s="1"/>
  <c r="G3" i="5" s="1"/>
  <c r="G4" i="5" s="1"/>
  <c r="G5" i="5" s="1"/>
  <c r="G6" i="5" s="1"/>
  <c r="G7" i="5" s="1"/>
  <c r="G8" i="5" s="1"/>
  <c r="G9" i="5" s="1"/>
  <c r="G10" i="5" s="1"/>
  <c r="G11" i="5" s="1"/>
  <c r="P3" i="5"/>
  <c r="P4" i="5"/>
  <c r="P5" i="5"/>
  <c r="P6" i="5"/>
  <c r="P7" i="5"/>
  <c r="P8" i="5"/>
  <c r="P9" i="5"/>
  <c r="P2" i="5"/>
  <c r="P10" i="5"/>
  <c r="P3" i="2"/>
  <c r="P2" i="2"/>
  <c r="D3" i="2"/>
  <c r="D2" i="2"/>
  <c r="G2" i="2" s="1"/>
  <c r="G3" i="2" s="1"/>
  <c r="P2" i="4"/>
  <c r="D2" i="4"/>
  <c r="G2" i="4" s="1"/>
  <c r="AB14" i="1" l="1"/>
  <c r="AB13" i="1"/>
  <c r="I13" i="1"/>
  <c r="K13" i="1" s="1"/>
  <c r="AB4" i="1"/>
  <c r="AB5" i="1"/>
  <c r="AB6" i="1"/>
  <c r="AB7" i="1"/>
  <c r="AB8" i="1"/>
  <c r="AB9" i="1"/>
  <c r="AB10" i="1"/>
  <c r="AB3" i="1"/>
  <c r="I3" i="1"/>
  <c r="K3" i="1" s="1"/>
  <c r="AB2" i="1"/>
  <c r="I2" i="1"/>
  <c r="K2" i="1" s="1"/>
  <c r="I119" i="1"/>
  <c r="K11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X15" authorId="0" shapeId="0" xr:uid="{A79DE606-154B-4467-B6BA-9C5D87CC9C19}">
      <text>
        <r>
          <rPr>
            <b/>
            <sz val="9"/>
            <color indexed="81"/>
            <rFont val="Tahoma"/>
            <family val="2"/>
          </rPr>
          <t>User:</t>
        </r>
        <r>
          <rPr>
            <sz val="10"/>
            <color indexed="81"/>
            <rFont val="Tahoma"/>
            <family val="2"/>
          </rPr>
          <t xml:space="preserve">
تجمبع با حواله 02/445  (دیل 376)
حق الزحمه در این دیل (413) خریداری شده است.</t>
        </r>
      </text>
    </comment>
    <comment ref="Q38" authorId="0" shapeId="0" xr:uid="{C4E3EE12-0FF1-44ED-B1B4-452767B50C1A}">
      <text>
        <r>
          <rPr>
            <b/>
            <sz val="9"/>
            <color indexed="81"/>
            <rFont val="Tahoma"/>
            <family val="2"/>
          </rPr>
          <t>User:</t>
        </r>
        <r>
          <rPr>
            <sz val="9"/>
            <color indexed="81"/>
            <rFont val="Tahoma"/>
            <family val="2"/>
          </rPr>
          <t xml:space="preserve">
</t>
        </r>
        <r>
          <rPr>
            <sz val="10"/>
            <color indexed="81"/>
            <rFont val="Tahoma"/>
            <family val="2"/>
          </rPr>
          <t>توی کارتابل ما جا مانده بود</t>
        </r>
      </text>
    </comment>
    <comment ref="AD53" authorId="0" shapeId="0" xr:uid="{93EA4E85-F164-4EAB-A630-F2131256F75D}">
      <text>
        <r>
          <rPr>
            <b/>
            <sz val="9"/>
            <color indexed="81"/>
            <rFont val="Tahoma"/>
            <family val="2"/>
          </rPr>
          <t>User:</t>
        </r>
        <r>
          <rPr>
            <sz val="9"/>
            <color indexed="81"/>
            <rFont val="Tahoma"/>
            <family val="2"/>
          </rPr>
          <t xml:space="preserve">
</t>
        </r>
        <r>
          <rPr>
            <sz val="11"/>
            <color indexed="81"/>
            <rFont val="Tahoma"/>
            <family val="2"/>
          </rPr>
          <t>تهاتر با گودرز نظری</t>
        </r>
      </text>
    </comment>
    <comment ref="AG53" authorId="0" shapeId="0" xr:uid="{1605CA0E-5D24-498C-8B88-10049DE4C1F5}">
      <text>
        <r>
          <rPr>
            <b/>
            <sz val="9"/>
            <color indexed="81"/>
            <rFont val="Tahoma"/>
          </rPr>
          <t>User:</t>
        </r>
        <r>
          <rPr>
            <sz val="9"/>
            <color indexed="81"/>
            <rFont val="Tahoma"/>
          </rPr>
          <t xml:space="preserve">
</t>
        </r>
        <r>
          <rPr>
            <sz val="11"/>
            <color indexed="81"/>
            <rFont val="Tahoma"/>
            <family val="2"/>
          </rPr>
          <t>گودرز نظری</t>
        </r>
      </text>
    </comment>
    <comment ref="Q104" authorId="0" shapeId="0" xr:uid="{730AE694-BC58-4270-A4E4-698F1FC46873}">
      <text>
        <r>
          <rPr>
            <b/>
            <sz val="9"/>
            <color indexed="81"/>
            <rFont val="Tahoma"/>
          </rPr>
          <t>User:</t>
        </r>
        <r>
          <rPr>
            <sz val="9"/>
            <color indexed="81"/>
            <rFont val="Tahoma"/>
          </rPr>
          <t xml:space="preserve">
</t>
        </r>
        <r>
          <rPr>
            <sz val="10"/>
            <color indexed="81"/>
            <rFont val="Tahoma"/>
            <family val="2"/>
          </rPr>
          <t>در کارتابل جا مانده بود و در تاریخ 10 بهمن به دستم رسید.</t>
        </r>
      </text>
    </comment>
    <comment ref="Q224" authorId="0" shapeId="0" xr:uid="{50CBA4E8-FB92-4BE6-AE5E-8E08FFADBCEF}">
      <text>
        <r>
          <rPr>
            <b/>
            <sz val="9"/>
            <color indexed="81"/>
            <rFont val="Tahoma"/>
          </rPr>
          <t>User:</t>
        </r>
        <r>
          <rPr>
            <sz val="9"/>
            <color indexed="81"/>
            <rFont val="Tahoma"/>
          </rPr>
          <t xml:space="preserve">
30 </t>
        </r>
        <r>
          <rPr>
            <sz val="11"/>
            <color indexed="81"/>
            <rFont val="Tahoma"/>
            <family val="2"/>
          </rPr>
          <t>بهمن کارتابل شده است.
30/11/1402</t>
        </r>
      </text>
    </comment>
  </commentList>
</comments>
</file>

<file path=xl/sharedStrings.xml><?xml version="1.0" encoding="utf-8"?>
<sst xmlns="http://schemas.openxmlformats.org/spreadsheetml/2006/main" count="5122" uniqueCount="1101">
  <si>
    <t>DEAL</t>
  </si>
  <si>
    <t>شماره پرونده</t>
  </si>
  <si>
    <t>نامه بین الملل</t>
  </si>
  <si>
    <t>تاریخ نامه بین الملل</t>
  </si>
  <si>
    <t>مبلغ خرید بین الملل</t>
  </si>
  <si>
    <t>کدمعامله</t>
  </si>
  <si>
    <t>بانک عامل</t>
  </si>
  <si>
    <t>درصد کارمزد بانک عامل</t>
  </si>
  <si>
    <t>مبلغ کارمزد بانک عامل</t>
  </si>
  <si>
    <t>ذینفع کارگزار</t>
  </si>
  <si>
    <t>مبلغ تحویلی به کارگزار</t>
  </si>
  <si>
    <t>مبلغ تایید کارگزار</t>
  </si>
  <si>
    <t>نامه تاییدیه کارگزار</t>
  </si>
  <si>
    <t>تاریخ تایید</t>
  </si>
  <si>
    <t>شعبه اقدام کننده</t>
  </si>
  <si>
    <t>شماره نامه شعبه</t>
  </si>
  <si>
    <t>تاریخ نامه شعبه</t>
  </si>
  <si>
    <t>نام مشتری</t>
  </si>
  <si>
    <t>ثبت سفارش</t>
  </si>
  <si>
    <t>شماره حواله</t>
  </si>
  <si>
    <t>نوع ارز</t>
  </si>
  <si>
    <t>نوع ارز تحویلی</t>
  </si>
  <si>
    <t>کشور مقصد</t>
  </si>
  <si>
    <t>مبلغ فروش ارز</t>
  </si>
  <si>
    <t>فیش حق الزحمه</t>
  </si>
  <si>
    <t>درصد کارمزد کارگزار</t>
  </si>
  <si>
    <t>کارمزد کارگزار</t>
  </si>
  <si>
    <t>مبلغ حواله پس از کسر کارمزد کارگزار</t>
  </si>
  <si>
    <t>نام ذینفع مشتری</t>
  </si>
  <si>
    <t>نام کارگزار</t>
  </si>
  <si>
    <t>شماره نامه به کارگزار</t>
  </si>
  <si>
    <t>تاریخ نامه به کارگزار</t>
  </si>
  <si>
    <t>تاریخ سوئیفت</t>
  </si>
  <si>
    <t>توضیحات</t>
  </si>
  <si>
    <t>deal</t>
  </si>
  <si>
    <t>منشا خرید</t>
  </si>
  <si>
    <t>مبلغ  ارز تبدیل شده</t>
  </si>
  <si>
    <t xml:space="preserve">مبلغ تایید مشتری </t>
  </si>
  <si>
    <t>مبلغ کارمزد کارگزار</t>
  </si>
  <si>
    <t>مبلغ باز کارگزار</t>
  </si>
  <si>
    <t>نوع ارز خریداری شده</t>
  </si>
  <si>
    <t>نوع واریزی</t>
  </si>
  <si>
    <t>مبلغ کارمزد کارگزار3</t>
  </si>
  <si>
    <t>1403/1</t>
  </si>
  <si>
    <t>تجارت</t>
  </si>
  <si>
    <t>پگاه آرمان الوند</t>
  </si>
  <si>
    <t>USD</t>
  </si>
  <si>
    <t>شکسته بند</t>
  </si>
  <si>
    <t>1403/2</t>
  </si>
  <si>
    <t>1403/3</t>
  </si>
  <si>
    <t>1403/4</t>
  </si>
  <si>
    <t>1403/5</t>
  </si>
  <si>
    <t>1403/6</t>
  </si>
  <si>
    <t>1403/7</t>
  </si>
  <si>
    <t>1403/8</t>
  </si>
  <si>
    <t>1403/9</t>
  </si>
  <si>
    <t>1403/10</t>
  </si>
  <si>
    <t>1403/11</t>
  </si>
  <si>
    <t>1403/12</t>
  </si>
  <si>
    <t>1403/13</t>
  </si>
  <si>
    <t>1403/14</t>
  </si>
  <si>
    <t>1403/15</t>
  </si>
  <si>
    <t>1403/16</t>
  </si>
  <si>
    <t>1403/17</t>
  </si>
  <si>
    <t>1403/18</t>
  </si>
  <si>
    <t>1403/19</t>
  </si>
  <si>
    <t>1403/20</t>
  </si>
  <si>
    <t>1403/21</t>
  </si>
  <si>
    <t>1403/22</t>
  </si>
  <si>
    <t>1403/23</t>
  </si>
  <si>
    <t>1403/24</t>
  </si>
  <si>
    <t>1403/25</t>
  </si>
  <si>
    <t>1403/26</t>
  </si>
  <si>
    <t>1403/27</t>
  </si>
  <si>
    <t>1403/28</t>
  </si>
  <si>
    <t>1403/29</t>
  </si>
  <si>
    <t>1403/30</t>
  </si>
  <si>
    <t>1403/31</t>
  </si>
  <si>
    <t>1403/32</t>
  </si>
  <si>
    <t>1403/33</t>
  </si>
  <si>
    <t>1403/34</t>
  </si>
  <si>
    <t>1403/35</t>
  </si>
  <si>
    <t>1403/36</t>
  </si>
  <si>
    <t>پارسیان</t>
  </si>
  <si>
    <t>بوشهر</t>
  </si>
  <si>
    <t>اصفهان</t>
  </si>
  <si>
    <t>تبریز</t>
  </si>
  <si>
    <t>امین مزارعی</t>
  </si>
  <si>
    <t>وحید محمدی</t>
  </si>
  <si>
    <t>مهتاب تیام کوثر</t>
  </si>
  <si>
    <t>بازرگانی پیشرو سازش نگین چهلستون</t>
  </si>
  <si>
    <t>بازرگانی عقاب نشان ایرانیان</t>
  </si>
  <si>
    <t>سامان صانع اصفهان</t>
  </si>
  <si>
    <t>خندان</t>
  </si>
  <si>
    <t>شهر</t>
  </si>
  <si>
    <t>سید قاسم موسوی</t>
  </si>
  <si>
    <t>بازرگانی مبنای امید بندر</t>
  </si>
  <si>
    <t>AED</t>
  </si>
  <si>
    <t>ابطحی</t>
  </si>
  <si>
    <t xml:space="preserve">شهر </t>
  </si>
  <si>
    <t>ترکیه</t>
  </si>
  <si>
    <t>HAKAN TOPCU</t>
  </si>
  <si>
    <t>NABEEL AHAMAD MEETHAL MUSTHAKALI PULIKKANDY</t>
  </si>
  <si>
    <t>امارات</t>
  </si>
  <si>
    <t>SYED TAUGEER HUSSAIN SHAH ZULFIQAR HUSSAIN SHAH</t>
  </si>
  <si>
    <t>HUSEYIN UNLUCOMERT</t>
  </si>
  <si>
    <t>FATIH HAPPANI</t>
  </si>
  <si>
    <t>TIANCHENG NEW MATERIAL TECHNOLOGY CO., LTD</t>
  </si>
  <si>
    <t>چین</t>
  </si>
  <si>
    <t>HANGZHOU SINOSEA PAPER CO., LTD</t>
  </si>
  <si>
    <t>روی آوران و سازه سازان پارسیان گستر</t>
  </si>
  <si>
    <t>تهران ماشین ابزار</t>
  </si>
  <si>
    <t>1403/37</t>
  </si>
  <si>
    <t>1403/38</t>
  </si>
  <si>
    <t>1403/39</t>
  </si>
  <si>
    <t>1403/40</t>
  </si>
  <si>
    <t>اراک</t>
  </si>
  <si>
    <t>توحید</t>
  </si>
  <si>
    <t>سجاد مشهد</t>
  </si>
  <si>
    <t>توس فیوز</t>
  </si>
  <si>
    <t>آرمان توسعه آرسام</t>
  </si>
  <si>
    <t>EUR</t>
  </si>
  <si>
    <t>ملت</t>
  </si>
  <si>
    <t>قافلان ماشین احسان</t>
  </si>
  <si>
    <t>فاطمی</t>
  </si>
  <si>
    <t>ماهان رضا تجارت مهیار</t>
  </si>
  <si>
    <t>قطعه سازان صنعتی کیا کیسان</t>
  </si>
  <si>
    <t>تابش موتور</t>
  </si>
  <si>
    <t>پایا خودرو کاسپین</t>
  </si>
  <si>
    <t>گروه تولیدی پزشکی ورید</t>
  </si>
  <si>
    <t>کف ساز شرق</t>
  </si>
  <si>
    <t>بتا فرآیند شیمی</t>
  </si>
  <si>
    <t>CASH</t>
  </si>
  <si>
    <t>2023.12.27</t>
  </si>
  <si>
    <t>LINYANG INTERNATIONAL CO., LTD</t>
  </si>
  <si>
    <t>تابش موتور - برگریزان دریا</t>
  </si>
  <si>
    <t>MEHMET DENIZ</t>
  </si>
  <si>
    <t>03/30406</t>
  </si>
  <si>
    <t>03/30403</t>
  </si>
  <si>
    <t>03/30393</t>
  </si>
  <si>
    <t>03/30419</t>
  </si>
  <si>
    <t>03/30404</t>
  </si>
  <si>
    <t>03/30405</t>
  </si>
  <si>
    <t>03/30416</t>
  </si>
  <si>
    <t>03/30394</t>
  </si>
  <si>
    <t>03/30395</t>
  </si>
  <si>
    <t>03/30428</t>
  </si>
  <si>
    <t>ETINGU MURAT</t>
  </si>
  <si>
    <t>03/30429</t>
  </si>
  <si>
    <t>03/30436</t>
  </si>
  <si>
    <t>MEHMET YALCIN TURK</t>
  </si>
  <si>
    <t>NINGBO HAISHU COGO IMPORT AND EXPORT CO, LTD</t>
  </si>
  <si>
    <t>2023.12.28</t>
  </si>
  <si>
    <t>تایید مشتری</t>
  </si>
  <si>
    <t>2023.12.29</t>
  </si>
  <si>
    <t>TT</t>
  </si>
  <si>
    <t>جام عقیق زرین سپاهان</t>
  </si>
  <si>
    <t>پتروشیمی آریا ساسول</t>
  </si>
  <si>
    <t>مشهد</t>
  </si>
  <si>
    <t>عبدالحسین حاج هاشمی</t>
  </si>
  <si>
    <t>زرین ستاره مسما</t>
  </si>
  <si>
    <t>تولیدی صنعتی اوجا چوب معین</t>
  </si>
  <si>
    <t>1403/41</t>
  </si>
  <si>
    <t>1403/42</t>
  </si>
  <si>
    <t>1403/43</t>
  </si>
  <si>
    <t>1403/44</t>
  </si>
  <si>
    <t>1403/45</t>
  </si>
  <si>
    <t>1403/46</t>
  </si>
  <si>
    <t>1403/47</t>
  </si>
  <si>
    <t>1403/48</t>
  </si>
  <si>
    <t>1403/49</t>
  </si>
  <si>
    <t>1403/50</t>
  </si>
  <si>
    <t>گردشگری</t>
  </si>
  <si>
    <t>سعادت آباد</t>
  </si>
  <si>
    <t>پایا خودروکاسپین</t>
  </si>
  <si>
    <t>فراز تجارت لوتوس</t>
  </si>
  <si>
    <t>فارامازند</t>
  </si>
  <si>
    <t>سنگاپور</t>
  </si>
  <si>
    <t>NOORUDDIN YIUSUFZAI</t>
  </si>
  <si>
    <t>DENIZ MEHMET</t>
  </si>
  <si>
    <t>LEESTONE RUBBER LIMITED</t>
  </si>
  <si>
    <t>علی طراوت</t>
  </si>
  <si>
    <t>کوشا تجارت سیراف خلیج فارس</t>
  </si>
  <si>
    <t>03/30463</t>
  </si>
  <si>
    <t>03/30466</t>
  </si>
  <si>
    <t>03/30461</t>
  </si>
  <si>
    <t>03/30455</t>
  </si>
  <si>
    <t>03/30456</t>
  </si>
  <si>
    <t>03/0453</t>
  </si>
  <si>
    <t>03/30454</t>
  </si>
  <si>
    <t>CHONGQING WANGGENG MACHINERY MANUFACTURING CO., LTD</t>
  </si>
  <si>
    <t>EUCARIDGE TRADING LLC</t>
  </si>
  <si>
    <t>03/30477</t>
  </si>
  <si>
    <t>03/30478</t>
  </si>
  <si>
    <t>MAHSUN ALTINTOPRAK</t>
  </si>
  <si>
    <t>IRFAN SHAH ZAHEEN BADSHAH</t>
  </si>
  <si>
    <t>ویرا ولتاژ</t>
  </si>
  <si>
    <t>ایده پویا آرمان الوند</t>
  </si>
  <si>
    <t>WANLONG  TIMES TECHNOLOGY CO., LTD</t>
  </si>
  <si>
    <t>SEREF GEGIL</t>
  </si>
  <si>
    <t>RAFIULLAH RAHEEM KHAN</t>
  </si>
  <si>
    <t>METIN KOCUK</t>
  </si>
  <si>
    <t>2024.01.02</t>
  </si>
  <si>
    <t>03/30475</t>
  </si>
  <si>
    <t>1403/51</t>
  </si>
  <si>
    <t>1403/52</t>
  </si>
  <si>
    <t>1403/53</t>
  </si>
  <si>
    <t>1403/54</t>
  </si>
  <si>
    <t>1403/55</t>
  </si>
  <si>
    <t>1403/56</t>
  </si>
  <si>
    <t>1403/57</t>
  </si>
  <si>
    <t>1403/58</t>
  </si>
  <si>
    <t>1403/59</t>
  </si>
  <si>
    <t>1403/60</t>
  </si>
  <si>
    <t>1403/61</t>
  </si>
  <si>
    <t>1403/62</t>
  </si>
  <si>
    <t>جمشید رسولی</t>
  </si>
  <si>
    <t>آذر فراسوی سهند</t>
  </si>
  <si>
    <t>صداقت فروزان ایرانیان</t>
  </si>
  <si>
    <t>داتیس البرز</t>
  </si>
  <si>
    <t>مبدل خودروی پاک</t>
  </si>
  <si>
    <t>1403/63</t>
  </si>
  <si>
    <t>1403/64</t>
  </si>
  <si>
    <t>1403/65</t>
  </si>
  <si>
    <t>1403/66</t>
  </si>
  <si>
    <t>1403/67</t>
  </si>
  <si>
    <t>1403/68</t>
  </si>
  <si>
    <t>1403/69</t>
  </si>
  <si>
    <t>1403/70</t>
  </si>
  <si>
    <t>1403/71</t>
  </si>
  <si>
    <t>1403/72</t>
  </si>
  <si>
    <t>1403/73</t>
  </si>
  <si>
    <t>1403/74</t>
  </si>
  <si>
    <t>1403/75</t>
  </si>
  <si>
    <t>1403/76</t>
  </si>
  <si>
    <t>مستقل مرکزی</t>
  </si>
  <si>
    <t>آروین تدبیر ماندگار امید</t>
  </si>
  <si>
    <t>بهیار  صنعت  سپاهان</t>
  </si>
  <si>
    <t>گودرز نظری</t>
  </si>
  <si>
    <t>جوانه خراسان</t>
  </si>
  <si>
    <t>MUHAMMET YUSUFOGLU</t>
  </si>
  <si>
    <t>RAM GNGARAM CHENNA</t>
  </si>
  <si>
    <t>سمنان</t>
  </si>
  <si>
    <t>CEM BASARIR</t>
  </si>
  <si>
    <t>ZULFU HASDEMIR</t>
  </si>
  <si>
    <t>2024.01.06</t>
  </si>
  <si>
    <t>cash</t>
  </si>
  <si>
    <t>2024.01.03</t>
  </si>
  <si>
    <t>2024.01.05</t>
  </si>
  <si>
    <t>03.30483</t>
  </si>
  <si>
    <t>آرشیا اورنگ</t>
  </si>
  <si>
    <t>معدنی و صنعتی فولاد سنگ مبارکه اصفهان</t>
  </si>
  <si>
    <t>1403/77</t>
  </si>
  <si>
    <t>1403/78</t>
  </si>
  <si>
    <t>1403/79</t>
  </si>
  <si>
    <t>1403/80</t>
  </si>
  <si>
    <t>1403/81</t>
  </si>
  <si>
    <t>1403/82</t>
  </si>
  <si>
    <t>1403/83</t>
  </si>
  <si>
    <t>1403/84</t>
  </si>
  <si>
    <t>1403/85</t>
  </si>
  <si>
    <t>1403/86</t>
  </si>
  <si>
    <t>1403/87</t>
  </si>
  <si>
    <t>1403/88</t>
  </si>
  <si>
    <t>1403/89</t>
  </si>
  <si>
    <t>1403/90</t>
  </si>
  <si>
    <t>03/30514</t>
  </si>
  <si>
    <t>03/30509</t>
  </si>
  <si>
    <t>03/30513</t>
  </si>
  <si>
    <t>03/30512</t>
  </si>
  <si>
    <t>03/30515</t>
  </si>
  <si>
    <t>03/30511</t>
  </si>
  <si>
    <t>03/30508</t>
  </si>
  <si>
    <t>2024.01.04</t>
  </si>
  <si>
    <t>AYDIN GORKEM</t>
  </si>
  <si>
    <t>03/30525</t>
  </si>
  <si>
    <t>ASKIN AYSU</t>
  </si>
  <si>
    <t>03/30526</t>
  </si>
  <si>
    <t>AVCI MUHAMMED SAHIN</t>
  </si>
  <si>
    <t>03/30528</t>
  </si>
  <si>
    <t>03/30527</t>
  </si>
  <si>
    <t>صنایع زر ریسان امیرکبیر کاشان</t>
  </si>
  <si>
    <t>کاشان</t>
  </si>
  <si>
    <t>03/30529</t>
  </si>
  <si>
    <t>03/30530</t>
  </si>
  <si>
    <t>03/30479</t>
  </si>
  <si>
    <t>03/30494</t>
  </si>
  <si>
    <t>03/30495</t>
  </si>
  <si>
    <t>03/30484</t>
  </si>
  <si>
    <t>03/30493</t>
  </si>
  <si>
    <t>03/30492</t>
  </si>
  <si>
    <t>03/30500</t>
  </si>
  <si>
    <t>آلمان</t>
  </si>
  <si>
    <t>EPCOTEC GMBH</t>
  </si>
  <si>
    <t>ABDUL MAJEED NAZIR AHMAD</t>
  </si>
  <si>
    <t>FARMASINO CO., LTD</t>
  </si>
  <si>
    <t>2024.01.08</t>
  </si>
  <si>
    <t>03/30541</t>
  </si>
  <si>
    <t>03/30540</t>
  </si>
  <si>
    <t>03/30542</t>
  </si>
  <si>
    <t>مسیر سپید  پارسیان - حق الزحمه</t>
  </si>
  <si>
    <t>EMIRHAN SONMEZ</t>
  </si>
  <si>
    <t>SHANDONG JINYU TIRE CO., LTD</t>
  </si>
  <si>
    <t>2024.01.09</t>
  </si>
  <si>
    <t>GARLEY INTERNAIONAL LIMITED</t>
  </si>
  <si>
    <t>آسیا ساز وطنی</t>
  </si>
  <si>
    <t>پایانه صادراتی گلشن آرای ارم</t>
  </si>
  <si>
    <t>مکث الکترونیک مهدی شهر</t>
  </si>
  <si>
    <t>بسا پارس صنعت</t>
  </si>
  <si>
    <t>1403/91</t>
  </si>
  <si>
    <t>1403/92</t>
  </si>
  <si>
    <t>1403/93</t>
  </si>
  <si>
    <t>1403/94</t>
  </si>
  <si>
    <t>1403/95</t>
  </si>
  <si>
    <t>1403/96</t>
  </si>
  <si>
    <t>1403/97</t>
  </si>
  <si>
    <t>1403/98</t>
  </si>
  <si>
    <t>1403/99</t>
  </si>
  <si>
    <t>1403/100</t>
  </si>
  <si>
    <t>مدیریت صادرات و تجارت داتیس البرز</t>
  </si>
  <si>
    <t>بنیز تجهیز</t>
  </si>
  <si>
    <t>سپهر وارنا البرز</t>
  </si>
  <si>
    <t>اقتصاد نوین</t>
  </si>
  <si>
    <t>تولیدی صنعتی کیهان صنعت قائم</t>
  </si>
  <si>
    <t>SHAANXI GETWICK METAL TECHNOLOGIES CO. LTD</t>
  </si>
  <si>
    <t>03/30573</t>
  </si>
  <si>
    <t>03/30574</t>
  </si>
  <si>
    <t>03/30572</t>
  </si>
  <si>
    <t>2024.01.11</t>
  </si>
  <si>
    <t>03/30548</t>
  </si>
  <si>
    <t>03/30485</t>
  </si>
  <si>
    <t>03/30547</t>
  </si>
  <si>
    <t>2024.01.13</t>
  </si>
  <si>
    <t>2024.01.10</t>
  </si>
  <si>
    <t>2024.0.10</t>
  </si>
  <si>
    <t>03.30551</t>
  </si>
  <si>
    <t>2024.01.15</t>
  </si>
  <si>
    <t>T.T</t>
  </si>
  <si>
    <t>2024.01.12</t>
  </si>
  <si>
    <t>AHMAD TAMIM RAHMANI</t>
  </si>
  <si>
    <t>BEHNOOD HOSSEINI</t>
  </si>
  <si>
    <t>BAGIS CIHAT</t>
  </si>
  <si>
    <t>AMIR HUSSAIN TAMIZ KHAN</t>
  </si>
  <si>
    <t>03/30549</t>
  </si>
  <si>
    <t>همراه یار سردشت</t>
  </si>
  <si>
    <t>کاوش انرژی پاسارگاد</t>
  </si>
  <si>
    <t>ایران رسولی</t>
  </si>
  <si>
    <t>همراه یا سردشت</t>
  </si>
  <si>
    <t>1403/101</t>
  </si>
  <si>
    <t>03/30594</t>
  </si>
  <si>
    <t>03/30593</t>
  </si>
  <si>
    <t>03/30595</t>
  </si>
  <si>
    <t>03/30596</t>
  </si>
  <si>
    <t>03/30597</t>
  </si>
  <si>
    <t>KUVET UGUR</t>
  </si>
  <si>
    <t>MUSAB SIRELKHTIM MOHAMMED HAMID</t>
  </si>
  <si>
    <t>03/30603</t>
  </si>
  <si>
    <t>03/30602</t>
  </si>
  <si>
    <t>03/30601</t>
  </si>
  <si>
    <t>03/30604</t>
  </si>
  <si>
    <t>03/30598</t>
  </si>
  <si>
    <t>SHANGHAI GENIUS SOLUTION COMPANY LTD</t>
  </si>
  <si>
    <t>OGUZHAN HAPPANI</t>
  </si>
  <si>
    <t>WENZHOU QIJI HARDWARE PRODUCTS CO</t>
  </si>
  <si>
    <t>EASTKING INDUSTRIAL LIMITED</t>
  </si>
  <si>
    <t>ILGAR MIRZA</t>
  </si>
  <si>
    <t>2024..01.16</t>
  </si>
  <si>
    <t>03/30550</t>
  </si>
  <si>
    <t>2024.01.16</t>
  </si>
  <si>
    <t>20.01.16</t>
  </si>
  <si>
    <t>03/30613</t>
  </si>
  <si>
    <t>03/30615</t>
  </si>
  <si>
    <t>03/30618</t>
  </si>
  <si>
    <t>2024.01.17</t>
  </si>
  <si>
    <t>تهاتر با گودرز نظری</t>
  </si>
  <si>
    <t>03/30624</t>
  </si>
  <si>
    <t>1403/102</t>
  </si>
  <si>
    <t>1403/103</t>
  </si>
  <si>
    <t>1403/104</t>
  </si>
  <si>
    <t>1403/105</t>
  </si>
  <si>
    <t>1403/106</t>
  </si>
  <si>
    <t>1403/107</t>
  </si>
  <si>
    <t>1403/108</t>
  </si>
  <si>
    <t>1403/109</t>
  </si>
  <si>
    <t>1403/110</t>
  </si>
  <si>
    <t>1403/111</t>
  </si>
  <si>
    <t>1403/112</t>
  </si>
  <si>
    <t>1403/113</t>
  </si>
  <si>
    <t>1403/114</t>
  </si>
  <si>
    <t>1403/115</t>
  </si>
  <si>
    <t>1403/116</t>
  </si>
  <si>
    <t>1403/117</t>
  </si>
  <si>
    <t>1403/118</t>
  </si>
  <si>
    <t>1403/119</t>
  </si>
  <si>
    <t>1403/120</t>
  </si>
  <si>
    <t>مسیر سپید پارسیان</t>
  </si>
  <si>
    <t>نساجی هدیه البرز مشهد</t>
  </si>
  <si>
    <t xml:space="preserve">پایا خودرو کاسپین </t>
  </si>
  <si>
    <t>شیمی سبز  شینا</t>
  </si>
  <si>
    <t>تریکو بافی گلزار محلات</t>
  </si>
  <si>
    <t>QINGDAO LANDSPIDER TIRE CORP, LTD</t>
  </si>
  <si>
    <t>HASAN CETIZ</t>
  </si>
  <si>
    <t>1403/121</t>
  </si>
  <si>
    <t>1403/122</t>
  </si>
  <si>
    <t>1403/123</t>
  </si>
  <si>
    <t>1403/124</t>
  </si>
  <si>
    <t>مارین کیهان صنعت</t>
  </si>
  <si>
    <t>1403/125</t>
  </si>
  <si>
    <t>1403/126</t>
  </si>
  <si>
    <t>1403/127</t>
  </si>
  <si>
    <t>1403/128</t>
  </si>
  <si>
    <t>1403/129</t>
  </si>
  <si>
    <t>1403/130</t>
  </si>
  <si>
    <t>1403/131</t>
  </si>
  <si>
    <t>1403/132</t>
  </si>
  <si>
    <t>1403/133</t>
  </si>
  <si>
    <t>1403/134</t>
  </si>
  <si>
    <t>1403/135</t>
  </si>
  <si>
    <t>1403/136</t>
  </si>
  <si>
    <t>1403/137</t>
  </si>
  <si>
    <t>1403/138</t>
  </si>
  <si>
    <t>1403/139</t>
  </si>
  <si>
    <t>1403/140</t>
  </si>
  <si>
    <t xml:space="preserve">مشهد </t>
  </si>
  <si>
    <t>1403/141</t>
  </si>
  <si>
    <t>1403/142</t>
  </si>
  <si>
    <t>1403/143</t>
  </si>
  <si>
    <t>1403/144</t>
  </si>
  <si>
    <t>1403/145</t>
  </si>
  <si>
    <t>1403/146</t>
  </si>
  <si>
    <t>1403/147</t>
  </si>
  <si>
    <t>1403/148</t>
  </si>
  <si>
    <t>1403/149</t>
  </si>
  <si>
    <t>1403/150</t>
  </si>
  <si>
    <t>اگزوز خودرو خراسان</t>
  </si>
  <si>
    <t>AMIRABBAS NEMATALLAH RASTAR</t>
  </si>
  <si>
    <t>03/30616</t>
  </si>
  <si>
    <t>صنایع لاستیکی پارمیدا</t>
  </si>
  <si>
    <t>1403/151</t>
  </si>
  <si>
    <t>1403/152</t>
  </si>
  <si>
    <t>ANIL ORAN</t>
  </si>
  <si>
    <t>KEKLIK ABDULLAH</t>
  </si>
  <si>
    <t>ALTINTOPRAK MAHSUN</t>
  </si>
  <si>
    <t>GC TRADING (SHANGHAI) CO. LTD</t>
  </si>
  <si>
    <t>MURAT  ETINGU</t>
  </si>
  <si>
    <t>CABROL TRADING LLC</t>
  </si>
  <si>
    <t>آرمان توسعه الماس</t>
  </si>
  <si>
    <t>بهران آسانبر</t>
  </si>
  <si>
    <t>LZMAR TRADING LIMITED</t>
  </si>
  <si>
    <t>1402/1183</t>
  </si>
  <si>
    <t>LAN HUA TRADING LIMITED</t>
  </si>
  <si>
    <t>AB TRADE FZE</t>
  </si>
  <si>
    <t>AB RESOURCE LIMITED</t>
  </si>
  <si>
    <t>10-110069/الف</t>
  </si>
  <si>
    <t>1402/10/21</t>
  </si>
  <si>
    <t>1402/10/28</t>
  </si>
  <si>
    <t>1402/10/19</t>
  </si>
  <si>
    <t>SUNNY WEALTY LIMITED</t>
  </si>
  <si>
    <t>CAREGIS TRADING HK LIMITED</t>
  </si>
  <si>
    <t>1402/1196</t>
  </si>
  <si>
    <t>1402/10/25</t>
  </si>
  <si>
    <t>FUTURE RESOURCE TRADING LIMITED</t>
  </si>
  <si>
    <t>1402/10/24</t>
  </si>
  <si>
    <t>11-110072/الف</t>
  </si>
  <si>
    <t>1402/11/02</t>
  </si>
  <si>
    <t>10-110068/الف</t>
  </si>
  <si>
    <t>SHATIN INTERNATIONAL COMPANY LIMITED</t>
  </si>
  <si>
    <t>TOMPER INTERNATIONAL LIMITED</t>
  </si>
  <si>
    <t>EPIC TRADING CO L.L.C</t>
  </si>
  <si>
    <t>1402/1236</t>
  </si>
  <si>
    <t>1402/1250</t>
  </si>
  <si>
    <t>1402/11/04</t>
  </si>
  <si>
    <t>03/30630</t>
  </si>
  <si>
    <t>11-110071/الف</t>
  </si>
  <si>
    <t>1402/11/01</t>
  </si>
  <si>
    <t>11-110073/الف</t>
  </si>
  <si>
    <t>1402/11/07</t>
  </si>
  <si>
    <t>ص/28</t>
  </si>
  <si>
    <t xml:space="preserve">   </t>
  </si>
  <si>
    <t>ص/27</t>
  </si>
  <si>
    <t>1402/11/03</t>
  </si>
  <si>
    <t>BAYRAM HAPPNI</t>
  </si>
  <si>
    <t>03/30690</t>
  </si>
  <si>
    <t>ملی</t>
  </si>
  <si>
    <t>پتروشیمی بیدبلند خلیج فارس</t>
  </si>
  <si>
    <t>صنایع دیر گداز آسیا</t>
  </si>
  <si>
    <t>پتروشیمی بید بلند</t>
  </si>
  <si>
    <t>03/30756</t>
  </si>
  <si>
    <t>03/30753</t>
  </si>
  <si>
    <t>03/30754</t>
  </si>
  <si>
    <t>03/30755</t>
  </si>
  <si>
    <t>2024.01.19</t>
  </si>
  <si>
    <t>2024.01.18</t>
  </si>
  <si>
    <t>2024.01.22</t>
  </si>
  <si>
    <t>03/30629</t>
  </si>
  <si>
    <t>03/30623</t>
  </si>
  <si>
    <t>2024.01.14</t>
  </si>
  <si>
    <t>HARIS THACHORU KANDY</t>
  </si>
  <si>
    <t>همراه یار سردشت - کارمزد</t>
  </si>
  <si>
    <t>آروین تدبیر ماندگار امید - کارمزد</t>
  </si>
  <si>
    <t>احداث معدن تکافر سپاهان</t>
  </si>
  <si>
    <t>1402/1264</t>
  </si>
  <si>
    <t>03/30730</t>
  </si>
  <si>
    <t>03/30726</t>
  </si>
  <si>
    <t>03/30727</t>
  </si>
  <si>
    <t>03/30728</t>
  </si>
  <si>
    <t>03/30680</t>
  </si>
  <si>
    <t>03/30685</t>
  </si>
  <si>
    <t>03/30684</t>
  </si>
  <si>
    <t>HUSAIN ISMAIL PATANWALA</t>
  </si>
  <si>
    <t>03/30689</t>
  </si>
  <si>
    <t>03/30688</t>
  </si>
  <si>
    <t>03/30687</t>
  </si>
  <si>
    <t>03/30686</t>
  </si>
  <si>
    <t>03/30731</t>
  </si>
  <si>
    <t>03/30664</t>
  </si>
  <si>
    <t>03/30663</t>
  </si>
  <si>
    <t>03/30665</t>
  </si>
  <si>
    <t>2024.01.23</t>
  </si>
  <si>
    <t>03/30766</t>
  </si>
  <si>
    <t>03/30765</t>
  </si>
  <si>
    <t>03/30764</t>
  </si>
  <si>
    <t>03/30768</t>
  </si>
  <si>
    <t>03/30769</t>
  </si>
  <si>
    <t>03/634</t>
  </si>
  <si>
    <t>03/30632</t>
  </si>
  <si>
    <t>03/30631</t>
  </si>
  <si>
    <t>RESUL OZER</t>
  </si>
  <si>
    <t>IMTIAZ KHAN WARIS KHAN</t>
  </si>
  <si>
    <t>1403/153</t>
  </si>
  <si>
    <t>1403/154</t>
  </si>
  <si>
    <t>1403/155</t>
  </si>
  <si>
    <t>1403/156</t>
  </si>
  <si>
    <t>1403/157</t>
  </si>
  <si>
    <t>1403/158</t>
  </si>
  <si>
    <t>ریسندگی نخ میامی</t>
  </si>
  <si>
    <t>WUYUAN COUNTY TENGFEI FOOD CO., LTD</t>
  </si>
  <si>
    <t>INNER MONGOLIA HONGYIEN COMMERCIAL &amp; TRADING CO., LTD</t>
  </si>
  <si>
    <t>BEKIR KOLE</t>
  </si>
  <si>
    <t>204.01.23</t>
  </si>
  <si>
    <t>2024.01.31</t>
  </si>
  <si>
    <t>2024.01.24</t>
  </si>
  <si>
    <t>2024.01.30</t>
  </si>
  <si>
    <t>2024.01.20</t>
  </si>
  <si>
    <t>2024.01.29</t>
  </si>
  <si>
    <t>SUZHOU XINDA ESCALATOR ACCESSORIES CO LTD</t>
  </si>
  <si>
    <t>MOHAMAD MOSTAFIZUR RAHMAN KABIR AHMED</t>
  </si>
  <si>
    <t>1403/159</t>
  </si>
  <si>
    <t>1403/160</t>
  </si>
  <si>
    <t>1403/161</t>
  </si>
  <si>
    <t>1403/162</t>
  </si>
  <si>
    <t>1403/163</t>
  </si>
  <si>
    <t>1403/164</t>
  </si>
  <si>
    <t>1403/165</t>
  </si>
  <si>
    <t>تجارت گستر مهر سیلک</t>
  </si>
  <si>
    <t>تجارت گستر هیراد جوان</t>
  </si>
  <si>
    <t>آرامیس جهان دید</t>
  </si>
  <si>
    <t>03/30617</t>
  </si>
  <si>
    <t>2024.02.02</t>
  </si>
  <si>
    <t>2024.02.03</t>
  </si>
  <si>
    <t>03/30779</t>
  </si>
  <si>
    <t>11-110075/الف</t>
  </si>
  <si>
    <t>AZIZ USENGUL</t>
  </si>
  <si>
    <t>03/30784</t>
  </si>
  <si>
    <t>03/30783</t>
  </si>
  <si>
    <t>03/30771</t>
  </si>
  <si>
    <t>03/30786</t>
  </si>
  <si>
    <t>03/30787</t>
  </si>
  <si>
    <t>03/30798</t>
  </si>
  <si>
    <t>03/30797</t>
  </si>
  <si>
    <t>03/30785</t>
  </si>
  <si>
    <t>0330773</t>
  </si>
  <si>
    <t>03/30796</t>
  </si>
  <si>
    <t>03/30781</t>
  </si>
  <si>
    <t>03/30782</t>
  </si>
  <si>
    <t>03/30792</t>
  </si>
  <si>
    <t>03/30780</t>
  </si>
  <si>
    <t>سازمان سوئیفت</t>
  </si>
  <si>
    <t>ملی دوبی</t>
  </si>
  <si>
    <t>آپرین</t>
  </si>
  <si>
    <t>تجارت  گستر مهر سیلک</t>
  </si>
  <si>
    <t>1403/166</t>
  </si>
  <si>
    <t>1403/167</t>
  </si>
  <si>
    <t>1403/168</t>
  </si>
  <si>
    <t>1403/169</t>
  </si>
  <si>
    <t>1403/170</t>
  </si>
  <si>
    <t>1403/171</t>
  </si>
  <si>
    <t>1403/172</t>
  </si>
  <si>
    <t>1403/173</t>
  </si>
  <si>
    <t>1403/174</t>
  </si>
  <si>
    <t>1403/175</t>
  </si>
  <si>
    <t>1403/176</t>
  </si>
  <si>
    <t>1403/177</t>
  </si>
  <si>
    <t>1403/178</t>
  </si>
  <si>
    <t>1403/179</t>
  </si>
  <si>
    <t>1403/180</t>
  </si>
  <si>
    <t>1403/181</t>
  </si>
  <si>
    <t>1403/182</t>
  </si>
  <si>
    <t>1403/183</t>
  </si>
  <si>
    <t>1403/184</t>
  </si>
  <si>
    <t>1403/185</t>
  </si>
  <si>
    <t>1403/186</t>
  </si>
  <si>
    <t>1403/187</t>
  </si>
  <si>
    <t>1403/188</t>
  </si>
  <si>
    <t>1403/189</t>
  </si>
  <si>
    <t>1403/190</t>
  </si>
  <si>
    <t>1403/191</t>
  </si>
  <si>
    <t>1403/192</t>
  </si>
  <si>
    <t>1403/193</t>
  </si>
  <si>
    <t>ترمینال آرین</t>
  </si>
  <si>
    <t>توانگر اعتماد پاسارگاد</t>
  </si>
  <si>
    <t>بازرگانی  عقاب نشان ایرانیان</t>
  </si>
  <si>
    <t>2024.02.05</t>
  </si>
  <si>
    <t>مشک فام فارس</t>
  </si>
  <si>
    <t>ایده پرداز آرمان پژوهش</t>
  </si>
  <si>
    <t>خدمات قالیبافان ماشینی کاشان</t>
  </si>
  <si>
    <t>پشتیبانی صنعت گوشت و مواد پروتئینی کشور</t>
  </si>
  <si>
    <t>شیراز</t>
  </si>
  <si>
    <t>1403/194</t>
  </si>
  <si>
    <t>1403/195</t>
  </si>
  <si>
    <t>1403/196</t>
  </si>
  <si>
    <t>1403/197</t>
  </si>
  <si>
    <t>1403/198</t>
  </si>
  <si>
    <t>1403/199</t>
  </si>
  <si>
    <t>1403/200</t>
  </si>
  <si>
    <t>1403/201</t>
  </si>
  <si>
    <t>1403/202</t>
  </si>
  <si>
    <t>1403/203</t>
  </si>
  <si>
    <t>1403/204</t>
  </si>
  <si>
    <t>1403/205</t>
  </si>
  <si>
    <t>1403/206</t>
  </si>
  <si>
    <t>1403/207</t>
  </si>
  <si>
    <t>1403/208</t>
  </si>
  <si>
    <t>تیبا صنعت صفه</t>
  </si>
  <si>
    <t>ریسندگی و بافندگی اقبال دهق</t>
  </si>
  <si>
    <t>ابر ثمین نقش جهان</t>
  </si>
  <si>
    <t>1</t>
  </si>
  <si>
    <t>2</t>
  </si>
  <si>
    <t>3</t>
  </si>
  <si>
    <t>4</t>
  </si>
  <si>
    <t>5</t>
  </si>
  <si>
    <t>6</t>
  </si>
  <si>
    <t>7</t>
  </si>
  <si>
    <t>8</t>
  </si>
  <si>
    <t>9</t>
  </si>
  <si>
    <t>10</t>
  </si>
  <si>
    <t>11</t>
  </si>
  <si>
    <t>12</t>
  </si>
  <si>
    <t>13</t>
  </si>
  <si>
    <t>14</t>
  </si>
  <si>
    <t>15</t>
  </si>
  <si>
    <t>20</t>
  </si>
  <si>
    <t>21</t>
  </si>
  <si>
    <t>فراکاران تولید کاهنگان</t>
  </si>
  <si>
    <t>03/30803</t>
  </si>
  <si>
    <t>2024.01.25</t>
  </si>
  <si>
    <t>اسپانیا</t>
  </si>
  <si>
    <t>NUREL SA</t>
  </si>
  <si>
    <t>2024.02.06</t>
  </si>
  <si>
    <t>2024.02.04</t>
  </si>
  <si>
    <t xml:space="preserve"> CASH</t>
  </si>
  <si>
    <t>RICY MARQUESES MENDOZA</t>
  </si>
  <si>
    <t>درهم</t>
  </si>
  <si>
    <t>03/30838</t>
  </si>
  <si>
    <t>03/30839</t>
  </si>
  <si>
    <t>MUSTAFA SARI</t>
  </si>
  <si>
    <t>بلژیک</t>
  </si>
  <si>
    <t>NUTREX NV</t>
  </si>
  <si>
    <t>1403/209</t>
  </si>
  <si>
    <t>بازرگانی دانش محور تبدیل خودروی امیری</t>
  </si>
  <si>
    <t>مهندسی کیان کنترل آپادانا</t>
  </si>
  <si>
    <t>سیما گستر ابهر</t>
  </si>
  <si>
    <t>نکو بهینه ماشین</t>
  </si>
  <si>
    <t>تهرانپارس</t>
  </si>
  <si>
    <t>CHINA WORLDBEST HOLDING LIMITED</t>
  </si>
  <si>
    <t>3ACE NEW MATERIAL CO.,LTD</t>
  </si>
  <si>
    <t>BASARAN EMIR</t>
  </si>
  <si>
    <t>MUSTAFA AFGHAN</t>
  </si>
  <si>
    <t>2024.02.07</t>
  </si>
  <si>
    <t>BANGLADESH JUTE TRADING CO</t>
  </si>
  <si>
    <t>بنگلادش</t>
  </si>
  <si>
    <t>HAKAN KARTUN</t>
  </si>
  <si>
    <t>2024.02.09</t>
  </si>
  <si>
    <t>2021.02.09</t>
  </si>
  <si>
    <t>SWIFT</t>
  </si>
  <si>
    <t>03/30804</t>
  </si>
  <si>
    <t>YONGKANG PARTYING POWER MACHINERY CO.,LTD</t>
  </si>
  <si>
    <t>سام تجارت آسو</t>
  </si>
  <si>
    <t>1403/210</t>
  </si>
  <si>
    <t>1403/211</t>
  </si>
  <si>
    <t>1403/212</t>
  </si>
  <si>
    <t>1403/213</t>
  </si>
  <si>
    <t>1403/214</t>
  </si>
  <si>
    <t>1403/215</t>
  </si>
  <si>
    <t>1403/216</t>
  </si>
  <si>
    <t>1403/217</t>
  </si>
  <si>
    <t>1403/218</t>
  </si>
  <si>
    <t>SHANGHAI TOSCO CHEMICAL CO., LTD</t>
  </si>
  <si>
    <t>2024.02.12</t>
  </si>
  <si>
    <t>2024.02.11</t>
  </si>
  <si>
    <t>03/30857</t>
  </si>
  <si>
    <t>شهاب تجارت افق لیان</t>
  </si>
  <si>
    <t>1403/219</t>
  </si>
  <si>
    <t>1403/220</t>
  </si>
  <si>
    <t>1403/221</t>
  </si>
  <si>
    <t>1403/222</t>
  </si>
  <si>
    <t>تولیدی و صنعتی سامد</t>
  </si>
  <si>
    <t>1403/223</t>
  </si>
  <si>
    <t>1403/226</t>
  </si>
  <si>
    <t>1403/227</t>
  </si>
  <si>
    <t>1403/228</t>
  </si>
  <si>
    <t>1403/229</t>
  </si>
  <si>
    <t>1403/230</t>
  </si>
  <si>
    <t>1403/231</t>
  </si>
  <si>
    <t>1403/232</t>
  </si>
  <si>
    <t>1403/233</t>
  </si>
  <si>
    <t>1403/234</t>
  </si>
  <si>
    <t>1403/235</t>
  </si>
  <si>
    <t>1403/236</t>
  </si>
  <si>
    <t>1403/240</t>
  </si>
  <si>
    <t>1403/241</t>
  </si>
  <si>
    <t>1403/242</t>
  </si>
  <si>
    <t>1403/243</t>
  </si>
  <si>
    <t>1403/244</t>
  </si>
  <si>
    <t>1403/245</t>
  </si>
  <si>
    <t>1403/246</t>
  </si>
  <si>
    <t>1403/247</t>
  </si>
  <si>
    <t>گهر کالای نوین شرق</t>
  </si>
  <si>
    <t>SUNKIG INTERNATIONAL TRADING SHANGHAI CO.LTD</t>
  </si>
  <si>
    <t>HOUTAN SHAMBAYATI</t>
  </si>
  <si>
    <t>MOHAMMED MUSTAKEEM NAZER AHAMAD</t>
  </si>
  <si>
    <t>نیلوفر خورشیدی</t>
  </si>
  <si>
    <t>فرش زمرد مشهد</t>
  </si>
  <si>
    <t>GD MIDEA AIR-CONDITIONING EQUIPMENT COMPANY LTD</t>
  </si>
  <si>
    <t>ASE EUROPE N.V</t>
  </si>
  <si>
    <t>03/30887</t>
  </si>
  <si>
    <t>MOHAMMAD RAMZI JONOUSHI</t>
  </si>
  <si>
    <t>ORAN EYUP CAN</t>
  </si>
  <si>
    <t>SAYED MURTAZA HUSSAIN SAYED INAYAT HUSSAIN</t>
  </si>
  <si>
    <t>شیشه ایمنی شرق نوین</t>
  </si>
  <si>
    <t xml:space="preserve"> عبدالحسین حاج هاشمی</t>
  </si>
  <si>
    <t>1403/248</t>
  </si>
  <si>
    <t>1403/249</t>
  </si>
  <si>
    <t>1403/250</t>
  </si>
  <si>
    <t>1403/251</t>
  </si>
  <si>
    <t>1403/252</t>
  </si>
  <si>
    <t>1403/253</t>
  </si>
  <si>
    <t>1403/254</t>
  </si>
  <si>
    <t>2024.02.16</t>
  </si>
  <si>
    <t>2024.02.15</t>
  </si>
  <si>
    <t>2024.02.14</t>
  </si>
  <si>
    <t>03/30880</t>
  </si>
  <si>
    <t>03/30841</t>
  </si>
  <si>
    <t>03/30903</t>
  </si>
  <si>
    <t xml:space="preserve">نساجی هدیه البرز مشهد </t>
  </si>
  <si>
    <t>نساجی هدیه البرز مشهد - پارت دوم</t>
  </si>
  <si>
    <t>نساجی هدیه البرز مشهد - پارت اول</t>
  </si>
  <si>
    <t>نساجی هدیه البرز مشهد -پارت پنجم</t>
  </si>
  <si>
    <t>SELIN KOC</t>
  </si>
  <si>
    <t>SARACOGLU AYTEKIN</t>
  </si>
  <si>
    <t>NASIR AHMAD FAIZI</t>
  </si>
  <si>
    <t>03/30859</t>
  </si>
  <si>
    <t>چوب صنعت سیلک کاشان</t>
  </si>
  <si>
    <t>جلیل مظفری</t>
  </si>
  <si>
    <t>محمدرضا پالیزیان</t>
  </si>
  <si>
    <t>راد کیش</t>
  </si>
  <si>
    <t>کرج</t>
  </si>
  <si>
    <t>نگین کوثر آریا</t>
  </si>
  <si>
    <t>تولیدی بازرگانی شیرین وطن</t>
  </si>
  <si>
    <t>AA</t>
  </si>
  <si>
    <t>2024.02.19</t>
  </si>
  <si>
    <t>102</t>
  </si>
  <si>
    <t>OZURK FATIH</t>
  </si>
  <si>
    <t>MEMET EMIN DUMU</t>
  </si>
  <si>
    <t>NAJIBULLAH NOORZAI</t>
  </si>
  <si>
    <t>MOHAMMAD MAQSOOD IBRAHIM MOHAMMAD IBRAHIM</t>
  </si>
  <si>
    <t>ZAID MOHSIN BALOCH FIDA HUSSAIN</t>
  </si>
  <si>
    <t>03/30899</t>
  </si>
  <si>
    <t>03/30843</t>
  </si>
  <si>
    <t>تولیدی صنعتی فراسان</t>
  </si>
  <si>
    <t>جلوه گستر آذین نما  آرا</t>
  </si>
  <si>
    <t>تولید کنندگان سوسیس و کالباس وطن</t>
  </si>
  <si>
    <t>1403/224</t>
  </si>
  <si>
    <t>1403/225</t>
  </si>
  <si>
    <t>1403/237</t>
  </si>
  <si>
    <t>1403/238</t>
  </si>
  <si>
    <t>1403/239</t>
  </si>
  <si>
    <t>1403/255</t>
  </si>
  <si>
    <t>1403/256</t>
  </si>
  <si>
    <t>1403/257</t>
  </si>
  <si>
    <t>1403/258</t>
  </si>
  <si>
    <t>1403/259</t>
  </si>
  <si>
    <t>1403/260</t>
  </si>
  <si>
    <t>تجارت  پدیده هستی</t>
  </si>
  <si>
    <t xml:space="preserve"> </t>
  </si>
  <si>
    <t>فضلی</t>
  </si>
  <si>
    <t>امیر تجارت کاسپین مهر</t>
  </si>
  <si>
    <t>GENGIL SEREF</t>
  </si>
  <si>
    <t>2024.02.21</t>
  </si>
  <si>
    <t>FULL-CASE NEW MATERIALS (ZHEJIANG) CO., LTD</t>
  </si>
  <si>
    <t>AYTEKIN SARACOGLU</t>
  </si>
  <si>
    <t>نماد اقتصاد چکاد</t>
  </si>
  <si>
    <t>مهندسی لیان ویژن البرز</t>
  </si>
  <si>
    <t>پارس دارو</t>
  </si>
  <si>
    <t>1403/261</t>
  </si>
  <si>
    <t>1403/262</t>
  </si>
  <si>
    <t>1403/263</t>
  </si>
  <si>
    <t>1403/264</t>
  </si>
  <si>
    <t>ASRAR ALAUDDIN SHAIKH ALAUDDIN ABDULLAH SHAIKH</t>
  </si>
  <si>
    <t>BIR KAMAL</t>
  </si>
  <si>
    <t>03/30923</t>
  </si>
  <si>
    <t>03/30924</t>
  </si>
  <si>
    <t>03/30932</t>
  </si>
  <si>
    <t>2024.02.20</t>
  </si>
  <si>
    <t>03/30905</t>
  </si>
  <si>
    <t>مهندسی صنایع برق و الکترونیک نوین</t>
  </si>
  <si>
    <t>عطرین نخ قم</t>
  </si>
  <si>
    <t>1403/265</t>
  </si>
  <si>
    <t>1403/266</t>
  </si>
  <si>
    <t>1403/267</t>
  </si>
  <si>
    <t>1403/268</t>
  </si>
  <si>
    <t>1403/269</t>
  </si>
  <si>
    <t>1403/270</t>
  </si>
  <si>
    <t>03/30953</t>
  </si>
  <si>
    <t>2020.02.22</t>
  </si>
  <si>
    <t>2024.02.22</t>
  </si>
  <si>
    <t>03/30968</t>
  </si>
  <si>
    <t>03/30970</t>
  </si>
  <si>
    <t>03/30960</t>
  </si>
  <si>
    <t>03/30941</t>
  </si>
  <si>
    <t>03/30942</t>
  </si>
  <si>
    <t>03/30944</t>
  </si>
  <si>
    <t>03/30943</t>
  </si>
  <si>
    <t>03/30974</t>
  </si>
  <si>
    <t>03/30971</t>
  </si>
  <si>
    <t>03/30972</t>
  </si>
  <si>
    <t>03/30967</t>
  </si>
  <si>
    <t>03/30973</t>
  </si>
  <si>
    <t>2024.0.19</t>
  </si>
  <si>
    <t>03/30957</t>
  </si>
  <si>
    <t>03/30955</t>
  </si>
  <si>
    <t>03/30954</t>
  </si>
  <si>
    <t>03/30940</t>
  </si>
  <si>
    <t>03/30926</t>
  </si>
  <si>
    <t>03/30927</t>
  </si>
  <si>
    <t>03/30925</t>
  </si>
  <si>
    <t>2021.02.24</t>
  </si>
  <si>
    <t>03/30917</t>
  </si>
  <si>
    <t>03/30915</t>
  </si>
  <si>
    <t>03/30913</t>
  </si>
  <si>
    <t>03/30916</t>
  </si>
  <si>
    <t>03/30897</t>
  </si>
  <si>
    <t>03/30906</t>
  </si>
  <si>
    <t>03/30882</t>
  </si>
  <si>
    <t>03/30870</t>
  </si>
  <si>
    <t>سی زان پردازش کویر</t>
  </si>
  <si>
    <t xml:space="preserve">صنایع لاستیک  فرا پیشتاز هونام </t>
  </si>
  <si>
    <t>صنایع شیمیایی فراپل جم</t>
  </si>
  <si>
    <t>تولید کنندگان رنگ و محصولات وابسته به آن</t>
  </si>
  <si>
    <t>تولیدی و توزیعی مه یاس سل</t>
  </si>
  <si>
    <t>1403/271</t>
  </si>
  <si>
    <t>1403/282</t>
  </si>
  <si>
    <t>1403/283</t>
  </si>
  <si>
    <t>1403/284</t>
  </si>
  <si>
    <t>1403/285</t>
  </si>
  <si>
    <t>1403/286</t>
  </si>
  <si>
    <t>1403/287</t>
  </si>
  <si>
    <t>1403/288</t>
  </si>
  <si>
    <t>1403/289</t>
  </si>
  <si>
    <t>1403/290</t>
  </si>
  <si>
    <t>1403/291</t>
  </si>
  <si>
    <t>1403/292</t>
  </si>
  <si>
    <t>1403/293</t>
  </si>
  <si>
    <t>1403/294</t>
  </si>
  <si>
    <t>1403/295</t>
  </si>
  <si>
    <t>1403/296</t>
  </si>
  <si>
    <t>1403/297</t>
  </si>
  <si>
    <t>1403/298</t>
  </si>
  <si>
    <t>1403/299</t>
  </si>
  <si>
    <t>1403/300</t>
  </si>
  <si>
    <t>1403/301</t>
  </si>
  <si>
    <t>1403/302</t>
  </si>
  <si>
    <t>1403/303</t>
  </si>
  <si>
    <t>1403/304</t>
  </si>
  <si>
    <t>1403/305</t>
  </si>
  <si>
    <t>1403/306</t>
  </si>
  <si>
    <t>1403/307</t>
  </si>
  <si>
    <t>2024.02.26</t>
  </si>
  <si>
    <t>ok</t>
  </si>
  <si>
    <t>224.02.26</t>
  </si>
  <si>
    <t>2024.02.23</t>
  </si>
  <si>
    <t>2024.02.</t>
  </si>
  <si>
    <t>یورو</t>
  </si>
  <si>
    <t>SHANGHAI MUTUAL INTERNATIONAL TRADING CO.LTD</t>
  </si>
  <si>
    <t>BARTA OTOMASYON ELEKTRONIK</t>
  </si>
  <si>
    <t>شتاب صنعت ایرانیان</t>
  </si>
  <si>
    <t>باتوجه به اینکه در تاریخ 07/09/02 مبلغ نیم دلار در فایل اکسل، به شعبه، کمتر فروخته شد (در سامانه سنا مبلغ صحیح است). لذا مبلغ یادشده به منظور صفر شدن اسناد حسابداری از این دیل تخصیص داده می شود.</t>
  </si>
  <si>
    <t>تبصره</t>
  </si>
  <si>
    <t>حسن عباسی</t>
  </si>
  <si>
    <t xml:space="preserve">نجف زاده </t>
  </si>
  <si>
    <t>آرتین تجارت آریا تدبیر</t>
  </si>
  <si>
    <t>فرش نگین مشهد</t>
  </si>
  <si>
    <t>توفال سقف کاذب</t>
  </si>
  <si>
    <t>پتروشیمی زاگرس</t>
  </si>
  <si>
    <t>KESEME LIMITED</t>
  </si>
  <si>
    <t>HOJJAT KIANFAR</t>
  </si>
  <si>
    <t>ABDULSAMADANI MUTTUNJA ABDUL KADAR MUTTUNJA</t>
  </si>
  <si>
    <t>03/30993</t>
  </si>
  <si>
    <t>ALFRED BANIQUED CALARA</t>
  </si>
  <si>
    <t>MIRACLE (SHANGHAI) NEW MATERIALS CO.LTD</t>
  </si>
  <si>
    <t>TURKMEN NURI</t>
  </si>
  <si>
    <t>رنگرزی و ریسندگی زمرد مشهد</t>
  </si>
  <si>
    <t>ریسندگی نگین مشهد</t>
  </si>
  <si>
    <t>KASUN SURANGA AMUVITAGE</t>
  </si>
  <si>
    <t>2024.02.27</t>
  </si>
  <si>
    <t>2024.02.28</t>
  </si>
  <si>
    <t>1403/309</t>
  </si>
  <si>
    <t>03/30910</t>
  </si>
  <si>
    <t>03/30884</t>
  </si>
  <si>
    <t>OK</t>
  </si>
  <si>
    <t>03/30948</t>
  </si>
  <si>
    <t>نماد اقتصاد چکاد  - پارت 1</t>
  </si>
  <si>
    <t>نماد اقتصاد چکاد - پارت 3</t>
  </si>
  <si>
    <t>نماد اقتصاد چکاد - پارت 2</t>
  </si>
  <si>
    <t>نماد اقتصاد چکاد - پارت 1</t>
  </si>
  <si>
    <t>AKBAY SULEYMAN</t>
  </si>
  <si>
    <t>SUAT VAYCAN</t>
  </si>
  <si>
    <t>03/30994</t>
  </si>
  <si>
    <t>SUZHOU YUZHEN AUTOMATION TECHNOLOGY CO LTD</t>
  </si>
  <si>
    <t>03/40025</t>
  </si>
  <si>
    <t>ALI MOUSAVI</t>
  </si>
  <si>
    <t>03/40021</t>
  </si>
  <si>
    <t>EMIRHAN CETIZ</t>
  </si>
  <si>
    <t>03/40020</t>
  </si>
  <si>
    <t>03/30848</t>
  </si>
  <si>
    <t>03/30945</t>
  </si>
  <si>
    <t>03/30947</t>
  </si>
  <si>
    <t>107</t>
  </si>
  <si>
    <t>03/30878</t>
  </si>
  <si>
    <t>03/30956</t>
  </si>
  <si>
    <t>110</t>
  </si>
  <si>
    <t>03/30876</t>
  </si>
  <si>
    <t>03/30959</t>
  </si>
  <si>
    <t>111</t>
  </si>
  <si>
    <t>03/30983</t>
  </si>
  <si>
    <t>112</t>
  </si>
  <si>
    <t>03/30860</t>
  </si>
  <si>
    <t>03/30946</t>
  </si>
  <si>
    <t>03/30896</t>
  </si>
  <si>
    <t>03/30928</t>
  </si>
  <si>
    <t>113</t>
  </si>
  <si>
    <t>AGRICO TRADING FZCO</t>
  </si>
  <si>
    <t>2024.03.01</t>
  </si>
  <si>
    <t>KASIM COBANOGLU</t>
  </si>
  <si>
    <t>ALI RIZA GENGIL</t>
  </si>
  <si>
    <t>CHAODING MECHANICAL &amp; ELECTRICAL</t>
  </si>
  <si>
    <t>OZTURK FATIH</t>
  </si>
  <si>
    <t>KEKLIK HASAN</t>
  </si>
  <si>
    <t>03/40004</t>
  </si>
  <si>
    <t>2024.02.29</t>
  </si>
  <si>
    <t>تولیدی صنعتی آیسان خزر</t>
  </si>
  <si>
    <t>هشت هزار و هشتصد و شش  کاغذ سبز آذربایجان</t>
  </si>
  <si>
    <t>1403/310</t>
  </si>
  <si>
    <t>1403/311</t>
  </si>
  <si>
    <t>1403/312</t>
  </si>
  <si>
    <t>1403/313</t>
  </si>
  <si>
    <t>1403/314</t>
  </si>
  <si>
    <t>1403/315</t>
  </si>
  <si>
    <t>1403/316</t>
  </si>
  <si>
    <t>1403/317</t>
  </si>
  <si>
    <t>1403/318</t>
  </si>
  <si>
    <t>1403/319</t>
  </si>
  <si>
    <t>1403/320</t>
  </si>
  <si>
    <t>1403/321</t>
  </si>
  <si>
    <t>1403/322</t>
  </si>
  <si>
    <t>1403/323</t>
  </si>
  <si>
    <t>1403/324</t>
  </si>
  <si>
    <t>1403/325</t>
  </si>
  <si>
    <t>1403/326</t>
  </si>
  <si>
    <t>1403/327</t>
  </si>
  <si>
    <t>1403/328</t>
  </si>
  <si>
    <t>1403/329</t>
  </si>
  <si>
    <t>1403/330</t>
  </si>
  <si>
    <t>1403/331</t>
  </si>
  <si>
    <t>1403/332</t>
  </si>
  <si>
    <t>1403/333</t>
  </si>
  <si>
    <t>1403/334</t>
  </si>
  <si>
    <t>1403/335</t>
  </si>
  <si>
    <t>1403/336</t>
  </si>
  <si>
    <t>1403/337</t>
  </si>
  <si>
    <t>1403/338</t>
  </si>
  <si>
    <t>1403/339</t>
  </si>
  <si>
    <t>1403/340</t>
  </si>
  <si>
    <t>1403/341</t>
  </si>
  <si>
    <t>1403/342</t>
  </si>
  <si>
    <t>1403/343</t>
  </si>
  <si>
    <t>1403/344</t>
  </si>
  <si>
    <t>1403/345</t>
  </si>
  <si>
    <t>1403/346</t>
  </si>
  <si>
    <t>1403/347</t>
  </si>
  <si>
    <t>1403/348</t>
  </si>
  <si>
    <t>1403/349</t>
  </si>
  <si>
    <t>1403/350</t>
  </si>
  <si>
    <t>1403/351</t>
  </si>
  <si>
    <t>1403/352</t>
  </si>
  <si>
    <t>1403/353</t>
  </si>
  <si>
    <t>1403/354</t>
  </si>
  <si>
    <t>1403/355</t>
  </si>
  <si>
    <t>1403/356</t>
  </si>
  <si>
    <t>1403/357</t>
  </si>
  <si>
    <t>1403/358</t>
  </si>
  <si>
    <t>1403/359</t>
  </si>
  <si>
    <t>1403/360</t>
  </si>
  <si>
    <t>1403/361</t>
  </si>
  <si>
    <t>1403/362</t>
  </si>
  <si>
    <t>1403/363</t>
  </si>
  <si>
    <t>1403/364</t>
  </si>
  <si>
    <t>1403/365</t>
  </si>
  <si>
    <t>1403/366</t>
  </si>
  <si>
    <t>1403/367</t>
  </si>
  <si>
    <t>1403/368</t>
  </si>
  <si>
    <t>1403/369</t>
  </si>
  <si>
    <t>1403/370</t>
  </si>
  <si>
    <t>1403/371</t>
  </si>
  <si>
    <t>1403/372</t>
  </si>
  <si>
    <t>1403/373</t>
  </si>
  <si>
    <t>1403/374</t>
  </si>
  <si>
    <t>1403/375</t>
  </si>
  <si>
    <t>1403/376</t>
  </si>
  <si>
    <t>1403/377</t>
  </si>
  <si>
    <t>1403/378</t>
  </si>
  <si>
    <t>1403/379</t>
  </si>
  <si>
    <t>1403/380</t>
  </si>
  <si>
    <t>1403/381</t>
  </si>
  <si>
    <t>1403/382</t>
  </si>
  <si>
    <t>1403/383</t>
  </si>
  <si>
    <t>1403/384</t>
  </si>
  <si>
    <t>1403/385</t>
  </si>
  <si>
    <t>1403/386</t>
  </si>
  <si>
    <t>1403/387</t>
  </si>
  <si>
    <t>1403/388</t>
  </si>
  <si>
    <t>1403/389</t>
  </si>
  <si>
    <t>1403/390</t>
  </si>
  <si>
    <t>1403/391</t>
  </si>
  <si>
    <t>1403/392</t>
  </si>
  <si>
    <t>معدنی سنگ گرانیت  شفق</t>
  </si>
  <si>
    <t>تابش دیان</t>
  </si>
  <si>
    <t>سیسارون شیمی</t>
  </si>
  <si>
    <t xml:space="preserve"> ملی</t>
  </si>
  <si>
    <t xml:space="preserve"> ملت</t>
  </si>
  <si>
    <t>کژال تجارت مهرگان گروه هشت هزار و سی و پنج</t>
  </si>
  <si>
    <t>GUK-FALZMASCHINEN GRIESSER &amp; KUNZMANN GMBH &amp; CO.KG</t>
  </si>
  <si>
    <t>رهام چوب پیشگامان افق</t>
  </si>
  <si>
    <t>359528.3  بین الملل</t>
  </si>
  <si>
    <t>زرین ستاره مسما - پارت 1</t>
  </si>
  <si>
    <t>زرین ستاره مسما - پارت 2</t>
  </si>
  <si>
    <t>RIJUL FAHAD KARYAKKARAN RIYAS KUNDUTHODIYIL</t>
  </si>
  <si>
    <t>ANNAMALAI ANNAMALAI ANNAMALAI</t>
  </si>
  <si>
    <t>ABDUL RAHIMAN SHAHADAF ABOOBACKR NEKRAJE KADAPPU</t>
  </si>
  <si>
    <t>03/30992</t>
  </si>
  <si>
    <t>2024.03.04</t>
  </si>
  <si>
    <t>2024.03.05</t>
  </si>
  <si>
    <t>03/40032</t>
  </si>
  <si>
    <t>سپه</t>
  </si>
  <si>
    <t>غلامحسین رنجبر</t>
  </si>
  <si>
    <t>ایران ملاس</t>
  </si>
  <si>
    <t>MUHAMMAD MAQSOOD IBRAHIM MUHAMMAD IBRAHIM</t>
  </si>
  <si>
    <t>تابش دیان - پارت 4</t>
  </si>
  <si>
    <t>تابش دیان - پارت  5</t>
  </si>
  <si>
    <t>تابش دیان - پارت 3</t>
  </si>
  <si>
    <t>تابش دیان - پارت 1</t>
  </si>
  <si>
    <t>1403/308</t>
  </si>
  <si>
    <t>KABATURK MEHMET ALI</t>
  </si>
  <si>
    <t>HANGZHOU HONGXIAO TECHNOLOGY CO.LTD</t>
  </si>
  <si>
    <t>TASADAQ HUSSAIN ALI KHN</t>
  </si>
  <si>
    <t>هند</t>
  </si>
  <si>
    <t>KLAUZ SPECIALITIES</t>
  </si>
  <si>
    <t>NINGBO HAISHU COGO IMPORT AND EXORT CO, LTD</t>
  </si>
  <si>
    <t>SHAFEEK THACHARAKKAL PUTHUKKUDI HUSSAIN KAISAR</t>
  </si>
  <si>
    <t>کشت و صنعت و دامپروری گناباد</t>
  </si>
  <si>
    <t>BMT(NINGBO) INTERNATIONAL TRADING CO, LTD</t>
  </si>
  <si>
    <t>03/30922</t>
  </si>
  <si>
    <t>03/30863</t>
  </si>
  <si>
    <t>03/30879</t>
  </si>
  <si>
    <t>ROBOT (NINGBO) INTELLIGENT TECHNOLOGY CO LTD</t>
  </si>
  <si>
    <t>بهروز مظفری</t>
  </si>
  <si>
    <t>صنایع تولیدی پامچال صنعت اسپادانا</t>
  </si>
  <si>
    <t>1403/393</t>
  </si>
  <si>
    <t>1403/394</t>
  </si>
  <si>
    <t>1403/395</t>
  </si>
  <si>
    <t>1403/396</t>
  </si>
  <si>
    <t>1403/397</t>
  </si>
  <si>
    <t>1403/398</t>
  </si>
  <si>
    <t>1403/399</t>
  </si>
  <si>
    <t>1403/400</t>
  </si>
  <si>
    <t>1403/401</t>
  </si>
  <si>
    <t>1403/402</t>
  </si>
  <si>
    <t>1403/403</t>
  </si>
  <si>
    <t>1403/404</t>
  </si>
  <si>
    <t>1403/405</t>
  </si>
  <si>
    <t>پیمان رسولی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</si>
</sst>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
    <numFmt numFmtId="165" formatCode="#,##0.000"/>
    <numFmt numFmtId="166" formatCode="0.000"/>
  </numFmts>
  <fonts count="16" x14ac:knownFonts="1">
    <font>
      <sz val="11"/>
      <color theme="1"/>
      <name val="Calibri"/>
      <family val="2"/>
      <scheme val="minor"/>
    </font>
    <font>
      <sz val="11"/>
      <color theme="1"/>
      <name val="Calibri"/>
      <family val="2"/>
      <scheme val="minor"/>
    </font>
    <font>
      <b/>
      <sz val="10"/>
      <color theme="1"/>
      <name val="B Titr"/>
      <charset val="178"/>
    </font>
    <font>
      <b/>
      <sz val="10"/>
      <color theme="0"/>
      <name val="B Titr"/>
      <charset val="178"/>
    </font>
    <font>
      <sz val="10"/>
      <color theme="1"/>
      <name val="B Titr"/>
      <charset val="178"/>
    </font>
    <font>
      <sz val="10"/>
      <color theme="0"/>
      <name val="B Titr"/>
      <charset val="178"/>
    </font>
    <font>
      <sz val="8"/>
      <name val="Calibri"/>
      <family val="2"/>
      <scheme val="minor"/>
    </font>
    <font>
      <b/>
      <sz val="9"/>
      <color indexed="81"/>
      <name val="Tahoma"/>
      <family val="2"/>
    </font>
    <font>
      <sz val="10"/>
      <color indexed="81"/>
      <name val="Tahoma"/>
      <family val="2"/>
    </font>
    <font>
      <b/>
      <sz val="12"/>
      <color theme="1"/>
      <name val="Calibri"/>
      <family val="2"/>
      <scheme val="minor"/>
    </font>
    <font>
      <b/>
      <sz val="11"/>
      <color theme="1"/>
      <name val="B Titr"/>
      <charset val="178"/>
    </font>
    <font>
      <sz val="9"/>
      <color indexed="81"/>
      <name val="Tahoma"/>
      <family val="2"/>
    </font>
    <font>
      <sz val="11"/>
      <color indexed="81"/>
      <name val="Tahoma"/>
      <family val="2"/>
    </font>
    <font>
      <sz val="9"/>
      <color indexed="81"/>
      <name val="Tahoma"/>
    </font>
    <font>
      <b/>
      <sz val="9"/>
      <color indexed="81"/>
      <name val="Tahoma"/>
    </font>
    <font>
      <b/>
      <sz val="14"/>
      <color theme="1"/>
      <name val="Calibri"/>
      <family val="2"/>
      <scheme val="minor"/>
    </font>
  </fonts>
  <fills count="49">
    <fill>
      <patternFill patternType="none"/>
    </fill>
    <fill>
      <patternFill patternType="gray125"/>
    </fill>
    <fill>
      <patternFill patternType="solid">
        <fgColor theme="7" tint="0.59999389629810485"/>
        <bgColor indexed="64"/>
      </patternFill>
    </fill>
    <fill>
      <patternFill patternType="solid">
        <fgColor theme="2" tint="-0.499984740745262"/>
        <bgColor indexed="64"/>
      </patternFill>
    </fill>
    <fill>
      <patternFill patternType="solid">
        <fgColor theme="3" tint="0.39997558519241921"/>
        <bgColor indexed="64"/>
      </patternFill>
    </fill>
    <fill>
      <patternFill patternType="solid">
        <fgColor rgb="FFCC66FF"/>
        <bgColor indexed="64"/>
      </patternFill>
    </fill>
    <fill>
      <patternFill patternType="solid">
        <fgColor rgb="FF00FF99"/>
        <bgColor indexed="64"/>
      </patternFill>
    </fill>
    <fill>
      <patternFill patternType="solid">
        <fgColor rgb="FF66CCFF"/>
        <bgColor indexed="64"/>
      </patternFill>
    </fill>
    <fill>
      <patternFill patternType="solid">
        <fgColor rgb="FFFF7C80"/>
        <bgColor indexed="64"/>
      </patternFill>
    </fill>
    <fill>
      <patternFill patternType="solid">
        <fgColor rgb="FFFFCC00"/>
        <bgColor indexed="64"/>
      </patternFill>
    </fill>
    <fill>
      <patternFill patternType="solid">
        <fgColor rgb="FF66FF33"/>
        <bgColor indexed="64"/>
      </patternFill>
    </fill>
    <fill>
      <patternFill patternType="solid">
        <fgColor rgb="FFFFFF00"/>
        <bgColor indexed="64"/>
      </patternFill>
    </fill>
    <fill>
      <patternFill patternType="solid">
        <fgColor rgb="FFFF3399"/>
        <bgColor indexed="64"/>
      </patternFill>
    </fill>
    <fill>
      <patternFill patternType="solid">
        <fgColor rgb="FF9966FF"/>
        <bgColor indexed="64"/>
      </patternFill>
    </fill>
    <fill>
      <patternFill patternType="solid">
        <fgColor rgb="FFFF9900"/>
        <bgColor indexed="64"/>
      </patternFill>
    </fill>
    <fill>
      <patternFill patternType="solid">
        <fgColor rgb="FF33CCCC"/>
        <bgColor indexed="64"/>
      </patternFill>
    </fill>
    <fill>
      <patternFill patternType="solid">
        <fgColor rgb="FF00B050"/>
        <bgColor indexed="64"/>
      </patternFill>
    </fill>
    <fill>
      <patternFill patternType="solid">
        <fgColor rgb="FF99FF33"/>
        <bgColor indexed="64"/>
      </patternFill>
    </fill>
    <fill>
      <patternFill patternType="solid">
        <fgColor rgb="FF00B0F0"/>
        <bgColor indexed="64"/>
      </patternFill>
    </fill>
    <fill>
      <patternFill patternType="solid">
        <fgColor rgb="FF66FFCC"/>
        <bgColor indexed="64"/>
      </patternFill>
    </fill>
    <fill>
      <patternFill patternType="solid">
        <fgColor rgb="FFFF33CC"/>
        <bgColor indexed="64"/>
      </patternFill>
    </fill>
    <fill>
      <patternFill patternType="solid">
        <fgColor rgb="FF9999FF"/>
        <bgColor indexed="64"/>
      </patternFill>
    </fill>
    <fill>
      <patternFill patternType="solid">
        <fgColor rgb="FFFFFF99"/>
        <bgColor indexed="64"/>
      </patternFill>
    </fill>
    <fill>
      <patternFill patternType="solid">
        <fgColor rgb="FFFF0000"/>
        <bgColor indexed="64"/>
      </patternFill>
    </fill>
    <fill>
      <patternFill patternType="solid">
        <fgColor rgb="FF99CC00"/>
        <bgColor indexed="64"/>
      </patternFill>
    </fill>
    <fill>
      <patternFill patternType="solid">
        <fgColor rgb="FF0099FF"/>
        <bgColor indexed="64"/>
      </patternFill>
    </fill>
    <fill>
      <patternFill patternType="solid">
        <fgColor rgb="FFFF99CC"/>
        <bgColor indexed="64"/>
      </patternFill>
    </fill>
    <fill>
      <patternFill patternType="solid">
        <fgColor rgb="FFCCCC00"/>
        <bgColor indexed="64"/>
      </patternFill>
    </fill>
    <fill>
      <patternFill patternType="solid">
        <fgColor rgb="FFFFCC66"/>
        <bgColor indexed="64"/>
      </patternFill>
    </fill>
    <fill>
      <patternFill patternType="solid">
        <fgColor rgb="FFCC3399"/>
        <bgColor indexed="64"/>
      </patternFill>
    </fill>
    <fill>
      <patternFill patternType="solid">
        <fgColor rgb="FFCC99FF"/>
        <bgColor indexed="64"/>
      </patternFill>
    </fill>
    <fill>
      <patternFill patternType="solid">
        <fgColor rgb="FF92D050"/>
        <bgColor indexed="64"/>
      </patternFill>
    </fill>
    <fill>
      <patternFill patternType="solid">
        <fgColor rgb="FFFFC000"/>
        <bgColor indexed="64"/>
      </patternFill>
    </fill>
    <fill>
      <patternFill patternType="solid">
        <fgColor rgb="FFCCFF33"/>
        <bgColor indexed="64"/>
      </patternFill>
    </fill>
    <fill>
      <patternFill patternType="solid">
        <fgColor theme="0"/>
        <bgColor indexed="64"/>
      </patternFill>
    </fill>
    <fill>
      <patternFill patternType="solid">
        <fgColor rgb="FFFFCC99"/>
        <bgColor indexed="64"/>
      </patternFill>
    </fill>
    <fill>
      <patternFill patternType="solid">
        <fgColor rgb="FFFF6699"/>
        <bgColor indexed="64"/>
      </patternFill>
    </fill>
    <fill>
      <patternFill patternType="solid">
        <fgColor rgb="FF00CC99"/>
        <bgColor indexed="64"/>
      </patternFill>
    </fill>
    <fill>
      <patternFill patternType="solid">
        <fgColor rgb="FF3399FF"/>
        <bgColor indexed="64"/>
      </patternFill>
    </fill>
    <fill>
      <patternFill patternType="solid">
        <fgColor rgb="FFFF6600"/>
        <bgColor indexed="64"/>
      </patternFill>
    </fill>
    <fill>
      <patternFill patternType="solid">
        <fgColor rgb="FF99FF66"/>
        <bgColor indexed="64"/>
      </patternFill>
    </fill>
    <fill>
      <patternFill patternType="solid">
        <fgColor rgb="FF0099CC"/>
        <bgColor indexed="64"/>
      </patternFill>
    </fill>
    <fill>
      <patternFill patternType="solid">
        <fgColor rgb="FFFF00FF"/>
        <bgColor indexed="64"/>
      </patternFill>
    </fill>
    <fill>
      <patternFill patternType="solid">
        <fgColor rgb="FFFF9999"/>
        <bgColor indexed="64"/>
      </patternFill>
    </fill>
    <fill>
      <patternFill patternType="solid">
        <fgColor rgb="FF9933FF"/>
        <bgColor indexed="64"/>
      </patternFill>
    </fill>
    <fill>
      <patternFill patternType="solid">
        <fgColor rgb="FF00FFFF"/>
        <bgColor indexed="64"/>
      </patternFill>
    </fill>
    <fill>
      <patternFill patternType="solid">
        <fgColor rgb="FFFFCCCC"/>
        <bgColor indexed="64"/>
      </patternFill>
    </fill>
    <fill>
      <patternFill patternType="solid">
        <fgColor rgb="FFFCA11C"/>
        <bgColor indexed="64"/>
      </patternFill>
    </fill>
    <fill>
      <patternFill patternType="solid">
        <fgColor rgb="FFF67AF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205">
    <xf numFmtId="0" fontId="0" fillId="0" borderId="0" xfId="0"/>
    <xf numFmtId="0" fontId="2" fillId="2" borderId="1"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 fontId="2" fillId="3" borderId="2"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4" fontId="2" fillId="3" borderId="2" xfId="0" applyNumberFormat="1" applyFont="1" applyFill="1" applyBorder="1" applyAlignment="1">
      <alignment horizontal="center" vertical="center" wrapText="1"/>
    </xf>
    <xf numFmtId="4" fontId="2" fillId="3" borderId="2" xfId="1"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4" fontId="4" fillId="4" borderId="4" xfId="0" applyNumberFormat="1" applyFont="1" applyFill="1" applyBorder="1" applyAlignment="1">
      <alignment horizontal="center" vertical="center" wrapText="1"/>
    </xf>
    <xf numFmtId="4" fontId="4" fillId="4" borderId="4" xfId="1"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43" fontId="2" fillId="4" borderId="5" xfId="1" applyFont="1" applyFill="1" applyBorder="1" applyAlignment="1">
      <alignment horizontal="center" vertical="center" wrapText="1"/>
    </xf>
    <xf numFmtId="0" fontId="2" fillId="4" borderId="5" xfId="0" applyFont="1" applyFill="1" applyBorder="1" applyAlignment="1">
      <alignment horizontal="center" vertical="center" wrapText="1"/>
    </xf>
    <xf numFmtId="2" fontId="2" fillId="4" borderId="5" xfId="0" applyNumberFormat="1" applyFont="1" applyFill="1" applyBorder="1" applyAlignment="1">
      <alignment horizontal="center" vertical="center" wrapText="1"/>
    </xf>
    <xf numFmtId="4" fontId="4" fillId="4" borderId="6" xfId="0" applyNumberFormat="1" applyFont="1" applyFill="1" applyBorder="1" applyAlignment="1">
      <alignment horizontal="center" vertical="center" wrapText="1"/>
    </xf>
    <xf numFmtId="4" fontId="5" fillId="4" borderId="6" xfId="0" applyNumberFormat="1" applyFont="1" applyFill="1" applyBorder="1" applyAlignment="1">
      <alignment horizontal="center" vertical="center" wrapText="1"/>
    </xf>
    <xf numFmtId="4" fontId="0" fillId="0" borderId="0" xfId="0" applyNumberFormat="1"/>
    <xf numFmtId="164" fontId="0" fillId="0" borderId="0" xfId="0" applyNumberFormat="1"/>
    <xf numFmtId="0" fontId="0" fillId="0" borderId="0" xfId="0" applyAlignment="1">
      <alignment horizontal="center" vertical="center"/>
    </xf>
    <xf numFmtId="4" fontId="0" fillId="0" borderId="0" xfId="0" applyNumberFormat="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horizontal="center" vertical="center"/>
    </xf>
    <xf numFmtId="0" fontId="4" fillId="5" borderId="1" xfId="0" applyFont="1" applyFill="1" applyBorder="1" applyAlignment="1">
      <alignment horizontal="center" vertical="center"/>
    </xf>
    <xf numFmtId="164" fontId="4" fillId="5" borderId="1" xfId="0" applyNumberFormat="1" applyFont="1" applyFill="1" applyBorder="1" applyAlignment="1">
      <alignment horizontal="center" vertical="center"/>
    </xf>
    <xf numFmtId="4" fontId="4" fillId="5" borderId="1" xfId="0" applyNumberFormat="1" applyFont="1" applyFill="1" applyBorder="1" applyAlignment="1">
      <alignment horizontal="center" vertical="center"/>
    </xf>
    <xf numFmtId="0" fontId="0" fillId="6" borderId="1" xfId="0" applyFill="1" applyBorder="1" applyAlignment="1">
      <alignment horizontal="center" vertical="center"/>
    </xf>
    <xf numFmtId="4" fontId="0" fillId="6" borderId="1" xfId="0" applyNumberFormat="1" applyFill="1" applyBorder="1" applyAlignment="1">
      <alignment horizontal="center"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horizontal="center" vertical="center"/>
    </xf>
    <xf numFmtId="4" fontId="4" fillId="6" borderId="1" xfId="0" applyNumberFormat="1" applyFont="1" applyFill="1" applyBorder="1" applyAlignment="1">
      <alignment horizontal="center" vertical="center"/>
    </xf>
    <xf numFmtId="3" fontId="4" fillId="5" borderId="1" xfId="0" applyNumberFormat="1" applyFont="1" applyFill="1" applyBorder="1" applyAlignment="1">
      <alignment horizontal="center" vertical="center"/>
    </xf>
    <xf numFmtId="3" fontId="4" fillId="6" borderId="1" xfId="0" applyNumberFormat="1" applyFont="1" applyFill="1" applyBorder="1" applyAlignment="1">
      <alignment horizontal="center" vertical="center"/>
    </xf>
    <xf numFmtId="3" fontId="0" fillId="0" borderId="0" xfId="0" applyNumberFormat="1" applyAlignment="1">
      <alignment horizontal="center" vertical="center"/>
    </xf>
    <xf numFmtId="3" fontId="0" fillId="0" borderId="0" xfId="0" applyNumberFormat="1"/>
    <xf numFmtId="0" fontId="4" fillId="7" borderId="1" xfId="0" applyFont="1" applyFill="1" applyBorder="1" applyAlignment="1">
      <alignment horizontal="center" vertical="center"/>
    </xf>
    <xf numFmtId="164" fontId="4" fillId="7" borderId="1" xfId="0" applyNumberFormat="1" applyFont="1" applyFill="1" applyBorder="1" applyAlignment="1">
      <alignment horizontal="center" vertical="center"/>
    </xf>
    <xf numFmtId="4" fontId="4" fillId="7" borderId="1" xfId="0" applyNumberFormat="1" applyFont="1" applyFill="1" applyBorder="1" applyAlignment="1">
      <alignment horizontal="center" vertical="center"/>
    </xf>
    <xf numFmtId="3" fontId="4" fillId="7" borderId="1" xfId="0" applyNumberFormat="1" applyFont="1" applyFill="1" applyBorder="1" applyAlignment="1">
      <alignment horizontal="center" vertical="center"/>
    </xf>
    <xf numFmtId="165" fontId="4" fillId="7" borderId="1" xfId="0" applyNumberFormat="1" applyFont="1" applyFill="1" applyBorder="1" applyAlignment="1">
      <alignment horizontal="center" vertical="center"/>
    </xf>
    <xf numFmtId="4" fontId="2" fillId="4" borderId="5" xfId="1" applyNumberFormat="1" applyFont="1" applyFill="1" applyBorder="1" applyAlignment="1">
      <alignment horizontal="center" vertical="center" wrapText="1"/>
    </xf>
    <xf numFmtId="3" fontId="2" fillId="4" borderId="5" xfId="1" applyNumberFormat="1" applyFont="1" applyFill="1" applyBorder="1" applyAlignment="1">
      <alignment horizontal="center" vertical="center" wrapText="1"/>
    </xf>
    <xf numFmtId="0" fontId="0" fillId="5" borderId="0" xfId="0" applyFill="1" applyAlignment="1">
      <alignment horizontal="center" vertical="center"/>
    </xf>
    <xf numFmtId="3" fontId="0" fillId="0" borderId="1" xfId="0" applyNumberFormat="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4" fontId="0" fillId="5" borderId="8" xfId="0" applyNumberFormat="1" applyFill="1" applyBorder="1" applyAlignment="1">
      <alignment horizontal="center" vertical="center"/>
    </xf>
    <xf numFmtId="3" fontId="0" fillId="5" borderId="8" xfId="0" applyNumberFormat="1" applyFill="1" applyBorder="1" applyAlignment="1">
      <alignment horizontal="center" vertical="center"/>
    </xf>
    <xf numFmtId="4" fontId="0" fillId="5" borderId="9" xfId="0" applyNumberFormat="1" applyFill="1" applyBorder="1" applyAlignment="1">
      <alignment horizontal="center" vertical="center"/>
    </xf>
    <xf numFmtId="2" fontId="0" fillId="5" borderId="8" xfId="0" applyNumberFormat="1" applyFill="1" applyBorder="1" applyAlignment="1">
      <alignment horizontal="center" vertical="center"/>
    </xf>
    <xf numFmtId="2" fontId="0" fillId="0" borderId="1" xfId="0" applyNumberFormat="1" applyBorder="1" applyAlignment="1">
      <alignment horizontal="center" vertical="center"/>
    </xf>
    <xf numFmtId="2" fontId="0" fillId="0" borderId="0" xfId="0" applyNumberFormat="1" applyAlignment="1">
      <alignment horizontal="center" vertical="center"/>
    </xf>
    <xf numFmtId="4" fontId="2" fillId="4" borderId="5" xfId="0" applyNumberFormat="1" applyFont="1" applyFill="1" applyBorder="1" applyAlignment="1">
      <alignment horizontal="center" vertical="center" wrapText="1"/>
    </xf>
    <xf numFmtId="0" fontId="0" fillId="7" borderId="0" xfId="0" applyFill="1" applyAlignment="1">
      <alignment horizontal="center" vertical="center"/>
    </xf>
    <xf numFmtId="0" fontId="0" fillId="7" borderId="11" xfId="0" applyFill="1" applyBorder="1" applyAlignment="1">
      <alignment horizontal="center" vertical="center"/>
    </xf>
    <xf numFmtId="4" fontId="0" fillId="7" borderId="11" xfId="0" applyNumberFormat="1" applyFill="1" applyBorder="1" applyAlignment="1">
      <alignment horizontal="center" vertical="center"/>
    </xf>
    <xf numFmtId="165" fontId="0" fillId="7" borderId="11" xfId="0" applyNumberFormat="1" applyFill="1" applyBorder="1" applyAlignment="1">
      <alignment horizontal="center" vertical="center"/>
    </xf>
    <xf numFmtId="3" fontId="0" fillId="7" borderId="11" xfId="0" applyNumberFormat="1" applyFill="1" applyBorder="1" applyAlignment="1">
      <alignment horizontal="center" vertical="center"/>
    </xf>
    <xf numFmtId="4" fontId="0" fillId="7" borderId="12" xfId="0" applyNumberFormat="1" applyFill="1" applyBorder="1" applyAlignment="1">
      <alignment horizontal="center" vertical="center"/>
    </xf>
    <xf numFmtId="0" fontId="0" fillId="7" borderId="14" xfId="0" applyFill="1" applyBorder="1" applyAlignment="1">
      <alignment horizontal="center" vertical="center"/>
    </xf>
    <xf numFmtId="4" fontId="0" fillId="7" borderId="14" xfId="0" applyNumberFormat="1" applyFill="1" applyBorder="1" applyAlignment="1">
      <alignment horizontal="center" vertical="center"/>
    </xf>
    <xf numFmtId="165" fontId="0" fillId="7" borderId="14" xfId="0" applyNumberFormat="1" applyFill="1" applyBorder="1" applyAlignment="1">
      <alignment horizontal="center" vertical="center"/>
    </xf>
    <xf numFmtId="3" fontId="0" fillId="7" borderId="14" xfId="0" applyNumberFormat="1" applyFill="1" applyBorder="1" applyAlignment="1">
      <alignment horizontal="center" vertical="center"/>
    </xf>
    <xf numFmtId="4" fontId="0" fillId="7" borderId="15" xfId="0" applyNumberFormat="1" applyFill="1" applyBorder="1" applyAlignment="1">
      <alignment horizontal="center" vertical="center"/>
    </xf>
    <xf numFmtId="2"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0" fontId="0" fillId="6" borderId="0" xfId="0" applyFill="1" applyAlignment="1">
      <alignment horizontal="center" vertical="center"/>
    </xf>
    <xf numFmtId="49" fontId="4" fillId="5" borderId="1" xfId="0" applyNumberFormat="1" applyFont="1" applyFill="1" applyBorder="1" applyAlignment="1">
      <alignment horizontal="center" vertical="center"/>
    </xf>
    <xf numFmtId="49" fontId="4" fillId="6" borderId="1" xfId="0" applyNumberFormat="1" applyFont="1" applyFill="1" applyBorder="1" applyAlignment="1">
      <alignment horizontal="center" vertical="center"/>
    </xf>
    <xf numFmtId="49" fontId="4" fillId="7" borderId="1" xfId="0" applyNumberFormat="1" applyFont="1" applyFill="1" applyBorder="1" applyAlignment="1">
      <alignment horizontal="center" vertical="center"/>
    </xf>
    <xf numFmtId="49" fontId="0" fillId="0" borderId="0" xfId="0" applyNumberFormat="1"/>
    <xf numFmtId="0" fontId="4" fillId="8" borderId="1" xfId="0" applyFont="1" applyFill="1" applyBorder="1" applyAlignment="1">
      <alignment horizontal="center" vertical="center"/>
    </xf>
    <xf numFmtId="164" fontId="4" fillId="8" borderId="1" xfId="0" applyNumberFormat="1" applyFont="1" applyFill="1" applyBorder="1" applyAlignment="1">
      <alignment horizontal="center" vertical="center"/>
    </xf>
    <xf numFmtId="4" fontId="4" fillId="8" borderId="1" xfId="0" applyNumberFormat="1" applyFont="1" applyFill="1" applyBorder="1" applyAlignment="1">
      <alignment horizontal="center" vertical="center"/>
    </xf>
    <xf numFmtId="3" fontId="4" fillId="8" borderId="1" xfId="0" applyNumberFormat="1" applyFont="1" applyFill="1" applyBorder="1" applyAlignment="1">
      <alignment horizontal="center" vertical="center"/>
    </xf>
    <xf numFmtId="49" fontId="4" fillId="8" borderId="1" xfId="0" applyNumberFormat="1" applyFont="1" applyFill="1" applyBorder="1" applyAlignment="1">
      <alignment horizontal="center" vertic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0" fillId="8" borderId="1" xfId="0" applyFill="1" applyBorder="1" applyAlignment="1">
      <alignment horizontal="center" vertical="center"/>
    </xf>
    <xf numFmtId="4" fontId="0" fillId="8" borderId="1" xfId="0" applyNumberFormat="1" applyFill="1" applyBorder="1" applyAlignment="1">
      <alignment horizontal="center" vertical="center"/>
    </xf>
    <xf numFmtId="2" fontId="0" fillId="8" borderId="1" xfId="0" applyNumberFormat="1" applyFill="1" applyBorder="1" applyAlignment="1">
      <alignment horizontal="center" vertical="center"/>
    </xf>
    <xf numFmtId="3" fontId="0" fillId="8" borderId="1" xfId="0" applyNumberFormat="1" applyFill="1" applyBorder="1" applyAlignment="1">
      <alignment horizontal="center" vertical="center"/>
    </xf>
    <xf numFmtId="0" fontId="0" fillId="8" borderId="0" xfId="0" applyFill="1" applyAlignment="1">
      <alignment horizontal="center" vertical="center"/>
    </xf>
    <xf numFmtId="0" fontId="4" fillId="9" borderId="1" xfId="0" applyFont="1" applyFill="1" applyBorder="1" applyAlignment="1">
      <alignment horizontal="center" vertical="center"/>
    </xf>
    <xf numFmtId="164" fontId="4" fillId="9" borderId="1" xfId="0" applyNumberFormat="1" applyFont="1" applyFill="1" applyBorder="1" applyAlignment="1">
      <alignment horizontal="center" vertical="center"/>
    </xf>
    <xf numFmtId="4" fontId="4" fillId="9" borderId="1" xfId="0" applyNumberFormat="1" applyFont="1" applyFill="1" applyBorder="1" applyAlignment="1">
      <alignment horizontal="center" vertical="center"/>
    </xf>
    <xf numFmtId="3" fontId="4" fillId="9" borderId="1" xfId="0" applyNumberFormat="1" applyFont="1" applyFill="1" applyBorder="1" applyAlignment="1">
      <alignment horizontal="center" vertical="center"/>
    </xf>
    <xf numFmtId="49" fontId="4" fillId="9" borderId="1" xfId="0" applyNumberFormat="1" applyFont="1" applyFill="1" applyBorder="1" applyAlignment="1">
      <alignment horizontal="center" vertical="center"/>
    </xf>
    <xf numFmtId="0" fontId="0" fillId="9" borderId="2" xfId="0" applyFill="1" applyBorder="1" applyAlignment="1">
      <alignment horizontal="center" vertical="center"/>
    </xf>
    <xf numFmtId="4" fontId="0" fillId="9" borderId="2" xfId="0" applyNumberFormat="1" applyFill="1" applyBorder="1" applyAlignment="1">
      <alignment horizontal="center" vertical="center"/>
    </xf>
    <xf numFmtId="0" fontId="0" fillId="9" borderId="0" xfId="0" applyFill="1" applyAlignment="1">
      <alignment horizontal="center" vertical="center"/>
    </xf>
    <xf numFmtId="4" fontId="0" fillId="9" borderId="1" xfId="0" applyNumberFormat="1" applyFill="1" applyBorder="1" applyAlignment="1">
      <alignment horizontal="center" vertical="center"/>
    </xf>
    <xf numFmtId="0" fontId="0" fillId="9" borderId="1" xfId="0" applyFill="1" applyBorder="1" applyAlignment="1">
      <alignment horizontal="center" vertical="center"/>
    </xf>
    <xf numFmtId="3" fontId="0" fillId="9" borderId="1" xfId="0" applyNumberFormat="1" applyFill="1" applyBorder="1" applyAlignment="1">
      <alignment horizontal="center" vertical="center"/>
    </xf>
    <xf numFmtId="0" fontId="0" fillId="9" borderId="11" xfId="0" applyFill="1" applyBorder="1" applyAlignment="1">
      <alignment horizontal="center" vertical="center"/>
    </xf>
    <xf numFmtId="4" fontId="0" fillId="9" borderId="11" xfId="0" applyNumberFormat="1" applyFill="1" applyBorder="1" applyAlignment="1">
      <alignment horizontal="center" vertical="center"/>
    </xf>
    <xf numFmtId="3" fontId="0" fillId="9" borderId="11" xfId="0" applyNumberFormat="1" applyFill="1" applyBorder="1" applyAlignment="1">
      <alignment horizontal="center" vertical="center"/>
    </xf>
    <xf numFmtId="4" fontId="0" fillId="9" borderId="12" xfId="0" applyNumberFormat="1" applyFill="1" applyBorder="1" applyAlignment="1">
      <alignment horizontal="center" vertical="center"/>
    </xf>
    <xf numFmtId="4" fontId="0" fillId="9" borderId="19" xfId="0" applyNumberFormat="1" applyFill="1" applyBorder="1" applyAlignment="1">
      <alignment horizontal="center" vertical="center"/>
    </xf>
    <xf numFmtId="0" fontId="0" fillId="9" borderId="20" xfId="0" applyFill="1" applyBorder="1" applyAlignment="1">
      <alignment horizontal="center" vertical="center"/>
    </xf>
    <xf numFmtId="4" fontId="0" fillId="9" borderId="20" xfId="0" applyNumberFormat="1" applyFill="1" applyBorder="1" applyAlignment="1">
      <alignment horizontal="center" vertical="center"/>
    </xf>
    <xf numFmtId="4" fontId="0" fillId="9" borderId="14" xfId="0" applyNumberFormat="1" applyFill="1" applyBorder="1" applyAlignment="1">
      <alignment horizontal="center" vertical="center"/>
    </xf>
    <xf numFmtId="0" fontId="0" fillId="9" borderId="14" xfId="0" applyFill="1" applyBorder="1" applyAlignment="1">
      <alignment horizontal="center" vertical="center"/>
    </xf>
    <xf numFmtId="3" fontId="0" fillId="9" borderId="14" xfId="0" applyNumberFormat="1" applyFill="1" applyBorder="1" applyAlignment="1">
      <alignment horizontal="center" vertical="center"/>
    </xf>
    <xf numFmtId="4" fontId="0" fillId="9" borderId="21" xfId="0" applyNumberFormat="1" applyFill="1" applyBorder="1" applyAlignment="1">
      <alignment horizontal="center" vertical="center"/>
    </xf>
    <xf numFmtId="0" fontId="0" fillId="6" borderId="11" xfId="0" applyFill="1" applyBorder="1" applyAlignment="1">
      <alignment horizontal="center" vertical="center"/>
    </xf>
    <xf numFmtId="4" fontId="0" fillId="6" borderId="11" xfId="0" applyNumberFormat="1" applyFill="1" applyBorder="1" applyAlignment="1">
      <alignment horizontal="center" vertical="center"/>
    </xf>
    <xf numFmtId="2" fontId="0" fillId="6" borderId="11" xfId="0" applyNumberFormat="1" applyFill="1" applyBorder="1" applyAlignment="1">
      <alignment horizontal="center" vertical="center"/>
    </xf>
    <xf numFmtId="3" fontId="0" fillId="6" borderId="11" xfId="0" applyNumberFormat="1" applyFill="1" applyBorder="1" applyAlignment="1">
      <alignment horizontal="center" vertical="center"/>
    </xf>
    <xf numFmtId="4" fontId="0" fillId="6" borderId="12" xfId="0" applyNumberFormat="1" applyFill="1" applyBorder="1" applyAlignment="1">
      <alignment horizontal="center" vertical="center"/>
    </xf>
    <xf numFmtId="4" fontId="0" fillId="6" borderId="22" xfId="0" applyNumberFormat="1" applyFill="1" applyBorder="1" applyAlignment="1">
      <alignment horizontal="center" vertical="center"/>
    </xf>
    <xf numFmtId="0" fontId="0" fillId="6" borderId="14" xfId="0" applyFill="1" applyBorder="1" applyAlignment="1">
      <alignment horizontal="center" vertical="center"/>
    </xf>
    <xf numFmtId="4" fontId="0" fillId="6" borderId="14" xfId="0" applyNumberFormat="1" applyFill="1" applyBorder="1" applyAlignment="1">
      <alignment horizontal="center" vertical="center"/>
    </xf>
    <xf numFmtId="2" fontId="0" fillId="6" borderId="14" xfId="0" applyNumberFormat="1" applyFill="1" applyBorder="1" applyAlignment="1">
      <alignment horizontal="center" vertical="center"/>
    </xf>
    <xf numFmtId="3" fontId="0" fillId="6" borderId="14" xfId="0" applyNumberFormat="1" applyFill="1" applyBorder="1" applyAlignment="1">
      <alignment horizontal="center" vertical="center"/>
    </xf>
    <xf numFmtId="4" fontId="0" fillId="6" borderId="15" xfId="0" applyNumberFormat="1" applyFill="1" applyBorder="1" applyAlignment="1">
      <alignment horizontal="center" vertical="center"/>
    </xf>
    <xf numFmtId="0" fontId="0" fillId="8" borderId="11" xfId="0" applyFill="1" applyBorder="1" applyAlignment="1">
      <alignment horizontal="center" vertical="center"/>
    </xf>
    <xf numFmtId="4" fontId="0" fillId="8" borderId="11" xfId="0" applyNumberFormat="1" applyFill="1" applyBorder="1" applyAlignment="1">
      <alignment horizontal="center" vertical="center"/>
    </xf>
    <xf numFmtId="2" fontId="0" fillId="8" borderId="11" xfId="0" applyNumberFormat="1" applyFill="1" applyBorder="1" applyAlignment="1">
      <alignment horizontal="center" vertical="center"/>
    </xf>
    <xf numFmtId="3" fontId="0" fillId="8" borderId="11" xfId="0" applyNumberFormat="1" applyFill="1" applyBorder="1" applyAlignment="1">
      <alignment horizontal="center" vertical="center"/>
    </xf>
    <xf numFmtId="4" fontId="0" fillId="8" borderId="12" xfId="0" applyNumberFormat="1" applyFill="1" applyBorder="1" applyAlignment="1">
      <alignment horizontal="center" vertical="center"/>
    </xf>
    <xf numFmtId="4" fontId="0" fillId="8" borderId="22" xfId="0" applyNumberFormat="1" applyFill="1" applyBorder="1" applyAlignment="1">
      <alignment horizontal="center" vertical="center"/>
    </xf>
    <xf numFmtId="0" fontId="0" fillId="8" borderId="14" xfId="0" applyFill="1" applyBorder="1" applyAlignment="1">
      <alignment horizontal="center" vertical="center"/>
    </xf>
    <xf numFmtId="4" fontId="0" fillId="8" borderId="14" xfId="0" applyNumberFormat="1" applyFill="1" applyBorder="1" applyAlignment="1">
      <alignment horizontal="center" vertical="center"/>
    </xf>
    <xf numFmtId="2" fontId="0" fillId="8" borderId="14" xfId="0" applyNumberFormat="1" applyFill="1" applyBorder="1" applyAlignment="1">
      <alignment horizontal="center" vertical="center"/>
    </xf>
    <xf numFmtId="3" fontId="0" fillId="8" borderId="14" xfId="0" applyNumberFormat="1" applyFill="1" applyBorder="1" applyAlignment="1">
      <alignment horizontal="center" vertical="center"/>
    </xf>
    <xf numFmtId="4" fontId="0" fillId="8" borderId="15" xfId="0" applyNumberFormat="1" applyFill="1" applyBorder="1" applyAlignment="1">
      <alignment horizontal="center" vertical="center"/>
    </xf>
    <xf numFmtId="0" fontId="4" fillId="10" borderId="1" xfId="0" applyFont="1" applyFill="1" applyBorder="1" applyAlignment="1">
      <alignment horizontal="center" vertical="center"/>
    </xf>
    <xf numFmtId="164" fontId="4" fillId="10" borderId="1" xfId="0" applyNumberFormat="1" applyFont="1" applyFill="1" applyBorder="1" applyAlignment="1">
      <alignment horizontal="center" vertical="center"/>
    </xf>
    <xf numFmtId="4" fontId="4" fillId="10" borderId="1" xfId="0" applyNumberFormat="1" applyFont="1" applyFill="1" applyBorder="1" applyAlignment="1">
      <alignment horizontal="center" vertical="center"/>
    </xf>
    <xf numFmtId="3" fontId="4" fillId="10" borderId="1" xfId="0" applyNumberFormat="1" applyFont="1" applyFill="1" applyBorder="1" applyAlignment="1">
      <alignment horizontal="center" vertical="center"/>
    </xf>
    <xf numFmtId="49" fontId="4" fillId="10" borderId="1" xfId="0" applyNumberFormat="1" applyFont="1" applyFill="1" applyBorder="1" applyAlignment="1">
      <alignment horizontal="center" vertical="center"/>
    </xf>
    <xf numFmtId="4" fontId="0" fillId="10" borderId="2" xfId="0" applyNumberFormat="1" applyFill="1" applyBorder="1" applyAlignment="1">
      <alignment horizontal="center" vertical="center"/>
    </xf>
    <xf numFmtId="3" fontId="0" fillId="10" borderId="2" xfId="0" applyNumberFormat="1" applyFill="1" applyBorder="1" applyAlignment="1">
      <alignment horizontal="center" vertical="center"/>
    </xf>
    <xf numFmtId="0" fontId="0" fillId="10" borderId="0" xfId="0" applyFill="1" applyAlignment="1">
      <alignment horizontal="center" vertical="center"/>
    </xf>
    <xf numFmtId="0" fontId="0" fillId="10" borderId="1" xfId="0" applyFill="1" applyBorder="1" applyAlignment="1">
      <alignment horizontal="center" vertical="center"/>
    </xf>
    <xf numFmtId="4" fontId="0" fillId="10" borderId="1" xfId="0" applyNumberFormat="1" applyFill="1" applyBorder="1" applyAlignment="1">
      <alignment horizontal="center" vertical="center"/>
    </xf>
    <xf numFmtId="0" fontId="0" fillId="10" borderId="11" xfId="0" applyFill="1" applyBorder="1" applyAlignment="1">
      <alignment horizontal="center" vertical="center"/>
    </xf>
    <xf numFmtId="4" fontId="0" fillId="10" borderId="11" xfId="0" applyNumberFormat="1" applyFill="1" applyBorder="1" applyAlignment="1">
      <alignment horizontal="center" vertical="center"/>
    </xf>
    <xf numFmtId="3" fontId="0" fillId="10" borderId="11" xfId="0" applyNumberFormat="1" applyFill="1" applyBorder="1" applyAlignment="1">
      <alignment horizontal="center" vertical="center"/>
    </xf>
    <xf numFmtId="4" fontId="0" fillId="10" borderId="12" xfId="0" applyNumberFormat="1" applyFill="1" applyBorder="1" applyAlignment="1">
      <alignment horizontal="center" vertical="center"/>
    </xf>
    <xf numFmtId="4" fontId="0" fillId="10" borderId="19" xfId="0" applyNumberFormat="1" applyFill="1" applyBorder="1" applyAlignment="1">
      <alignment horizontal="center" vertical="center"/>
    </xf>
    <xf numFmtId="0" fontId="0" fillId="10" borderId="14" xfId="0" applyFill="1" applyBorder="1" applyAlignment="1">
      <alignment horizontal="center" vertical="center"/>
    </xf>
    <xf numFmtId="4" fontId="0" fillId="10" borderId="20" xfId="0" applyNumberFormat="1" applyFill="1" applyBorder="1" applyAlignment="1">
      <alignment horizontal="center" vertical="center"/>
    </xf>
    <xf numFmtId="4" fontId="0" fillId="10" borderId="14" xfId="0" applyNumberFormat="1" applyFill="1" applyBorder="1" applyAlignment="1">
      <alignment horizontal="center" vertical="center"/>
    </xf>
    <xf numFmtId="3" fontId="0" fillId="10" borderId="20" xfId="0" applyNumberFormat="1" applyFill="1" applyBorder="1" applyAlignment="1">
      <alignment horizontal="center" vertical="center"/>
    </xf>
    <xf numFmtId="4" fontId="0" fillId="10" borderId="21" xfId="0" applyNumberFormat="1" applyFill="1" applyBorder="1" applyAlignment="1">
      <alignment horizontal="center" vertical="center"/>
    </xf>
    <xf numFmtId="0" fontId="4" fillId="11" borderId="1" xfId="0" applyFont="1" applyFill="1" applyBorder="1" applyAlignment="1">
      <alignment horizontal="center" vertical="center"/>
    </xf>
    <xf numFmtId="164" fontId="4" fillId="11" borderId="1" xfId="0" applyNumberFormat="1" applyFont="1" applyFill="1" applyBorder="1" applyAlignment="1">
      <alignment horizontal="center" vertical="center"/>
    </xf>
    <xf numFmtId="4" fontId="4" fillId="11" borderId="1" xfId="0" applyNumberFormat="1" applyFont="1" applyFill="1" applyBorder="1" applyAlignment="1">
      <alignment horizontal="center" vertical="center"/>
    </xf>
    <xf numFmtId="3" fontId="4" fillId="11" borderId="1" xfId="0" applyNumberFormat="1" applyFont="1" applyFill="1" applyBorder="1" applyAlignment="1">
      <alignment horizontal="center" vertical="center"/>
    </xf>
    <xf numFmtId="49" fontId="4" fillId="11" borderId="1" xfId="0" applyNumberFormat="1" applyFont="1" applyFill="1" applyBorder="1" applyAlignment="1">
      <alignment horizontal="center" vertical="center"/>
    </xf>
    <xf numFmtId="0" fontId="0" fillId="11" borderId="0" xfId="0" applyFill="1" applyAlignment="1">
      <alignment horizontal="center" vertical="center"/>
    </xf>
    <xf numFmtId="0" fontId="4" fillId="12" borderId="1" xfId="0" applyFont="1" applyFill="1" applyBorder="1" applyAlignment="1">
      <alignment horizontal="center" vertical="center"/>
    </xf>
    <xf numFmtId="164" fontId="4" fillId="12" borderId="1" xfId="0" applyNumberFormat="1" applyFont="1" applyFill="1" applyBorder="1" applyAlignment="1">
      <alignment horizontal="center" vertical="center"/>
    </xf>
    <xf numFmtId="4" fontId="4" fillId="12" borderId="1" xfId="0" applyNumberFormat="1" applyFont="1" applyFill="1" applyBorder="1" applyAlignment="1">
      <alignment horizontal="center" vertical="center"/>
    </xf>
    <xf numFmtId="3" fontId="4" fillId="12" borderId="1" xfId="0" applyNumberFormat="1" applyFont="1" applyFill="1" applyBorder="1" applyAlignment="1">
      <alignment horizontal="center" vertical="center"/>
    </xf>
    <xf numFmtId="49" fontId="4" fillId="12" borderId="1" xfId="0" applyNumberFormat="1" applyFont="1" applyFill="1" applyBorder="1" applyAlignment="1">
      <alignment horizontal="center" vertical="center"/>
    </xf>
    <xf numFmtId="0" fontId="4" fillId="13" borderId="1" xfId="0" applyFont="1" applyFill="1" applyBorder="1" applyAlignment="1">
      <alignment horizontal="center" vertical="center"/>
    </xf>
    <xf numFmtId="164" fontId="4" fillId="13" borderId="1" xfId="0" applyNumberFormat="1" applyFont="1" applyFill="1" applyBorder="1" applyAlignment="1">
      <alignment horizontal="center" vertical="center"/>
    </xf>
    <xf numFmtId="4" fontId="4" fillId="13" borderId="1" xfId="0" applyNumberFormat="1" applyFont="1" applyFill="1" applyBorder="1" applyAlignment="1">
      <alignment horizontal="center" vertical="center"/>
    </xf>
    <xf numFmtId="165" fontId="4" fillId="13" borderId="1" xfId="0" applyNumberFormat="1" applyFont="1" applyFill="1" applyBorder="1" applyAlignment="1">
      <alignment horizontal="center" vertical="center"/>
    </xf>
    <xf numFmtId="3" fontId="4" fillId="13" borderId="1" xfId="0" applyNumberFormat="1" applyFont="1" applyFill="1" applyBorder="1" applyAlignment="1">
      <alignment horizontal="center" vertical="center"/>
    </xf>
    <xf numFmtId="49" fontId="4" fillId="13" borderId="1" xfId="0" applyNumberFormat="1" applyFont="1" applyFill="1" applyBorder="1" applyAlignment="1">
      <alignment horizontal="center" vertical="center"/>
    </xf>
    <xf numFmtId="0" fontId="0" fillId="12" borderId="1" xfId="0" applyFill="1" applyBorder="1"/>
    <xf numFmtId="0" fontId="4" fillId="14" borderId="1" xfId="0" applyFont="1" applyFill="1" applyBorder="1" applyAlignment="1">
      <alignment horizontal="center" vertical="center"/>
    </xf>
    <xf numFmtId="164" fontId="4" fillId="14" borderId="1" xfId="0" applyNumberFormat="1" applyFont="1" applyFill="1" applyBorder="1" applyAlignment="1">
      <alignment horizontal="center" vertical="center"/>
    </xf>
    <xf numFmtId="4" fontId="4" fillId="14" borderId="1" xfId="0" applyNumberFormat="1" applyFont="1" applyFill="1" applyBorder="1" applyAlignment="1">
      <alignment horizontal="center" vertical="center"/>
    </xf>
    <xf numFmtId="3" fontId="4" fillId="14" borderId="1" xfId="0" applyNumberFormat="1" applyFont="1" applyFill="1" applyBorder="1" applyAlignment="1">
      <alignment horizontal="center" vertical="center"/>
    </xf>
    <xf numFmtId="49" fontId="4" fillId="14" borderId="1" xfId="0" applyNumberFormat="1" applyFont="1" applyFill="1" applyBorder="1" applyAlignment="1">
      <alignment horizontal="center" vertical="center"/>
    </xf>
    <xf numFmtId="0" fontId="0" fillId="14" borderId="0" xfId="0" applyFill="1" applyAlignment="1">
      <alignment horizontal="center" vertical="center"/>
    </xf>
    <xf numFmtId="0" fontId="0" fillId="14" borderId="7" xfId="0" applyFill="1" applyBorder="1" applyAlignment="1">
      <alignment horizontal="center" vertical="center"/>
    </xf>
    <xf numFmtId="0" fontId="0" fillId="14" borderId="8" xfId="0" applyFill="1" applyBorder="1" applyAlignment="1">
      <alignment horizontal="center" vertical="center"/>
    </xf>
    <xf numFmtId="4" fontId="0" fillId="14" borderId="8" xfId="0" applyNumberFormat="1" applyFill="1" applyBorder="1" applyAlignment="1">
      <alignment horizontal="center" vertical="center"/>
    </xf>
    <xf numFmtId="2" fontId="0" fillId="14" borderId="8" xfId="0" applyNumberFormat="1" applyFill="1" applyBorder="1" applyAlignment="1">
      <alignment horizontal="center" vertical="center"/>
    </xf>
    <xf numFmtId="3" fontId="0" fillId="14" borderId="8" xfId="0" applyNumberFormat="1" applyFill="1" applyBorder="1" applyAlignment="1">
      <alignment horizontal="center" vertical="center"/>
    </xf>
    <xf numFmtId="4" fontId="0" fillId="14" borderId="9" xfId="0" applyNumberFormat="1" applyFill="1" applyBorder="1" applyAlignment="1">
      <alignment horizontal="center" vertical="center"/>
    </xf>
    <xf numFmtId="0" fontId="0" fillId="12" borderId="2" xfId="0" applyFill="1" applyBorder="1" applyAlignment="1">
      <alignment horizontal="center" vertical="center"/>
    </xf>
    <xf numFmtId="4" fontId="0" fillId="12" borderId="2" xfId="0" applyNumberFormat="1" applyFill="1" applyBorder="1" applyAlignment="1">
      <alignment horizontal="center" vertical="center"/>
    </xf>
    <xf numFmtId="2" fontId="0" fillId="12" borderId="2" xfId="0" applyNumberFormat="1" applyFill="1" applyBorder="1" applyAlignment="1">
      <alignment horizontal="center" vertical="center"/>
    </xf>
    <xf numFmtId="0" fontId="0" fillId="12" borderId="0" xfId="0" applyFill="1" applyAlignment="1">
      <alignment horizontal="center" vertical="center"/>
    </xf>
    <xf numFmtId="0" fontId="0" fillId="12" borderId="1" xfId="0" applyFill="1" applyBorder="1" applyAlignment="1">
      <alignment horizontal="center" vertical="center"/>
    </xf>
    <xf numFmtId="4" fontId="0" fillId="12" borderId="1" xfId="0" applyNumberFormat="1" applyFill="1" applyBorder="1" applyAlignment="1">
      <alignment horizontal="center" vertical="center"/>
    </xf>
    <xf numFmtId="2" fontId="0" fillId="12" borderId="1" xfId="0" applyNumberFormat="1" applyFill="1" applyBorder="1" applyAlignment="1">
      <alignment horizontal="center" vertical="center"/>
    </xf>
    <xf numFmtId="3" fontId="0" fillId="12" borderId="1" xfId="0" applyNumberFormat="1" applyFill="1" applyBorder="1" applyAlignment="1">
      <alignment horizontal="center" vertical="center"/>
    </xf>
    <xf numFmtId="0" fontId="0" fillId="11" borderId="7" xfId="0" applyFill="1" applyBorder="1" applyAlignment="1">
      <alignment horizontal="center" vertical="center"/>
    </xf>
    <xf numFmtId="0" fontId="0" fillId="11" borderId="8" xfId="0" applyFill="1" applyBorder="1" applyAlignment="1">
      <alignment horizontal="center" vertical="center"/>
    </xf>
    <xf numFmtId="4" fontId="0" fillId="11" borderId="8" xfId="0" applyNumberFormat="1" applyFill="1" applyBorder="1" applyAlignment="1">
      <alignment horizontal="center" vertical="center"/>
    </xf>
    <xf numFmtId="3" fontId="0" fillId="11" borderId="8" xfId="0" applyNumberFormat="1" applyFill="1" applyBorder="1" applyAlignment="1">
      <alignment horizontal="center" vertical="center"/>
    </xf>
    <xf numFmtId="4" fontId="0" fillId="11" borderId="9" xfId="0" applyNumberFormat="1" applyFill="1" applyBorder="1" applyAlignment="1">
      <alignment horizontal="center" vertical="center"/>
    </xf>
    <xf numFmtId="0" fontId="0" fillId="13" borderId="2" xfId="0" applyFill="1" applyBorder="1" applyAlignment="1">
      <alignment horizontal="center" vertical="center"/>
    </xf>
    <xf numFmtId="4" fontId="0" fillId="13" borderId="2" xfId="0" applyNumberFormat="1" applyFill="1" applyBorder="1" applyAlignment="1">
      <alignment horizontal="center" vertical="center"/>
    </xf>
    <xf numFmtId="165" fontId="0" fillId="13" borderId="2" xfId="0" applyNumberFormat="1" applyFill="1" applyBorder="1" applyAlignment="1">
      <alignment horizontal="center" vertical="center"/>
    </xf>
    <xf numFmtId="3" fontId="0" fillId="13" borderId="2" xfId="0" applyNumberFormat="1" applyFill="1" applyBorder="1" applyAlignment="1">
      <alignment horizontal="center" vertical="center"/>
    </xf>
    <xf numFmtId="0" fontId="0" fillId="13" borderId="0" xfId="0" applyFill="1" applyAlignment="1">
      <alignment horizontal="center" vertical="center"/>
    </xf>
    <xf numFmtId="0" fontId="0" fillId="13" borderId="1" xfId="0" applyFill="1" applyBorder="1" applyAlignment="1">
      <alignment horizontal="center" vertical="center"/>
    </xf>
    <xf numFmtId="4" fontId="0" fillId="13" borderId="1" xfId="0" applyNumberFormat="1" applyFill="1" applyBorder="1" applyAlignment="1">
      <alignment horizontal="center" vertical="center"/>
    </xf>
    <xf numFmtId="0" fontId="4" fillId="15" borderId="1" xfId="0" applyFont="1" applyFill="1" applyBorder="1" applyAlignment="1">
      <alignment horizontal="center" vertical="center"/>
    </xf>
    <xf numFmtId="164" fontId="4" fillId="15" borderId="1" xfId="0" applyNumberFormat="1" applyFont="1" applyFill="1" applyBorder="1" applyAlignment="1">
      <alignment horizontal="center" vertical="center"/>
    </xf>
    <xf numFmtId="4" fontId="4" fillId="15" borderId="1" xfId="0" applyNumberFormat="1" applyFont="1" applyFill="1" applyBorder="1" applyAlignment="1">
      <alignment horizontal="center" vertical="center"/>
    </xf>
    <xf numFmtId="3" fontId="4" fillId="15" borderId="1" xfId="0" applyNumberFormat="1" applyFont="1" applyFill="1" applyBorder="1" applyAlignment="1">
      <alignment horizontal="center" vertical="center"/>
    </xf>
    <xf numFmtId="49" fontId="4" fillId="15" borderId="1" xfId="0" applyNumberFormat="1" applyFont="1" applyFill="1" applyBorder="1" applyAlignment="1">
      <alignment horizontal="center" vertical="center"/>
    </xf>
    <xf numFmtId="0" fontId="4" fillId="16" borderId="1" xfId="0" applyFont="1" applyFill="1" applyBorder="1" applyAlignment="1">
      <alignment horizontal="center" vertical="center"/>
    </xf>
    <xf numFmtId="164" fontId="4" fillId="16" borderId="1" xfId="0" applyNumberFormat="1" applyFont="1" applyFill="1" applyBorder="1" applyAlignment="1">
      <alignment horizontal="center" vertical="center"/>
    </xf>
    <xf numFmtId="4" fontId="4" fillId="16" borderId="1" xfId="0" applyNumberFormat="1" applyFont="1" applyFill="1" applyBorder="1" applyAlignment="1">
      <alignment horizontal="center" vertical="center"/>
    </xf>
    <xf numFmtId="3" fontId="4" fillId="16" borderId="1" xfId="0" applyNumberFormat="1" applyFont="1" applyFill="1" applyBorder="1" applyAlignment="1">
      <alignment horizontal="center" vertical="center"/>
    </xf>
    <xf numFmtId="49" fontId="4" fillId="16" borderId="1" xfId="0" applyNumberFormat="1" applyFont="1" applyFill="1" applyBorder="1" applyAlignment="1">
      <alignment horizontal="center" vertical="center"/>
    </xf>
    <xf numFmtId="0" fontId="4" fillId="17" borderId="1" xfId="0" applyFont="1" applyFill="1" applyBorder="1" applyAlignment="1">
      <alignment horizontal="center" vertical="center"/>
    </xf>
    <xf numFmtId="164" fontId="4" fillId="17" borderId="1" xfId="0" applyNumberFormat="1" applyFont="1" applyFill="1" applyBorder="1" applyAlignment="1">
      <alignment horizontal="center" vertical="center"/>
    </xf>
    <xf numFmtId="4" fontId="4" fillId="17" borderId="1" xfId="0" applyNumberFormat="1" applyFont="1" applyFill="1" applyBorder="1" applyAlignment="1">
      <alignment horizontal="center" vertical="center"/>
    </xf>
    <xf numFmtId="165" fontId="4" fillId="17" borderId="1" xfId="0" applyNumberFormat="1" applyFont="1" applyFill="1" applyBorder="1" applyAlignment="1">
      <alignment horizontal="center" vertical="center"/>
    </xf>
    <xf numFmtId="3" fontId="4" fillId="17" borderId="1" xfId="0" applyNumberFormat="1" applyFont="1" applyFill="1" applyBorder="1" applyAlignment="1">
      <alignment horizontal="center" vertical="center"/>
    </xf>
    <xf numFmtId="49" fontId="4" fillId="17" borderId="1" xfId="0" applyNumberFormat="1" applyFont="1" applyFill="1" applyBorder="1" applyAlignment="1">
      <alignment horizontal="center" vertical="center"/>
    </xf>
    <xf numFmtId="0" fontId="0" fillId="15" borderId="1" xfId="0" applyFill="1" applyBorder="1" applyAlignment="1">
      <alignment horizontal="center" vertical="center"/>
    </xf>
    <xf numFmtId="4" fontId="0" fillId="15" borderId="1" xfId="0" applyNumberFormat="1" applyFill="1" applyBorder="1" applyAlignment="1">
      <alignment horizontal="center" vertical="center"/>
    </xf>
    <xf numFmtId="2" fontId="0" fillId="15"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0" xfId="0" applyFill="1" applyAlignment="1">
      <alignment horizontal="center" vertical="center"/>
    </xf>
    <xf numFmtId="0" fontId="0" fillId="16" borderId="1" xfId="0" applyFill="1" applyBorder="1" applyAlignment="1">
      <alignment horizontal="center" vertical="center"/>
    </xf>
    <xf numFmtId="0" fontId="0" fillId="16" borderId="2" xfId="0" applyFill="1" applyBorder="1" applyAlignment="1">
      <alignment horizontal="center" vertical="center"/>
    </xf>
    <xf numFmtId="4" fontId="0" fillId="16" borderId="2" xfId="0" applyNumberFormat="1" applyFill="1" applyBorder="1" applyAlignment="1">
      <alignment horizontal="center" vertical="center"/>
    </xf>
    <xf numFmtId="2" fontId="0" fillId="16" borderId="2" xfId="0" applyNumberFormat="1" applyFill="1" applyBorder="1" applyAlignment="1">
      <alignment horizontal="center" vertical="center"/>
    </xf>
    <xf numFmtId="0" fontId="0" fillId="16" borderId="0" xfId="0" applyFill="1" applyAlignment="1">
      <alignment horizontal="center" vertical="center"/>
    </xf>
    <xf numFmtId="4" fontId="0" fillId="16" borderId="1" xfId="0" applyNumberFormat="1" applyFill="1" applyBorder="1" applyAlignment="1">
      <alignment horizontal="center" vertical="center"/>
    </xf>
    <xf numFmtId="3" fontId="0" fillId="16" borderId="1" xfId="0" applyNumberFormat="1" applyFill="1" applyBorder="1" applyAlignment="1">
      <alignment horizontal="center" vertical="center"/>
    </xf>
    <xf numFmtId="0" fontId="0" fillId="5" borderId="1" xfId="0" applyFill="1" applyBorder="1" applyAlignment="1">
      <alignment horizontal="center" vertical="center"/>
    </xf>
    <xf numFmtId="4" fontId="0" fillId="5" borderId="1" xfId="0" applyNumberFormat="1" applyFill="1" applyBorder="1" applyAlignment="1">
      <alignment horizontal="center" vertical="center"/>
    </xf>
    <xf numFmtId="2" fontId="0" fillId="5" borderId="1" xfId="0" applyNumberFormat="1" applyFill="1" applyBorder="1" applyAlignment="1">
      <alignment horizontal="center" vertical="center"/>
    </xf>
    <xf numFmtId="3" fontId="0" fillId="5" borderId="1" xfId="0" applyNumberFormat="1" applyFill="1" applyBorder="1" applyAlignment="1">
      <alignment horizontal="center" vertical="center"/>
    </xf>
    <xf numFmtId="0" fontId="0" fillId="5" borderId="2" xfId="0" applyFill="1" applyBorder="1" applyAlignment="1">
      <alignment horizontal="center" vertical="center"/>
    </xf>
    <xf numFmtId="4" fontId="0" fillId="5" borderId="2" xfId="0" applyNumberFormat="1" applyFill="1" applyBorder="1" applyAlignment="1">
      <alignment horizontal="center" vertical="center"/>
    </xf>
    <xf numFmtId="3" fontId="0" fillId="5" borderId="2" xfId="0" applyNumberFormat="1" applyFill="1" applyBorder="1" applyAlignment="1">
      <alignment horizontal="center" vertical="center"/>
    </xf>
    <xf numFmtId="0" fontId="0" fillId="17" borderId="0" xfId="0" applyFill="1" applyAlignment="1">
      <alignment horizontal="center" vertical="center"/>
    </xf>
    <xf numFmtId="0" fontId="4" fillId="18" borderId="1" xfId="0" applyFont="1" applyFill="1" applyBorder="1" applyAlignment="1">
      <alignment horizontal="center" vertical="center"/>
    </xf>
    <xf numFmtId="164" fontId="4" fillId="18" borderId="1" xfId="0" applyNumberFormat="1" applyFont="1" applyFill="1" applyBorder="1" applyAlignment="1">
      <alignment horizontal="center" vertical="center"/>
    </xf>
    <xf numFmtId="4" fontId="4" fillId="18" borderId="1" xfId="0" applyNumberFormat="1" applyFont="1" applyFill="1" applyBorder="1" applyAlignment="1">
      <alignment horizontal="center" vertical="center"/>
    </xf>
    <xf numFmtId="3" fontId="4" fillId="18" borderId="1" xfId="0" applyNumberFormat="1" applyFont="1" applyFill="1" applyBorder="1" applyAlignment="1">
      <alignment horizontal="center" vertical="center"/>
    </xf>
    <xf numFmtId="49" fontId="4" fillId="18" borderId="1" xfId="0" applyNumberFormat="1" applyFont="1" applyFill="1" applyBorder="1" applyAlignment="1">
      <alignment horizontal="center" vertical="center"/>
    </xf>
    <xf numFmtId="0" fontId="9" fillId="5" borderId="1" xfId="0" applyFont="1" applyFill="1" applyBorder="1" applyAlignment="1">
      <alignment horizontal="center" vertical="center"/>
    </xf>
    <xf numFmtId="0" fontId="0" fillId="18" borderId="1" xfId="0" applyFill="1" applyBorder="1" applyAlignment="1">
      <alignment horizontal="center" vertical="center"/>
    </xf>
    <xf numFmtId="4" fontId="0" fillId="18" borderId="1" xfId="0" applyNumberFormat="1" applyFill="1" applyBorder="1" applyAlignment="1">
      <alignment horizontal="center" vertical="center"/>
    </xf>
    <xf numFmtId="3" fontId="0" fillId="18" borderId="1" xfId="0" applyNumberFormat="1" applyFill="1" applyBorder="1" applyAlignment="1">
      <alignment horizontal="center" vertical="center"/>
    </xf>
    <xf numFmtId="0" fontId="0" fillId="18" borderId="0" xfId="0" applyFill="1" applyAlignment="1">
      <alignment horizontal="center" vertical="center"/>
    </xf>
    <xf numFmtId="0" fontId="0" fillId="13" borderId="11" xfId="0" applyFill="1" applyBorder="1" applyAlignment="1">
      <alignment horizontal="center" vertical="center"/>
    </xf>
    <xf numFmtId="4" fontId="0" fillId="13" borderId="11" xfId="0" applyNumberFormat="1" applyFill="1" applyBorder="1" applyAlignment="1">
      <alignment horizontal="center" vertical="center"/>
    </xf>
    <xf numFmtId="165" fontId="0" fillId="13" borderId="11" xfId="0" applyNumberFormat="1" applyFill="1" applyBorder="1" applyAlignment="1">
      <alignment horizontal="center" vertical="center"/>
    </xf>
    <xf numFmtId="3" fontId="0" fillId="13" borderId="11" xfId="0" applyNumberFormat="1" applyFill="1" applyBorder="1" applyAlignment="1">
      <alignment horizontal="center" vertical="center"/>
    </xf>
    <xf numFmtId="4" fontId="0" fillId="13" borderId="12" xfId="0" applyNumberFormat="1" applyFill="1" applyBorder="1" applyAlignment="1">
      <alignment horizontal="center" vertical="center"/>
    </xf>
    <xf numFmtId="4" fontId="0" fillId="13" borderId="19" xfId="0" applyNumberFormat="1" applyFill="1" applyBorder="1" applyAlignment="1">
      <alignment horizontal="center" vertical="center"/>
    </xf>
    <xf numFmtId="0" fontId="0" fillId="13" borderId="20" xfId="0" applyFill="1" applyBorder="1" applyAlignment="1">
      <alignment horizontal="center" vertical="center"/>
    </xf>
    <xf numFmtId="4" fontId="0" fillId="13" borderId="20" xfId="0" applyNumberFormat="1" applyFill="1" applyBorder="1" applyAlignment="1">
      <alignment horizontal="center" vertical="center"/>
    </xf>
    <xf numFmtId="4" fontId="0" fillId="13" borderId="14" xfId="0" applyNumberFormat="1" applyFill="1" applyBorder="1" applyAlignment="1">
      <alignment horizontal="center" vertical="center"/>
    </xf>
    <xf numFmtId="0" fontId="0" fillId="13" borderId="14" xfId="0" applyFill="1" applyBorder="1" applyAlignment="1">
      <alignment horizontal="center" vertical="center"/>
    </xf>
    <xf numFmtId="165" fontId="0" fillId="13" borderId="20" xfId="0" applyNumberFormat="1" applyFill="1" applyBorder="1" applyAlignment="1">
      <alignment horizontal="center" vertical="center"/>
    </xf>
    <xf numFmtId="3" fontId="0" fillId="13" borderId="20" xfId="0" applyNumberFormat="1" applyFill="1" applyBorder="1" applyAlignment="1">
      <alignment horizontal="center" vertical="center"/>
    </xf>
    <xf numFmtId="4" fontId="0" fillId="13" borderId="21" xfId="0" applyNumberFormat="1" applyFill="1" applyBorder="1" applyAlignment="1">
      <alignment horizontal="center" vertical="center"/>
    </xf>
    <xf numFmtId="0" fontId="0" fillId="12" borderId="11" xfId="0" applyFill="1" applyBorder="1" applyAlignment="1">
      <alignment horizontal="center" vertical="center"/>
    </xf>
    <xf numFmtId="4" fontId="0" fillId="12" borderId="11" xfId="0" applyNumberFormat="1" applyFill="1" applyBorder="1" applyAlignment="1">
      <alignment horizontal="center" vertical="center"/>
    </xf>
    <xf numFmtId="2" fontId="0" fillId="12" borderId="11" xfId="0" applyNumberFormat="1" applyFill="1" applyBorder="1" applyAlignment="1">
      <alignment horizontal="center" vertical="center"/>
    </xf>
    <xf numFmtId="3" fontId="0" fillId="12" borderId="11" xfId="0" applyNumberFormat="1" applyFill="1" applyBorder="1" applyAlignment="1">
      <alignment horizontal="center" vertical="center"/>
    </xf>
    <xf numFmtId="4" fontId="0" fillId="12" borderId="12" xfId="0" applyNumberFormat="1" applyFill="1" applyBorder="1" applyAlignment="1">
      <alignment horizontal="center" vertical="center"/>
    </xf>
    <xf numFmtId="4" fontId="0" fillId="12" borderId="19" xfId="0" applyNumberFormat="1" applyFill="1" applyBorder="1" applyAlignment="1">
      <alignment horizontal="center" vertical="center"/>
    </xf>
    <xf numFmtId="0" fontId="0" fillId="12" borderId="20" xfId="0" applyFill="1" applyBorder="1" applyAlignment="1">
      <alignment horizontal="center" vertical="center"/>
    </xf>
    <xf numFmtId="4" fontId="0" fillId="12" borderId="20" xfId="0" applyNumberFormat="1" applyFill="1" applyBorder="1" applyAlignment="1">
      <alignment horizontal="center" vertical="center"/>
    </xf>
    <xf numFmtId="4" fontId="0" fillId="12" borderId="14" xfId="0" applyNumberFormat="1" applyFill="1" applyBorder="1" applyAlignment="1">
      <alignment horizontal="center" vertical="center"/>
    </xf>
    <xf numFmtId="0" fontId="0" fillId="12" borderId="14" xfId="0" applyFill="1" applyBorder="1" applyAlignment="1">
      <alignment horizontal="center" vertical="center"/>
    </xf>
    <xf numFmtId="2" fontId="0" fillId="12" borderId="14" xfId="0" applyNumberFormat="1" applyFill="1" applyBorder="1" applyAlignment="1">
      <alignment horizontal="center" vertical="center"/>
    </xf>
    <xf numFmtId="3" fontId="0" fillId="12" borderId="14" xfId="0" applyNumberFormat="1" applyFill="1" applyBorder="1" applyAlignment="1">
      <alignment horizontal="center" vertical="center"/>
    </xf>
    <xf numFmtId="4" fontId="0" fillId="12" borderId="21" xfId="0" applyNumberFormat="1" applyFill="1" applyBorder="1" applyAlignment="1">
      <alignment horizontal="center" vertical="center"/>
    </xf>
    <xf numFmtId="0" fontId="0" fillId="15" borderId="11" xfId="0" applyFill="1" applyBorder="1" applyAlignment="1">
      <alignment horizontal="center" vertical="center"/>
    </xf>
    <xf numFmtId="4" fontId="0" fillId="15" borderId="11" xfId="0" applyNumberFormat="1" applyFill="1" applyBorder="1" applyAlignment="1">
      <alignment horizontal="center" vertical="center"/>
    </xf>
    <xf numFmtId="2" fontId="0" fillId="15" borderId="11" xfId="0" applyNumberFormat="1" applyFill="1" applyBorder="1" applyAlignment="1">
      <alignment horizontal="center" vertical="center"/>
    </xf>
    <xf numFmtId="3" fontId="0" fillId="15" borderId="11" xfId="0" applyNumberFormat="1" applyFill="1" applyBorder="1" applyAlignment="1">
      <alignment horizontal="center" vertical="center"/>
    </xf>
    <xf numFmtId="4" fontId="0" fillId="15" borderId="12" xfId="0" applyNumberFormat="1" applyFill="1" applyBorder="1" applyAlignment="1">
      <alignment horizontal="center" vertical="center"/>
    </xf>
    <xf numFmtId="4" fontId="0" fillId="15" borderId="22" xfId="0" applyNumberFormat="1" applyFill="1" applyBorder="1" applyAlignment="1">
      <alignment horizontal="center" vertical="center"/>
    </xf>
    <xf numFmtId="0" fontId="0" fillId="15" borderId="14" xfId="0" applyFill="1" applyBorder="1" applyAlignment="1">
      <alignment horizontal="center" vertical="center"/>
    </xf>
    <xf numFmtId="4" fontId="0" fillId="15" borderId="14" xfId="0" applyNumberFormat="1" applyFill="1" applyBorder="1" applyAlignment="1">
      <alignment horizontal="center" vertical="center"/>
    </xf>
    <xf numFmtId="2" fontId="0" fillId="15" borderId="14" xfId="0" applyNumberFormat="1" applyFill="1" applyBorder="1" applyAlignment="1">
      <alignment horizontal="center" vertical="center"/>
    </xf>
    <xf numFmtId="3" fontId="0" fillId="15" borderId="14" xfId="0" applyNumberFormat="1" applyFill="1" applyBorder="1" applyAlignment="1">
      <alignment horizontal="center" vertical="center"/>
    </xf>
    <xf numFmtId="4" fontId="0" fillId="15" borderId="15" xfId="0" applyNumberFormat="1" applyFill="1" applyBorder="1" applyAlignment="1">
      <alignment horizontal="center" vertical="center"/>
    </xf>
    <xf numFmtId="0" fontId="10" fillId="8" borderId="1" xfId="0" applyFont="1" applyFill="1" applyBorder="1" applyAlignment="1">
      <alignment horizontal="center" vertical="center"/>
    </xf>
    <xf numFmtId="0" fontId="10" fillId="18" borderId="1" xfId="0" applyFont="1" applyFill="1" applyBorder="1" applyAlignment="1">
      <alignment horizontal="center" vertical="center"/>
    </xf>
    <xf numFmtId="0" fontId="10" fillId="5"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0" fillId="14" borderId="2" xfId="0" applyFill="1" applyBorder="1" applyAlignment="1">
      <alignment horizontal="center" vertical="center"/>
    </xf>
    <xf numFmtId="2" fontId="0" fillId="14" borderId="2" xfId="0" applyNumberFormat="1" applyFill="1" applyBorder="1" applyAlignment="1">
      <alignment horizontal="center" vertical="center"/>
    </xf>
    <xf numFmtId="0" fontId="0" fillId="14" borderId="1" xfId="0" applyFill="1" applyBorder="1" applyAlignment="1">
      <alignment horizontal="center" vertical="center"/>
    </xf>
    <xf numFmtId="4" fontId="0" fillId="14" borderId="1" xfId="0" applyNumberFormat="1" applyFill="1" applyBorder="1" applyAlignment="1">
      <alignment horizontal="center" vertical="center"/>
    </xf>
    <xf numFmtId="3" fontId="0" fillId="14" borderId="1" xfId="0" applyNumberFormat="1" applyFill="1" applyBorder="1" applyAlignment="1">
      <alignment horizontal="center" vertical="center"/>
    </xf>
    <xf numFmtId="0" fontId="4" fillId="19" borderId="1" xfId="0" applyFont="1" applyFill="1" applyBorder="1" applyAlignment="1">
      <alignment horizontal="center" vertical="center"/>
    </xf>
    <xf numFmtId="164" fontId="4" fillId="19" borderId="1" xfId="0" applyNumberFormat="1" applyFont="1" applyFill="1" applyBorder="1" applyAlignment="1">
      <alignment horizontal="center" vertical="center"/>
    </xf>
    <xf numFmtId="4" fontId="4" fillId="19" borderId="1" xfId="0" applyNumberFormat="1" applyFont="1" applyFill="1" applyBorder="1" applyAlignment="1">
      <alignment horizontal="center" vertical="center"/>
    </xf>
    <xf numFmtId="3" fontId="4" fillId="19" borderId="1" xfId="0" applyNumberFormat="1" applyFont="1" applyFill="1" applyBorder="1" applyAlignment="1">
      <alignment horizontal="center" vertical="center"/>
    </xf>
    <xf numFmtId="49" fontId="4" fillId="19" borderId="1" xfId="0" applyNumberFormat="1" applyFont="1" applyFill="1" applyBorder="1" applyAlignment="1">
      <alignment horizontal="center" vertical="center"/>
    </xf>
    <xf numFmtId="0" fontId="0" fillId="19" borderId="1" xfId="0" applyFill="1" applyBorder="1" applyAlignment="1">
      <alignment horizontal="center" vertical="center"/>
    </xf>
    <xf numFmtId="4" fontId="0" fillId="19" borderId="1" xfId="0" applyNumberFormat="1" applyFill="1" applyBorder="1" applyAlignment="1">
      <alignment horizontal="center" vertical="center"/>
    </xf>
    <xf numFmtId="2" fontId="0" fillId="19" borderId="1" xfId="0" applyNumberFormat="1" applyFill="1" applyBorder="1" applyAlignment="1">
      <alignment horizontal="center" vertical="center"/>
    </xf>
    <xf numFmtId="3" fontId="0" fillId="19" borderId="1" xfId="0" applyNumberFormat="1" applyFill="1" applyBorder="1" applyAlignment="1">
      <alignment horizontal="center" vertical="center"/>
    </xf>
    <xf numFmtId="0" fontId="0" fillId="19" borderId="0" xfId="0" applyFill="1" applyAlignment="1">
      <alignment horizontal="center" vertical="center"/>
    </xf>
    <xf numFmtId="0" fontId="4" fillId="20" borderId="1" xfId="0" applyFont="1" applyFill="1" applyBorder="1" applyAlignment="1">
      <alignment horizontal="center" vertical="center"/>
    </xf>
    <xf numFmtId="164" fontId="4" fillId="20" borderId="1" xfId="0" applyNumberFormat="1" applyFont="1" applyFill="1" applyBorder="1" applyAlignment="1">
      <alignment horizontal="center" vertical="center"/>
    </xf>
    <xf numFmtId="4" fontId="4" fillId="20" borderId="1" xfId="0" applyNumberFormat="1" applyFont="1" applyFill="1" applyBorder="1" applyAlignment="1">
      <alignment horizontal="center" vertical="center"/>
    </xf>
    <xf numFmtId="3" fontId="4" fillId="20" borderId="1" xfId="0" applyNumberFormat="1" applyFont="1" applyFill="1" applyBorder="1" applyAlignment="1">
      <alignment horizontal="center" vertical="center"/>
    </xf>
    <xf numFmtId="49" fontId="4" fillId="20" borderId="1" xfId="0" applyNumberFormat="1" applyFont="1" applyFill="1" applyBorder="1" applyAlignment="1">
      <alignment horizontal="center" vertical="center"/>
    </xf>
    <xf numFmtId="165" fontId="4" fillId="20" borderId="1" xfId="0" applyNumberFormat="1" applyFont="1" applyFill="1" applyBorder="1" applyAlignment="1">
      <alignment horizontal="center" vertical="center"/>
    </xf>
    <xf numFmtId="0" fontId="0" fillId="20" borderId="1" xfId="0" applyFill="1" applyBorder="1" applyAlignment="1">
      <alignment horizontal="center" vertical="center"/>
    </xf>
    <xf numFmtId="4" fontId="0" fillId="20" borderId="1" xfId="0" applyNumberFormat="1" applyFill="1" applyBorder="1" applyAlignment="1">
      <alignment horizontal="center" vertical="center"/>
    </xf>
    <xf numFmtId="3" fontId="0" fillId="20" borderId="1" xfId="0" applyNumberFormat="1" applyFill="1" applyBorder="1" applyAlignment="1">
      <alignment horizontal="center" vertical="center"/>
    </xf>
    <xf numFmtId="0" fontId="0" fillId="20" borderId="0" xfId="0" applyFill="1" applyAlignment="1">
      <alignment horizontal="center" vertical="center"/>
    </xf>
    <xf numFmtId="166" fontId="0" fillId="20" borderId="1" xfId="0" applyNumberFormat="1" applyFill="1" applyBorder="1" applyAlignment="1">
      <alignment horizontal="center" vertical="center"/>
    </xf>
    <xf numFmtId="0" fontId="4" fillId="21" borderId="1" xfId="0" applyFont="1" applyFill="1" applyBorder="1" applyAlignment="1">
      <alignment horizontal="center" vertical="center"/>
    </xf>
    <xf numFmtId="164" fontId="4" fillId="21" borderId="1" xfId="0" applyNumberFormat="1" applyFont="1" applyFill="1" applyBorder="1" applyAlignment="1">
      <alignment horizontal="center" vertical="center"/>
    </xf>
    <xf numFmtId="4" fontId="4" fillId="21" borderId="1" xfId="0" applyNumberFormat="1" applyFont="1" applyFill="1" applyBorder="1" applyAlignment="1">
      <alignment horizontal="center" vertical="center"/>
    </xf>
    <xf numFmtId="165" fontId="4" fillId="21" borderId="1" xfId="0" applyNumberFormat="1" applyFont="1" applyFill="1" applyBorder="1" applyAlignment="1">
      <alignment horizontal="center" vertical="center"/>
    </xf>
    <xf numFmtId="3" fontId="4" fillId="21" borderId="1" xfId="0" applyNumberFormat="1" applyFont="1" applyFill="1" applyBorder="1" applyAlignment="1">
      <alignment horizontal="center" vertical="center"/>
    </xf>
    <xf numFmtId="49" fontId="4" fillId="21" borderId="1" xfId="0" applyNumberFormat="1" applyFont="1" applyFill="1" applyBorder="1" applyAlignment="1">
      <alignment horizontal="center" vertical="center"/>
    </xf>
    <xf numFmtId="0" fontId="0" fillId="21" borderId="0" xfId="0" applyFill="1" applyAlignment="1">
      <alignment horizontal="center" vertical="center"/>
    </xf>
    <xf numFmtId="0" fontId="4" fillId="22" borderId="1" xfId="0" applyFont="1" applyFill="1" applyBorder="1" applyAlignment="1">
      <alignment horizontal="center" vertical="center"/>
    </xf>
    <xf numFmtId="164" fontId="4" fillId="22" borderId="1" xfId="0" applyNumberFormat="1" applyFont="1" applyFill="1" applyBorder="1" applyAlignment="1">
      <alignment horizontal="center" vertical="center"/>
    </xf>
    <xf numFmtId="4" fontId="4" fillId="22" borderId="1" xfId="0" applyNumberFormat="1" applyFont="1" applyFill="1" applyBorder="1" applyAlignment="1">
      <alignment horizontal="center" vertical="center"/>
    </xf>
    <xf numFmtId="3" fontId="4" fillId="22" borderId="1" xfId="0" applyNumberFormat="1" applyFont="1" applyFill="1" applyBorder="1" applyAlignment="1">
      <alignment horizontal="center" vertical="center"/>
    </xf>
    <xf numFmtId="49" fontId="4" fillId="22" borderId="1" xfId="0" applyNumberFormat="1" applyFont="1" applyFill="1" applyBorder="1" applyAlignment="1">
      <alignment horizontal="center" vertical="center"/>
    </xf>
    <xf numFmtId="0" fontId="0" fillId="22" borderId="1" xfId="0" applyFill="1" applyBorder="1" applyAlignment="1">
      <alignment horizontal="center" vertical="center"/>
    </xf>
    <xf numFmtId="4" fontId="0" fillId="22" borderId="1" xfId="0" applyNumberFormat="1" applyFill="1" applyBorder="1" applyAlignment="1">
      <alignment horizontal="center" vertical="center"/>
    </xf>
    <xf numFmtId="2" fontId="0" fillId="22" borderId="1" xfId="0" applyNumberFormat="1" applyFill="1" applyBorder="1" applyAlignment="1">
      <alignment horizontal="center" vertical="center"/>
    </xf>
    <xf numFmtId="3" fontId="0" fillId="22" borderId="1" xfId="0" applyNumberFormat="1" applyFill="1" applyBorder="1" applyAlignment="1">
      <alignment horizontal="center" vertical="center"/>
    </xf>
    <xf numFmtId="0" fontId="0" fillId="22" borderId="0" xfId="0" applyFill="1" applyAlignment="1">
      <alignment horizontal="center" vertical="center"/>
    </xf>
    <xf numFmtId="0" fontId="4" fillId="23" borderId="1" xfId="0" applyFont="1" applyFill="1" applyBorder="1" applyAlignment="1">
      <alignment horizontal="center" vertical="center"/>
    </xf>
    <xf numFmtId="0" fontId="0" fillId="22" borderId="0" xfId="0" applyFill="1"/>
    <xf numFmtId="0" fontId="0" fillId="23" borderId="1" xfId="0" applyFill="1" applyBorder="1" applyAlignment="1">
      <alignment horizontal="center" vertical="center"/>
    </xf>
    <xf numFmtId="0" fontId="4" fillId="24" borderId="1" xfId="0" applyFont="1" applyFill="1" applyBorder="1" applyAlignment="1">
      <alignment horizontal="center" vertical="center"/>
    </xf>
    <xf numFmtId="164" fontId="4" fillId="24" borderId="1" xfId="0" applyNumberFormat="1" applyFont="1" applyFill="1" applyBorder="1" applyAlignment="1">
      <alignment horizontal="center" vertical="center"/>
    </xf>
    <xf numFmtId="4" fontId="4" fillId="24" borderId="1" xfId="0" applyNumberFormat="1" applyFont="1" applyFill="1" applyBorder="1" applyAlignment="1">
      <alignment horizontal="center" vertical="center"/>
    </xf>
    <xf numFmtId="3" fontId="4" fillId="24" borderId="1" xfId="0" applyNumberFormat="1" applyFont="1" applyFill="1" applyBorder="1" applyAlignment="1">
      <alignment horizontal="center" vertical="center"/>
    </xf>
    <xf numFmtId="49" fontId="4" fillId="24" borderId="1" xfId="0" applyNumberFormat="1" applyFont="1" applyFill="1" applyBorder="1" applyAlignment="1">
      <alignment horizontal="center" vertical="center"/>
    </xf>
    <xf numFmtId="0" fontId="4" fillId="25" borderId="1" xfId="0" applyFont="1" applyFill="1" applyBorder="1" applyAlignment="1">
      <alignment horizontal="center" vertical="center"/>
    </xf>
    <xf numFmtId="164" fontId="4" fillId="25" borderId="1" xfId="0" applyNumberFormat="1" applyFont="1" applyFill="1" applyBorder="1" applyAlignment="1">
      <alignment horizontal="center" vertical="center"/>
    </xf>
    <xf numFmtId="4" fontId="4" fillId="25" borderId="1" xfId="0" applyNumberFormat="1" applyFont="1" applyFill="1" applyBorder="1" applyAlignment="1">
      <alignment horizontal="center" vertical="center"/>
    </xf>
    <xf numFmtId="165" fontId="4" fillId="25" borderId="1" xfId="0" applyNumberFormat="1" applyFont="1" applyFill="1" applyBorder="1" applyAlignment="1">
      <alignment horizontal="center" vertical="center"/>
    </xf>
    <xf numFmtId="3" fontId="4" fillId="25" borderId="1" xfId="0" applyNumberFormat="1" applyFont="1" applyFill="1" applyBorder="1" applyAlignment="1">
      <alignment horizontal="center" vertical="center"/>
    </xf>
    <xf numFmtId="49" fontId="4" fillId="25" borderId="1" xfId="0" applyNumberFormat="1" applyFont="1" applyFill="1" applyBorder="1" applyAlignment="1">
      <alignment horizontal="center" vertical="center"/>
    </xf>
    <xf numFmtId="0" fontId="4" fillId="26" borderId="1" xfId="0" applyFont="1" applyFill="1" applyBorder="1" applyAlignment="1">
      <alignment horizontal="center" vertical="center"/>
    </xf>
    <xf numFmtId="164" fontId="4" fillId="26" borderId="1" xfId="0" applyNumberFormat="1" applyFont="1" applyFill="1" applyBorder="1" applyAlignment="1">
      <alignment horizontal="center" vertical="center"/>
    </xf>
    <xf numFmtId="4" fontId="4" fillId="26" borderId="1" xfId="0" applyNumberFormat="1" applyFont="1" applyFill="1" applyBorder="1" applyAlignment="1">
      <alignment horizontal="center" vertical="center"/>
    </xf>
    <xf numFmtId="165" fontId="4" fillId="26" borderId="1" xfId="0" applyNumberFormat="1" applyFont="1" applyFill="1" applyBorder="1" applyAlignment="1">
      <alignment horizontal="center" vertical="center"/>
    </xf>
    <xf numFmtId="3" fontId="4" fillId="26" borderId="1" xfId="0" applyNumberFormat="1" applyFont="1" applyFill="1" applyBorder="1" applyAlignment="1">
      <alignment horizontal="center" vertical="center"/>
    </xf>
    <xf numFmtId="49" fontId="4" fillId="26" borderId="1" xfId="0" applyNumberFormat="1" applyFont="1" applyFill="1" applyBorder="1" applyAlignment="1">
      <alignment horizontal="center" vertical="center"/>
    </xf>
    <xf numFmtId="0" fontId="4" fillId="27" borderId="1" xfId="0" applyFont="1" applyFill="1" applyBorder="1" applyAlignment="1">
      <alignment horizontal="center" vertical="center"/>
    </xf>
    <xf numFmtId="164" fontId="4" fillId="27" borderId="1" xfId="0" applyNumberFormat="1" applyFont="1" applyFill="1" applyBorder="1" applyAlignment="1">
      <alignment horizontal="center" vertical="center"/>
    </xf>
    <xf numFmtId="4" fontId="4" fillId="27" borderId="1" xfId="0" applyNumberFormat="1" applyFont="1" applyFill="1" applyBorder="1" applyAlignment="1">
      <alignment horizontal="center" vertical="center"/>
    </xf>
    <xf numFmtId="3" fontId="4" fillId="27" borderId="1" xfId="0" applyNumberFormat="1" applyFont="1" applyFill="1" applyBorder="1" applyAlignment="1">
      <alignment horizontal="center" vertical="center"/>
    </xf>
    <xf numFmtId="49" fontId="4" fillId="27" borderId="1" xfId="0" applyNumberFormat="1" applyFont="1" applyFill="1" applyBorder="1" applyAlignment="1">
      <alignment horizontal="center" vertical="center"/>
    </xf>
    <xf numFmtId="0" fontId="4" fillId="28" borderId="1" xfId="0" applyFont="1" applyFill="1" applyBorder="1" applyAlignment="1">
      <alignment horizontal="center" vertical="center"/>
    </xf>
    <xf numFmtId="164" fontId="4" fillId="28" borderId="1" xfId="0" applyNumberFormat="1" applyFont="1" applyFill="1" applyBorder="1" applyAlignment="1">
      <alignment horizontal="center" vertical="center"/>
    </xf>
    <xf numFmtId="4" fontId="4" fillId="28" borderId="1" xfId="0" applyNumberFormat="1" applyFont="1" applyFill="1" applyBorder="1" applyAlignment="1">
      <alignment horizontal="center" vertical="center"/>
    </xf>
    <xf numFmtId="165" fontId="4" fillId="28" borderId="1" xfId="0" applyNumberFormat="1" applyFont="1" applyFill="1" applyBorder="1" applyAlignment="1">
      <alignment horizontal="center" vertical="center"/>
    </xf>
    <xf numFmtId="3" fontId="4" fillId="28" borderId="1" xfId="0" applyNumberFormat="1" applyFont="1" applyFill="1" applyBorder="1" applyAlignment="1">
      <alignment horizontal="center" vertical="center"/>
    </xf>
    <xf numFmtId="49" fontId="4" fillId="28" borderId="1" xfId="0" applyNumberFormat="1" applyFont="1" applyFill="1" applyBorder="1" applyAlignment="1">
      <alignment horizontal="center" vertical="center"/>
    </xf>
    <xf numFmtId="0" fontId="4" fillId="29" borderId="1" xfId="0" applyFont="1" applyFill="1" applyBorder="1" applyAlignment="1">
      <alignment horizontal="center" vertical="center"/>
    </xf>
    <xf numFmtId="164" fontId="4" fillId="29" borderId="1" xfId="0" applyNumberFormat="1" applyFont="1" applyFill="1" applyBorder="1" applyAlignment="1">
      <alignment horizontal="center" vertical="center"/>
    </xf>
    <xf numFmtId="4" fontId="4" fillId="29" borderId="1" xfId="0" applyNumberFormat="1" applyFont="1" applyFill="1" applyBorder="1" applyAlignment="1">
      <alignment horizontal="center" vertical="center"/>
    </xf>
    <xf numFmtId="165" fontId="4" fillId="29" borderId="1" xfId="0" applyNumberFormat="1" applyFont="1" applyFill="1" applyBorder="1" applyAlignment="1">
      <alignment horizontal="center" vertical="center"/>
    </xf>
    <xf numFmtId="3" fontId="4" fillId="29" borderId="1" xfId="0" applyNumberFormat="1" applyFont="1" applyFill="1" applyBorder="1" applyAlignment="1">
      <alignment horizontal="center" vertical="center"/>
    </xf>
    <xf numFmtId="49" fontId="4" fillId="29" borderId="1" xfId="0" applyNumberFormat="1" applyFont="1" applyFill="1" applyBorder="1" applyAlignment="1">
      <alignment horizontal="center" vertical="center"/>
    </xf>
    <xf numFmtId="0" fontId="4" fillId="30" borderId="1" xfId="0" applyFont="1" applyFill="1" applyBorder="1" applyAlignment="1">
      <alignment horizontal="center" vertical="center"/>
    </xf>
    <xf numFmtId="164" fontId="4" fillId="30" borderId="1" xfId="0" applyNumberFormat="1" applyFont="1" applyFill="1" applyBorder="1" applyAlignment="1">
      <alignment horizontal="center" vertical="center"/>
    </xf>
    <xf numFmtId="4" fontId="4" fillId="30" borderId="1" xfId="0" applyNumberFormat="1" applyFont="1" applyFill="1" applyBorder="1" applyAlignment="1">
      <alignment horizontal="center" vertical="center"/>
    </xf>
    <xf numFmtId="3" fontId="4" fillId="30" borderId="1" xfId="0" applyNumberFormat="1" applyFont="1" applyFill="1" applyBorder="1" applyAlignment="1">
      <alignment horizontal="center" vertical="center"/>
    </xf>
    <xf numFmtId="49" fontId="4" fillId="30" borderId="1" xfId="0" applyNumberFormat="1" applyFont="1" applyFill="1" applyBorder="1" applyAlignment="1">
      <alignment horizontal="center" vertical="center"/>
    </xf>
    <xf numFmtId="0" fontId="4" fillId="31" borderId="1" xfId="0" applyFont="1" applyFill="1" applyBorder="1" applyAlignment="1">
      <alignment horizontal="center" vertical="center"/>
    </xf>
    <xf numFmtId="164" fontId="4" fillId="31" borderId="1" xfId="0" applyNumberFormat="1" applyFont="1" applyFill="1" applyBorder="1" applyAlignment="1">
      <alignment horizontal="center" vertical="center"/>
    </xf>
    <xf numFmtId="4" fontId="4" fillId="31" borderId="1" xfId="0" applyNumberFormat="1" applyFont="1" applyFill="1" applyBorder="1" applyAlignment="1">
      <alignment horizontal="center" vertical="center"/>
    </xf>
    <xf numFmtId="165" fontId="4" fillId="31" borderId="1" xfId="0" applyNumberFormat="1" applyFont="1" applyFill="1" applyBorder="1" applyAlignment="1">
      <alignment horizontal="center" vertical="center"/>
    </xf>
    <xf numFmtId="3" fontId="4" fillId="31" borderId="1" xfId="0" applyNumberFormat="1" applyFont="1" applyFill="1" applyBorder="1" applyAlignment="1">
      <alignment horizontal="center" vertical="center"/>
    </xf>
    <xf numFmtId="49" fontId="4" fillId="31" borderId="1" xfId="0" applyNumberFormat="1" applyFont="1" applyFill="1" applyBorder="1" applyAlignment="1">
      <alignment horizontal="center" vertical="center"/>
    </xf>
    <xf numFmtId="0" fontId="2" fillId="24" borderId="1" xfId="0" applyFont="1" applyFill="1" applyBorder="1" applyAlignment="1">
      <alignment horizontal="center" vertical="center"/>
    </xf>
    <xf numFmtId="0" fontId="2" fillId="27" borderId="1" xfId="0" applyFont="1" applyFill="1" applyBorder="1" applyAlignment="1">
      <alignment horizontal="center" vertical="center"/>
    </xf>
    <xf numFmtId="0" fontId="0" fillId="31" borderId="1" xfId="0" applyFill="1" applyBorder="1" applyAlignment="1">
      <alignment horizontal="center" vertical="center"/>
    </xf>
    <xf numFmtId="4" fontId="0" fillId="31" borderId="1" xfId="0" applyNumberFormat="1" applyFill="1" applyBorder="1" applyAlignment="1">
      <alignment horizontal="center" vertical="center"/>
    </xf>
    <xf numFmtId="3" fontId="0" fillId="31" borderId="1" xfId="0" applyNumberFormat="1" applyFill="1" applyBorder="1" applyAlignment="1">
      <alignment horizontal="center" vertical="center"/>
    </xf>
    <xf numFmtId="0" fontId="0" fillId="31" borderId="0" xfId="0" applyFill="1" applyAlignment="1">
      <alignment horizontal="center" vertical="center"/>
    </xf>
    <xf numFmtId="166" fontId="0" fillId="18" borderId="1" xfId="0" applyNumberFormat="1" applyFill="1" applyBorder="1" applyAlignment="1">
      <alignment horizontal="center" vertical="center"/>
    </xf>
    <xf numFmtId="4" fontId="0" fillId="21" borderId="11" xfId="0" applyNumberFormat="1" applyFill="1" applyBorder="1" applyAlignment="1">
      <alignment horizontal="center" vertical="center"/>
    </xf>
    <xf numFmtId="0" fontId="0" fillId="21" borderId="11" xfId="0" applyFill="1" applyBorder="1" applyAlignment="1">
      <alignment horizontal="center" vertical="center"/>
    </xf>
    <xf numFmtId="166" fontId="0" fillId="21" borderId="11" xfId="0" applyNumberFormat="1" applyFill="1" applyBorder="1" applyAlignment="1">
      <alignment horizontal="center" vertical="center"/>
    </xf>
    <xf numFmtId="3" fontId="0" fillId="21" borderId="11" xfId="0" applyNumberFormat="1" applyFill="1" applyBorder="1" applyAlignment="1">
      <alignment horizontal="center" vertical="center"/>
    </xf>
    <xf numFmtId="4" fontId="0" fillId="21" borderId="12" xfId="0" applyNumberFormat="1" applyFill="1" applyBorder="1" applyAlignment="1">
      <alignment horizontal="center" vertical="center"/>
    </xf>
    <xf numFmtId="0" fontId="0" fillId="20" borderId="11" xfId="0" applyFill="1" applyBorder="1" applyAlignment="1">
      <alignment horizontal="center" vertical="center"/>
    </xf>
    <xf numFmtId="4" fontId="0" fillId="20" borderId="11" xfId="0" applyNumberFormat="1" applyFill="1" applyBorder="1" applyAlignment="1">
      <alignment horizontal="center" vertical="center"/>
    </xf>
    <xf numFmtId="166" fontId="0" fillId="20" borderId="11" xfId="0" applyNumberFormat="1" applyFill="1" applyBorder="1" applyAlignment="1">
      <alignment horizontal="center" vertical="center"/>
    </xf>
    <xf numFmtId="3" fontId="0" fillId="20" borderId="11" xfId="0" applyNumberFormat="1" applyFill="1" applyBorder="1" applyAlignment="1">
      <alignment horizontal="center" vertical="center"/>
    </xf>
    <xf numFmtId="4" fontId="0" fillId="20" borderId="12" xfId="0" applyNumberFormat="1" applyFill="1" applyBorder="1" applyAlignment="1">
      <alignment horizontal="center" vertical="center"/>
    </xf>
    <xf numFmtId="4" fontId="0" fillId="20" borderId="22" xfId="0" applyNumberFormat="1" applyFill="1" applyBorder="1" applyAlignment="1">
      <alignment horizontal="center" vertical="center"/>
    </xf>
    <xf numFmtId="0" fontId="0" fillId="20" borderId="14" xfId="0" applyFill="1" applyBorder="1" applyAlignment="1">
      <alignment horizontal="center" vertical="center"/>
    </xf>
    <xf numFmtId="4" fontId="0" fillId="20" borderId="14" xfId="0" applyNumberFormat="1" applyFill="1" applyBorder="1" applyAlignment="1">
      <alignment horizontal="center" vertical="center"/>
    </xf>
    <xf numFmtId="166" fontId="0" fillId="20" borderId="14" xfId="0" applyNumberFormat="1" applyFill="1" applyBorder="1" applyAlignment="1">
      <alignment horizontal="center" vertical="center"/>
    </xf>
    <xf numFmtId="3" fontId="0" fillId="20" borderId="14" xfId="0" applyNumberFormat="1" applyFill="1" applyBorder="1" applyAlignment="1">
      <alignment horizontal="center" vertical="center"/>
    </xf>
    <xf numFmtId="4" fontId="0" fillId="20" borderId="15" xfId="0" applyNumberFormat="1" applyFill="1" applyBorder="1" applyAlignment="1">
      <alignment horizontal="center" vertical="center"/>
    </xf>
    <xf numFmtId="0" fontId="0" fillId="16" borderId="11" xfId="0" applyFill="1" applyBorder="1" applyAlignment="1">
      <alignment horizontal="center" vertical="center"/>
    </xf>
    <xf numFmtId="4" fontId="0" fillId="16" borderId="11" xfId="0" applyNumberFormat="1" applyFill="1" applyBorder="1" applyAlignment="1">
      <alignment horizontal="center" vertical="center"/>
    </xf>
    <xf numFmtId="2" fontId="0" fillId="16" borderId="11" xfId="0" applyNumberFormat="1" applyFill="1" applyBorder="1" applyAlignment="1">
      <alignment horizontal="center" vertical="center"/>
    </xf>
    <xf numFmtId="3" fontId="0" fillId="16" borderId="11" xfId="0" applyNumberFormat="1" applyFill="1" applyBorder="1" applyAlignment="1">
      <alignment horizontal="center" vertical="center"/>
    </xf>
    <xf numFmtId="4" fontId="0" fillId="16" borderId="12" xfId="0" applyNumberFormat="1" applyFill="1" applyBorder="1" applyAlignment="1">
      <alignment horizontal="center" vertical="center"/>
    </xf>
    <xf numFmtId="4" fontId="0" fillId="16" borderId="19" xfId="0" applyNumberFormat="1" applyFill="1" applyBorder="1" applyAlignment="1">
      <alignment horizontal="center" vertical="center"/>
    </xf>
    <xf numFmtId="0" fontId="0" fillId="16" borderId="20" xfId="0" applyFill="1" applyBorder="1" applyAlignment="1">
      <alignment horizontal="center" vertical="center"/>
    </xf>
    <xf numFmtId="4" fontId="0" fillId="16" borderId="20" xfId="0" applyNumberFormat="1" applyFill="1" applyBorder="1" applyAlignment="1">
      <alignment horizontal="center" vertical="center"/>
    </xf>
    <xf numFmtId="4" fontId="0" fillId="16" borderId="14" xfId="0" applyNumberFormat="1" applyFill="1" applyBorder="1" applyAlignment="1">
      <alignment horizontal="center" vertical="center"/>
    </xf>
    <xf numFmtId="0" fontId="0" fillId="16" borderId="14" xfId="0" applyFill="1" applyBorder="1" applyAlignment="1">
      <alignment horizontal="center" vertical="center"/>
    </xf>
    <xf numFmtId="2" fontId="0" fillId="16" borderId="20" xfId="0" applyNumberFormat="1" applyFill="1" applyBorder="1" applyAlignment="1">
      <alignment horizontal="center" vertical="center"/>
    </xf>
    <xf numFmtId="3" fontId="0" fillId="16" borderId="14" xfId="0" applyNumberFormat="1" applyFill="1" applyBorder="1" applyAlignment="1">
      <alignment horizontal="center" vertical="center"/>
    </xf>
    <xf numFmtId="4" fontId="0" fillId="16" borderId="21" xfId="0" applyNumberFormat="1" applyFill="1" applyBorder="1" applyAlignment="1">
      <alignment horizontal="center" vertical="center"/>
    </xf>
    <xf numFmtId="0" fontId="0" fillId="18" borderId="11" xfId="0" applyFill="1" applyBorder="1" applyAlignment="1">
      <alignment horizontal="center" vertical="center"/>
    </xf>
    <xf numFmtId="4" fontId="0" fillId="18" borderId="11" xfId="0" applyNumberFormat="1" applyFill="1" applyBorder="1" applyAlignment="1">
      <alignment horizontal="center" vertical="center"/>
    </xf>
    <xf numFmtId="166" fontId="0" fillId="18" borderId="11" xfId="0" applyNumberFormat="1" applyFill="1" applyBorder="1" applyAlignment="1">
      <alignment horizontal="center" vertical="center"/>
    </xf>
    <xf numFmtId="3" fontId="0" fillId="18" borderId="11" xfId="0" applyNumberFormat="1" applyFill="1" applyBorder="1" applyAlignment="1">
      <alignment horizontal="center" vertical="center"/>
    </xf>
    <xf numFmtId="4" fontId="0" fillId="18" borderId="12" xfId="0" applyNumberFormat="1" applyFill="1" applyBorder="1" applyAlignment="1">
      <alignment horizontal="center" vertical="center"/>
    </xf>
    <xf numFmtId="4" fontId="0" fillId="18" borderId="22" xfId="0" applyNumberFormat="1" applyFill="1" applyBorder="1" applyAlignment="1">
      <alignment horizontal="center" vertical="center"/>
    </xf>
    <xf numFmtId="4" fontId="0" fillId="18" borderId="14" xfId="0" applyNumberFormat="1" applyFill="1" applyBorder="1" applyAlignment="1">
      <alignment horizontal="center" vertical="center"/>
    </xf>
    <xf numFmtId="0" fontId="0" fillId="18" borderId="14" xfId="0" applyFill="1" applyBorder="1" applyAlignment="1">
      <alignment horizontal="center" vertical="center"/>
    </xf>
    <xf numFmtId="166" fontId="0" fillId="18" borderId="14" xfId="0" applyNumberFormat="1" applyFill="1" applyBorder="1" applyAlignment="1">
      <alignment horizontal="center" vertical="center"/>
    </xf>
    <xf numFmtId="3" fontId="0" fillId="18" borderId="14" xfId="0" applyNumberFormat="1" applyFill="1" applyBorder="1" applyAlignment="1">
      <alignment horizontal="center" vertical="center"/>
    </xf>
    <xf numFmtId="4" fontId="0" fillId="18" borderId="15" xfId="0" applyNumberFormat="1" applyFill="1" applyBorder="1" applyAlignment="1">
      <alignment horizontal="center" vertical="center"/>
    </xf>
    <xf numFmtId="0" fontId="0" fillId="26" borderId="0" xfId="0" applyFill="1" applyAlignment="1">
      <alignment horizontal="center" vertical="center"/>
    </xf>
    <xf numFmtId="0" fontId="0" fillId="26" borderId="1" xfId="0" applyFill="1" applyBorder="1" applyAlignment="1">
      <alignment horizontal="center" vertical="center"/>
    </xf>
    <xf numFmtId="4" fontId="0" fillId="26" borderId="1" xfId="0" applyNumberFormat="1" applyFill="1" applyBorder="1" applyAlignment="1">
      <alignment horizontal="center" vertical="center"/>
    </xf>
    <xf numFmtId="166" fontId="0" fillId="26" borderId="1" xfId="0" applyNumberFormat="1" applyFill="1" applyBorder="1" applyAlignment="1">
      <alignment horizontal="center" vertical="center"/>
    </xf>
    <xf numFmtId="3" fontId="0" fillId="26" borderId="1" xfId="0" applyNumberFormat="1" applyFill="1" applyBorder="1" applyAlignment="1">
      <alignment horizontal="center" vertical="center"/>
    </xf>
    <xf numFmtId="4" fontId="0" fillId="26" borderId="19" xfId="0" applyNumberFormat="1" applyFill="1" applyBorder="1" applyAlignment="1">
      <alignment horizontal="center" vertical="center"/>
    </xf>
    <xf numFmtId="0" fontId="0" fillId="26" borderId="14" xfId="0" applyFill="1" applyBorder="1" applyAlignment="1">
      <alignment horizontal="center" vertical="center"/>
    </xf>
    <xf numFmtId="4" fontId="0" fillId="26" borderId="14" xfId="0" applyNumberFormat="1" applyFill="1" applyBorder="1" applyAlignment="1">
      <alignment horizontal="center" vertical="center"/>
    </xf>
    <xf numFmtId="166" fontId="0" fillId="26" borderId="14" xfId="0" applyNumberFormat="1" applyFill="1" applyBorder="1" applyAlignment="1">
      <alignment horizontal="center" vertical="center"/>
    </xf>
    <xf numFmtId="3" fontId="0" fillId="26" borderId="14" xfId="0" applyNumberFormat="1" applyFill="1" applyBorder="1" applyAlignment="1">
      <alignment horizontal="center" vertical="center"/>
    </xf>
    <xf numFmtId="4" fontId="0" fillId="26" borderId="21" xfId="0" applyNumberFormat="1" applyFill="1" applyBorder="1" applyAlignment="1">
      <alignment horizontal="center" vertical="center"/>
    </xf>
    <xf numFmtId="0" fontId="0" fillId="27" borderId="1" xfId="0" applyFill="1" applyBorder="1" applyAlignment="1">
      <alignment horizontal="center" vertical="center"/>
    </xf>
    <xf numFmtId="4" fontId="0" fillId="27" borderId="1" xfId="0" applyNumberFormat="1" applyFill="1" applyBorder="1" applyAlignment="1">
      <alignment horizontal="center" vertical="center"/>
    </xf>
    <xf numFmtId="2" fontId="0" fillId="27" borderId="1" xfId="0" applyNumberFormat="1" applyFill="1" applyBorder="1" applyAlignment="1">
      <alignment horizontal="center" vertical="center"/>
    </xf>
    <xf numFmtId="3" fontId="0" fillId="27" borderId="1" xfId="0" applyNumberFormat="1" applyFill="1" applyBorder="1" applyAlignment="1">
      <alignment horizontal="center" vertical="center"/>
    </xf>
    <xf numFmtId="0" fontId="0" fillId="27" borderId="0" xfId="0" applyFill="1" applyAlignment="1">
      <alignment horizontal="center" vertical="center"/>
    </xf>
    <xf numFmtId="0" fontId="0" fillId="14" borderId="11" xfId="0" applyFill="1" applyBorder="1" applyAlignment="1">
      <alignment horizontal="center" vertical="center"/>
    </xf>
    <xf numFmtId="4" fontId="0" fillId="14" borderId="11" xfId="0" applyNumberFormat="1" applyFill="1" applyBorder="1" applyAlignment="1">
      <alignment horizontal="center" vertical="center"/>
    </xf>
    <xf numFmtId="2" fontId="0" fillId="14" borderId="11" xfId="0" applyNumberFormat="1" applyFill="1" applyBorder="1" applyAlignment="1">
      <alignment horizontal="center" vertical="center"/>
    </xf>
    <xf numFmtId="3" fontId="0" fillId="14" borderId="11" xfId="0" applyNumberFormat="1" applyFill="1" applyBorder="1" applyAlignment="1">
      <alignment horizontal="center" vertical="center"/>
    </xf>
    <xf numFmtId="4" fontId="0" fillId="14" borderId="12" xfId="0" applyNumberFormat="1" applyFill="1" applyBorder="1" applyAlignment="1">
      <alignment horizontal="center" vertical="center"/>
    </xf>
    <xf numFmtId="4" fontId="0" fillId="14" borderId="19" xfId="0" applyNumberFormat="1" applyFill="1" applyBorder="1" applyAlignment="1">
      <alignment horizontal="center" vertical="center"/>
    </xf>
    <xf numFmtId="0" fontId="0" fillId="14" borderId="14" xfId="0" applyFill="1" applyBorder="1" applyAlignment="1">
      <alignment horizontal="center" vertical="center"/>
    </xf>
    <xf numFmtId="4" fontId="0" fillId="14" borderId="14" xfId="0" applyNumberFormat="1" applyFill="1" applyBorder="1" applyAlignment="1">
      <alignment horizontal="center" vertical="center"/>
    </xf>
    <xf numFmtId="0" fontId="0" fillId="14" borderId="20" xfId="0" applyFill="1" applyBorder="1" applyAlignment="1">
      <alignment horizontal="center" vertical="center"/>
    </xf>
    <xf numFmtId="2" fontId="0" fillId="14" borderId="20" xfId="0" applyNumberFormat="1" applyFill="1" applyBorder="1" applyAlignment="1">
      <alignment horizontal="center" vertical="center"/>
    </xf>
    <xf numFmtId="3" fontId="0" fillId="14" borderId="14" xfId="0" applyNumberFormat="1" applyFill="1" applyBorder="1" applyAlignment="1">
      <alignment horizontal="center" vertical="center"/>
    </xf>
    <xf numFmtId="4" fontId="0" fillId="14" borderId="21" xfId="0" applyNumberFormat="1" applyFill="1" applyBorder="1" applyAlignment="1">
      <alignment horizontal="center" vertical="center"/>
    </xf>
    <xf numFmtId="0" fontId="0" fillId="19" borderId="11" xfId="0" applyFill="1" applyBorder="1" applyAlignment="1">
      <alignment horizontal="center" vertical="center"/>
    </xf>
    <xf numFmtId="4" fontId="0" fillId="19" borderId="11" xfId="0" applyNumberFormat="1" applyFill="1" applyBorder="1" applyAlignment="1">
      <alignment horizontal="center" vertical="center"/>
    </xf>
    <xf numFmtId="2" fontId="0" fillId="19" borderId="11" xfId="0" applyNumberFormat="1" applyFill="1" applyBorder="1" applyAlignment="1">
      <alignment horizontal="center" vertical="center"/>
    </xf>
    <xf numFmtId="3" fontId="0" fillId="19" borderId="11" xfId="0" applyNumberFormat="1" applyFill="1" applyBorder="1" applyAlignment="1">
      <alignment horizontal="center" vertical="center"/>
    </xf>
    <xf numFmtId="4" fontId="0" fillId="19" borderId="12" xfId="0" applyNumberFormat="1" applyFill="1" applyBorder="1" applyAlignment="1">
      <alignment horizontal="center" vertical="center"/>
    </xf>
    <xf numFmtId="4" fontId="0" fillId="19" borderId="22" xfId="0" applyNumberFormat="1" applyFill="1" applyBorder="1" applyAlignment="1">
      <alignment horizontal="center" vertical="center"/>
    </xf>
    <xf numFmtId="0" fontId="0" fillId="19" borderId="14" xfId="0" applyFill="1" applyBorder="1" applyAlignment="1">
      <alignment horizontal="center" vertical="center"/>
    </xf>
    <xf numFmtId="4" fontId="0" fillId="19" borderId="14" xfId="0" applyNumberFormat="1" applyFill="1" applyBorder="1" applyAlignment="1">
      <alignment horizontal="center" vertical="center"/>
    </xf>
    <xf numFmtId="2" fontId="0" fillId="19" borderId="14" xfId="0" applyNumberFormat="1" applyFill="1" applyBorder="1" applyAlignment="1">
      <alignment horizontal="center" vertical="center"/>
    </xf>
    <xf numFmtId="3" fontId="0" fillId="19" borderId="14" xfId="0" applyNumberFormat="1" applyFill="1" applyBorder="1" applyAlignment="1">
      <alignment horizontal="center" vertical="center"/>
    </xf>
    <xf numFmtId="4" fontId="0" fillId="19" borderId="15" xfId="0" applyNumberFormat="1" applyFill="1" applyBorder="1" applyAlignment="1">
      <alignment horizontal="center" vertical="center"/>
    </xf>
    <xf numFmtId="0" fontId="0" fillId="22" borderId="11" xfId="0" applyFill="1" applyBorder="1" applyAlignment="1">
      <alignment horizontal="center" vertical="center"/>
    </xf>
    <xf numFmtId="4" fontId="0" fillId="22" borderId="11" xfId="0" applyNumberFormat="1" applyFill="1" applyBorder="1" applyAlignment="1">
      <alignment horizontal="center" vertical="center"/>
    </xf>
    <xf numFmtId="2" fontId="0" fillId="22" borderId="11" xfId="0" applyNumberFormat="1" applyFill="1" applyBorder="1" applyAlignment="1">
      <alignment horizontal="center" vertical="center"/>
    </xf>
    <xf numFmtId="3" fontId="0" fillId="22" borderId="11" xfId="0" applyNumberFormat="1" applyFill="1" applyBorder="1" applyAlignment="1">
      <alignment horizontal="center" vertical="center"/>
    </xf>
    <xf numFmtId="4" fontId="0" fillId="22" borderId="12" xfId="0" applyNumberFormat="1" applyFill="1" applyBorder="1" applyAlignment="1">
      <alignment horizontal="center" vertical="center"/>
    </xf>
    <xf numFmtId="4" fontId="0" fillId="22" borderId="22" xfId="0" applyNumberFormat="1" applyFill="1" applyBorder="1" applyAlignment="1">
      <alignment horizontal="center" vertical="center"/>
    </xf>
    <xf numFmtId="0" fontId="0" fillId="22" borderId="14" xfId="0" applyFill="1" applyBorder="1" applyAlignment="1">
      <alignment horizontal="center" vertical="center"/>
    </xf>
    <xf numFmtId="4" fontId="0" fillId="22" borderId="14" xfId="0" applyNumberFormat="1" applyFill="1" applyBorder="1" applyAlignment="1">
      <alignment horizontal="center" vertical="center"/>
    </xf>
    <xf numFmtId="2" fontId="0" fillId="22" borderId="14" xfId="0" applyNumberFormat="1" applyFill="1" applyBorder="1" applyAlignment="1">
      <alignment horizontal="center" vertical="center"/>
    </xf>
    <xf numFmtId="3" fontId="0" fillId="22" borderId="14" xfId="0" applyNumberFormat="1" applyFill="1" applyBorder="1" applyAlignment="1">
      <alignment horizontal="center" vertical="center"/>
    </xf>
    <xf numFmtId="4" fontId="0" fillId="22" borderId="15" xfId="0" applyNumberFormat="1" applyFill="1" applyBorder="1" applyAlignment="1">
      <alignment horizontal="center" vertical="center"/>
    </xf>
    <xf numFmtId="0" fontId="0" fillId="31" borderId="7" xfId="0" applyFill="1" applyBorder="1" applyAlignment="1">
      <alignment horizontal="center" vertical="center"/>
    </xf>
    <xf numFmtId="0" fontId="0" fillId="31" borderId="8" xfId="0" applyFill="1" applyBorder="1" applyAlignment="1">
      <alignment horizontal="center" vertical="center"/>
    </xf>
    <xf numFmtId="4" fontId="0" fillId="31" borderId="8" xfId="0" applyNumberFormat="1" applyFill="1" applyBorder="1" applyAlignment="1">
      <alignment horizontal="center" vertical="center"/>
    </xf>
    <xf numFmtId="2" fontId="0" fillId="31" borderId="8" xfId="0" applyNumberFormat="1" applyFill="1" applyBorder="1" applyAlignment="1">
      <alignment horizontal="center" vertical="center"/>
    </xf>
    <xf numFmtId="3" fontId="0" fillId="31" borderId="8" xfId="0" applyNumberFormat="1" applyFill="1" applyBorder="1" applyAlignment="1">
      <alignment horizontal="center" vertical="center"/>
    </xf>
    <xf numFmtId="4" fontId="0" fillId="31" borderId="9" xfId="0" applyNumberFormat="1" applyFill="1" applyBorder="1" applyAlignment="1">
      <alignment horizontal="center" vertical="center"/>
    </xf>
    <xf numFmtId="0" fontId="0" fillId="27" borderId="11" xfId="0" applyFill="1" applyBorder="1" applyAlignment="1">
      <alignment horizontal="center" vertical="center"/>
    </xf>
    <xf numFmtId="4" fontId="0" fillId="27" borderId="11" xfId="0" applyNumberFormat="1" applyFill="1" applyBorder="1" applyAlignment="1">
      <alignment horizontal="center" vertical="center"/>
    </xf>
    <xf numFmtId="2" fontId="0" fillId="27" borderId="11" xfId="0" applyNumberFormat="1" applyFill="1" applyBorder="1" applyAlignment="1">
      <alignment horizontal="center" vertical="center"/>
    </xf>
    <xf numFmtId="3" fontId="0" fillId="27" borderId="11" xfId="0" applyNumberFormat="1" applyFill="1" applyBorder="1" applyAlignment="1">
      <alignment horizontal="center" vertical="center"/>
    </xf>
    <xf numFmtId="4" fontId="0" fillId="27" borderId="12" xfId="0" applyNumberFormat="1" applyFill="1" applyBorder="1" applyAlignment="1">
      <alignment horizontal="center" vertical="center"/>
    </xf>
    <xf numFmtId="4" fontId="0" fillId="27" borderId="22" xfId="0" applyNumberFormat="1" applyFill="1" applyBorder="1" applyAlignment="1">
      <alignment horizontal="center" vertical="center"/>
    </xf>
    <xf numFmtId="0" fontId="0" fillId="27" borderId="14" xfId="0" applyFill="1" applyBorder="1" applyAlignment="1">
      <alignment horizontal="center" vertical="center"/>
    </xf>
    <xf numFmtId="4" fontId="0" fillId="27" borderId="14" xfId="0" applyNumberFormat="1" applyFill="1" applyBorder="1" applyAlignment="1">
      <alignment horizontal="center" vertical="center"/>
    </xf>
    <xf numFmtId="2" fontId="0" fillId="27" borderId="14" xfId="0" applyNumberFormat="1" applyFill="1" applyBorder="1" applyAlignment="1">
      <alignment horizontal="center" vertical="center"/>
    </xf>
    <xf numFmtId="3" fontId="0" fillId="27" borderId="14" xfId="0" applyNumberFormat="1" applyFill="1" applyBorder="1" applyAlignment="1">
      <alignment horizontal="center" vertical="center"/>
    </xf>
    <xf numFmtId="4" fontId="0" fillId="27" borderId="15" xfId="0" applyNumberFormat="1" applyFill="1" applyBorder="1" applyAlignment="1">
      <alignment horizontal="center" vertical="center"/>
    </xf>
    <xf numFmtId="0" fontId="0" fillId="30" borderId="2" xfId="0" applyFill="1" applyBorder="1" applyAlignment="1">
      <alignment horizontal="center" vertical="center"/>
    </xf>
    <xf numFmtId="4" fontId="0" fillId="30" borderId="2" xfId="0" applyNumberFormat="1" applyFill="1" applyBorder="1" applyAlignment="1">
      <alignment horizontal="center" vertical="center"/>
    </xf>
    <xf numFmtId="2" fontId="0" fillId="30" borderId="2" xfId="0" applyNumberFormat="1" applyFill="1" applyBorder="1" applyAlignment="1">
      <alignment horizontal="center" vertical="center"/>
    </xf>
    <xf numFmtId="3" fontId="0" fillId="30" borderId="2" xfId="0" applyNumberFormat="1" applyFill="1" applyBorder="1" applyAlignment="1">
      <alignment horizontal="center" vertical="center"/>
    </xf>
    <xf numFmtId="0" fontId="0" fillId="30" borderId="0" xfId="0" applyFill="1" applyAlignment="1">
      <alignment horizontal="center" vertical="center"/>
    </xf>
    <xf numFmtId="4" fontId="0" fillId="30" borderId="1" xfId="0" applyNumberFormat="1" applyFill="1" applyBorder="1" applyAlignment="1">
      <alignment horizontal="center" vertical="center"/>
    </xf>
    <xf numFmtId="0" fontId="0" fillId="30" borderId="1" xfId="0" applyFill="1" applyBorder="1" applyAlignment="1">
      <alignment horizontal="center" vertical="center"/>
    </xf>
    <xf numFmtId="2" fontId="0" fillId="30" borderId="1" xfId="0" applyNumberFormat="1" applyFill="1" applyBorder="1" applyAlignment="1">
      <alignment horizontal="center" vertical="center"/>
    </xf>
    <xf numFmtId="3" fontId="0" fillId="30" borderId="1" xfId="0" applyNumberFormat="1" applyFill="1" applyBorder="1" applyAlignment="1">
      <alignment horizontal="center" vertical="center"/>
    </xf>
    <xf numFmtId="2" fontId="0" fillId="13" borderId="2" xfId="0" applyNumberFormat="1" applyFill="1" applyBorder="1" applyAlignment="1">
      <alignment horizontal="center" vertical="center"/>
    </xf>
    <xf numFmtId="2" fontId="0" fillId="13" borderId="1" xfId="0" applyNumberFormat="1" applyFill="1" applyBorder="1" applyAlignment="1">
      <alignment horizontal="center" vertical="center"/>
    </xf>
    <xf numFmtId="3" fontId="0" fillId="13" borderId="1" xfId="0" applyNumberFormat="1" applyFill="1" applyBorder="1" applyAlignment="1">
      <alignment horizontal="center" vertical="center"/>
    </xf>
    <xf numFmtId="0" fontId="0" fillId="28" borderId="1" xfId="0" applyFill="1" applyBorder="1" applyAlignment="1">
      <alignment horizontal="center" vertical="center"/>
    </xf>
    <xf numFmtId="4" fontId="0" fillId="28" borderId="1" xfId="0" applyNumberFormat="1" applyFill="1" applyBorder="1" applyAlignment="1">
      <alignment horizontal="center" vertical="center"/>
    </xf>
    <xf numFmtId="165" fontId="0" fillId="28" borderId="1" xfId="0" applyNumberFormat="1" applyFill="1" applyBorder="1" applyAlignment="1">
      <alignment horizontal="center" vertical="center"/>
    </xf>
    <xf numFmtId="3" fontId="0" fillId="28" borderId="1" xfId="0" applyNumberFormat="1" applyFill="1" applyBorder="1" applyAlignment="1">
      <alignment horizontal="center" vertical="center"/>
    </xf>
    <xf numFmtId="0" fontId="0" fillId="28" borderId="0" xfId="0" applyFill="1" applyAlignment="1">
      <alignment horizontal="center" vertical="center"/>
    </xf>
    <xf numFmtId="4" fontId="0" fillId="9" borderId="22" xfId="0" applyNumberFormat="1" applyFill="1" applyBorder="1" applyAlignment="1">
      <alignment horizontal="center" vertical="center"/>
    </xf>
    <xf numFmtId="4" fontId="0" fillId="9" borderId="15" xfId="0" applyNumberFormat="1" applyFill="1" applyBorder="1" applyAlignment="1">
      <alignment horizontal="center" vertical="center"/>
    </xf>
    <xf numFmtId="0" fontId="0" fillId="17" borderId="11" xfId="0" applyFill="1" applyBorder="1" applyAlignment="1">
      <alignment horizontal="center" vertical="center"/>
    </xf>
    <xf numFmtId="4" fontId="0" fillId="17" borderId="11" xfId="0" applyNumberFormat="1" applyFill="1" applyBorder="1" applyAlignment="1">
      <alignment horizontal="center" vertical="center"/>
    </xf>
    <xf numFmtId="165" fontId="0" fillId="17" borderId="11" xfId="0" applyNumberFormat="1" applyFill="1" applyBorder="1" applyAlignment="1">
      <alignment horizontal="center" vertical="center"/>
    </xf>
    <xf numFmtId="3" fontId="0" fillId="17" borderId="11" xfId="0" applyNumberFormat="1" applyFill="1" applyBorder="1" applyAlignment="1">
      <alignment horizontal="center" vertical="center"/>
    </xf>
    <xf numFmtId="4" fontId="0" fillId="17" borderId="12" xfId="0" applyNumberFormat="1" applyFill="1" applyBorder="1" applyAlignment="1">
      <alignment horizontal="center" vertical="center"/>
    </xf>
    <xf numFmtId="0" fontId="0" fillId="17" borderId="14" xfId="0" applyFill="1" applyBorder="1" applyAlignment="1">
      <alignment horizontal="center" vertical="center"/>
    </xf>
    <xf numFmtId="4" fontId="0" fillId="17" borderId="14" xfId="0" applyNumberFormat="1" applyFill="1" applyBorder="1" applyAlignment="1">
      <alignment horizontal="center" vertical="center"/>
    </xf>
    <xf numFmtId="165" fontId="0" fillId="17" borderId="14" xfId="0" applyNumberFormat="1" applyFill="1" applyBorder="1" applyAlignment="1">
      <alignment horizontal="center" vertical="center"/>
    </xf>
    <xf numFmtId="3" fontId="0" fillId="17" borderId="14" xfId="0" applyNumberFormat="1" applyFill="1" applyBorder="1" applyAlignment="1">
      <alignment horizontal="center" vertical="center"/>
    </xf>
    <xf numFmtId="4" fontId="0" fillId="17" borderId="15" xfId="0" applyNumberFormat="1" applyFill="1" applyBorder="1" applyAlignment="1">
      <alignment horizontal="center" vertical="center"/>
    </xf>
    <xf numFmtId="0" fontId="0" fillId="28" borderId="11" xfId="0" applyFill="1" applyBorder="1" applyAlignment="1">
      <alignment horizontal="center" vertical="center"/>
    </xf>
    <xf numFmtId="4" fontId="0" fillId="28" borderId="11" xfId="0" applyNumberFormat="1" applyFill="1" applyBorder="1" applyAlignment="1">
      <alignment horizontal="center" vertical="center"/>
    </xf>
    <xf numFmtId="165" fontId="0" fillId="28" borderId="11" xfId="0" applyNumberFormat="1" applyFill="1" applyBorder="1" applyAlignment="1">
      <alignment horizontal="center" vertical="center"/>
    </xf>
    <xf numFmtId="3" fontId="0" fillId="28" borderId="11" xfId="0" applyNumberFormat="1" applyFill="1" applyBorder="1" applyAlignment="1">
      <alignment horizontal="center" vertical="center"/>
    </xf>
    <xf numFmtId="4" fontId="0" fillId="28" borderId="12" xfId="0" applyNumberFormat="1" applyFill="1" applyBorder="1" applyAlignment="1">
      <alignment horizontal="center" vertical="center"/>
    </xf>
    <xf numFmtId="4" fontId="0" fillId="28" borderId="22" xfId="0" applyNumberFormat="1" applyFill="1" applyBorder="1" applyAlignment="1">
      <alignment horizontal="center" vertical="center"/>
    </xf>
    <xf numFmtId="0" fontId="0" fillId="28" borderId="14" xfId="0" applyFill="1" applyBorder="1" applyAlignment="1">
      <alignment horizontal="center" vertical="center"/>
    </xf>
    <xf numFmtId="4" fontId="0" fillId="28" borderId="14" xfId="0" applyNumberFormat="1" applyFill="1" applyBorder="1" applyAlignment="1">
      <alignment horizontal="center" vertical="center"/>
    </xf>
    <xf numFmtId="165" fontId="0" fillId="28" borderId="14" xfId="0" applyNumberFormat="1" applyFill="1" applyBorder="1" applyAlignment="1">
      <alignment horizontal="center" vertical="center"/>
    </xf>
    <xf numFmtId="3" fontId="0" fillId="28" borderId="14" xfId="0" applyNumberFormat="1" applyFill="1" applyBorder="1" applyAlignment="1">
      <alignment horizontal="center" vertical="center"/>
    </xf>
    <xf numFmtId="4" fontId="0" fillId="28" borderId="15" xfId="0" applyNumberFormat="1" applyFill="1" applyBorder="1" applyAlignment="1">
      <alignment horizontal="center" vertical="center"/>
    </xf>
    <xf numFmtId="0" fontId="0" fillId="29" borderId="2" xfId="0" applyFill="1" applyBorder="1" applyAlignment="1">
      <alignment horizontal="center" vertical="center"/>
    </xf>
    <xf numFmtId="4" fontId="0" fillId="29" borderId="2" xfId="0" applyNumberFormat="1" applyFill="1" applyBorder="1" applyAlignment="1">
      <alignment horizontal="center" vertical="center"/>
    </xf>
    <xf numFmtId="165" fontId="0" fillId="29" borderId="2" xfId="0" applyNumberFormat="1" applyFill="1" applyBorder="1" applyAlignment="1">
      <alignment horizontal="center" vertical="center"/>
    </xf>
    <xf numFmtId="3" fontId="0" fillId="29" borderId="2" xfId="0" applyNumberFormat="1" applyFill="1" applyBorder="1" applyAlignment="1">
      <alignment horizontal="center" vertical="center"/>
    </xf>
    <xf numFmtId="0" fontId="0" fillId="29" borderId="0" xfId="0" applyFill="1" applyAlignment="1">
      <alignment horizontal="center" vertical="center"/>
    </xf>
    <xf numFmtId="0" fontId="0" fillId="29" borderId="1" xfId="0" applyFill="1" applyBorder="1" applyAlignment="1">
      <alignment horizontal="center" vertical="center"/>
    </xf>
    <xf numFmtId="4" fontId="0" fillId="29" borderId="1" xfId="0" applyNumberFormat="1" applyFill="1" applyBorder="1" applyAlignment="1">
      <alignment horizontal="center" vertical="center"/>
    </xf>
    <xf numFmtId="165" fontId="0" fillId="29" borderId="1" xfId="0" applyNumberFormat="1" applyFill="1" applyBorder="1" applyAlignment="1">
      <alignment horizontal="center" vertical="center"/>
    </xf>
    <xf numFmtId="3" fontId="0" fillId="29" borderId="1" xfId="0" applyNumberFormat="1" applyFill="1" applyBorder="1" applyAlignment="1">
      <alignment horizontal="center" vertical="center"/>
    </xf>
    <xf numFmtId="165" fontId="0" fillId="31" borderId="1" xfId="0" applyNumberFormat="1" applyFill="1" applyBorder="1" applyAlignment="1">
      <alignment horizontal="center" vertical="center"/>
    </xf>
    <xf numFmtId="0" fontId="0" fillId="5" borderId="11" xfId="0" applyFill="1" applyBorder="1" applyAlignment="1">
      <alignment horizontal="center" vertical="center"/>
    </xf>
    <xf numFmtId="4" fontId="0" fillId="5" borderId="11" xfId="0" applyNumberFormat="1" applyFill="1" applyBorder="1" applyAlignment="1">
      <alignment horizontal="center" vertical="center"/>
    </xf>
    <xf numFmtId="2" fontId="0" fillId="5" borderId="11" xfId="0" applyNumberFormat="1" applyFill="1" applyBorder="1" applyAlignment="1">
      <alignment horizontal="center" vertical="center"/>
    </xf>
    <xf numFmtId="3" fontId="0" fillId="5" borderId="11" xfId="0" applyNumberFormat="1" applyFill="1" applyBorder="1" applyAlignment="1">
      <alignment horizontal="center" vertical="center"/>
    </xf>
    <xf numFmtId="4" fontId="0" fillId="5" borderId="12" xfId="0" applyNumberFormat="1" applyFill="1" applyBorder="1" applyAlignment="1">
      <alignment horizontal="center" vertical="center"/>
    </xf>
    <xf numFmtId="4" fontId="0" fillId="5" borderId="22" xfId="0" applyNumberFormat="1" applyFill="1" applyBorder="1" applyAlignment="1">
      <alignment horizontal="center" vertical="center"/>
    </xf>
    <xf numFmtId="0" fontId="0" fillId="5" borderId="14" xfId="0" applyFill="1" applyBorder="1" applyAlignment="1">
      <alignment horizontal="center" vertical="center"/>
    </xf>
    <xf numFmtId="4" fontId="0" fillId="5" borderId="14" xfId="0" applyNumberFormat="1" applyFill="1" applyBorder="1" applyAlignment="1">
      <alignment horizontal="center" vertical="center"/>
    </xf>
    <xf numFmtId="2" fontId="0" fillId="5" borderId="14" xfId="0" applyNumberFormat="1" applyFill="1" applyBorder="1" applyAlignment="1">
      <alignment horizontal="center" vertical="center"/>
    </xf>
    <xf numFmtId="3" fontId="0" fillId="5" borderId="14" xfId="0" applyNumberFormat="1" applyFill="1" applyBorder="1" applyAlignment="1">
      <alignment horizontal="center" vertical="center"/>
    </xf>
    <xf numFmtId="4" fontId="0" fillId="5" borderId="15" xfId="0" applyNumberFormat="1" applyFill="1" applyBorder="1" applyAlignment="1">
      <alignment horizontal="center" vertical="center"/>
    </xf>
    <xf numFmtId="0" fontId="9" fillId="8" borderId="14" xfId="0" applyFont="1" applyFill="1" applyBorder="1" applyAlignment="1">
      <alignment horizontal="center" vertical="center"/>
    </xf>
    <xf numFmtId="0" fontId="0" fillId="18" borderId="7" xfId="0" applyFill="1" applyBorder="1" applyAlignment="1">
      <alignment horizontal="center" vertical="center"/>
    </xf>
    <xf numFmtId="0" fontId="0" fillId="18" borderId="8" xfId="0" applyFill="1" applyBorder="1" applyAlignment="1">
      <alignment horizontal="center" vertical="center"/>
    </xf>
    <xf numFmtId="4" fontId="0" fillId="18" borderId="8" xfId="0" applyNumberFormat="1" applyFill="1" applyBorder="1" applyAlignment="1">
      <alignment horizontal="center" vertical="center"/>
    </xf>
    <xf numFmtId="0" fontId="9" fillId="18" borderId="8" xfId="0" applyFont="1" applyFill="1" applyBorder="1" applyAlignment="1">
      <alignment horizontal="center" vertical="center"/>
    </xf>
    <xf numFmtId="2" fontId="0" fillId="18" borderId="8" xfId="0" applyNumberFormat="1" applyFill="1" applyBorder="1" applyAlignment="1">
      <alignment horizontal="center" vertical="center"/>
    </xf>
    <xf numFmtId="3" fontId="0" fillId="18" borderId="8" xfId="0" applyNumberFormat="1" applyFill="1" applyBorder="1" applyAlignment="1">
      <alignment horizontal="center" vertical="center"/>
    </xf>
    <xf numFmtId="4" fontId="0" fillId="18" borderId="9" xfId="0" applyNumberFormat="1" applyFill="1" applyBorder="1" applyAlignment="1">
      <alignment horizontal="center" vertical="center"/>
    </xf>
    <xf numFmtId="0" fontId="4" fillId="32" borderId="1" xfId="0" applyFont="1" applyFill="1" applyBorder="1" applyAlignment="1">
      <alignment horizontal="center" vertical="center"/>
    </xf>
    <xf numFmtId="164" fontId="4" fillId="32" borderId="1" xfId="0" applyNumberFormat="1" applyFont="1" applyFill="1" applyBorder="1" applyAlignment="1">
      <alignment horizontal="center" vertical="center"/>
    </xf>
    <xf numFmtId="4" fontId="4" fillId="32" borderId="1" xfId="0" applyNumberFormat="1" applyFont="1" applyFill="1" applyBorder="1" applyAlignment="1">
      <alignment horizontal="center" vertical="center"/>
    </xf>
    <xf numFmtId="3" fontId="4" fillId="32" borderId="1" xfId="0" applyNumberFormat="1" applyFont="1" applyFill="1" applyBorder="1" applyAlignment="1">
      <alignment horizontal="center" vertical="center"/>
    </xf>
    <xf numFmtId="49" fontId="4" fillId="32" borderId="1" xfId="0" applyNumberFormat="1" applyFont="1" applyFill="1" applyBorder="1" applyAlignment="1">
      <alignment horizontal="center" vertical="center"/>
    </xf>
    <xf numFmtId="165" fontId="4" fillId="19" borderId="1" xfId="0" applyNumberFormat="1" applyFont="1" applyFill="1" applyBorder="1" applyAlignment="1">
      <alignment horizontal="center" vertical="center"/>
    </xf>
    <xf numFmtId="0" fontId="0" fillId="19" borderId="0" xfId="0" applyFill="1"/>
    <xf numFmtId="165" fontId="0" fillId="19" borderId="1" xfId="0" applyNumberFormat="1" applyFill="1" applyBorder="1" applyAlignment="1">
      <alignment horizontal="center" vertical="center"/>
    </xf>
    <xf numFmtId="0" fontId="4" fillId="33" borderId="1" xfId="0" applyFont="1" applyFill="1" applyBorder="1" applyAlignment="1">
      <alignment horizontal="center" vertical="center"/>
    </xf>
    <xf numFmtId="164" fontId="4" fillId="33" borderId="1" xfId="0" applyNumberFormat="1" applyFont="1" applyFill="1" applyBorder="1" applyAlignment="1">
      <alignment horizontal="center" vertical="center"/>
    </xf>
    <xf numFmtId="4" fontId="4" fillId="33" borderId="1" xfId="0" applyNumberFormat="1" applyFont="1" applyFill="1" applyBorder="1" applyAlignment="1">
      <alignment horizontal="center" vertical="center"/>
    </xf>
    <xf numFmtId="3" fontId="4" fillId="33" borderId="1" xfId="0" applyNumberFormat="1" applyFont="1" applyFill="1" applyBorder="1" applyAlignment="1">
      <alignment horizontal="center" vertical="center"/>
    </xf>
    <xf numFmtId="49" fontId="4" fillId="33" borderId="1" xfId="0" applyNumberFormat="1" applyFont="1" applyFill="1" applyBorder="1" applyAlignment="1">
      <alignment horizontal="center" vertical="center"/>
    </xf>
    <xf numFmtId="0" fontId="0" fillId="33" borderId="0" xfId="0" applyFill="1" applyAlignment="1">
      <alignment horizontal="center" vertical="center"/>
    </xf>
    <xf numFmtId="0" fontId="0" fillId="33" borderId="1" xfId="0" applyFill="1" applyBorder="1" applyAlignment="1">
      <alignment horizontal="center" vertical="center"/>
    </xf>
    <xf numFmtId="3" fontId="0" fillId="33" borderId="1" xfId="0" applyNumberFormat="1" applyFill="1" applyBorder="1" applyAlignment="1">
      <alignment horizontal="center" vertical="center"/>
    </xf>
    <xf numFmtId="4" fontId="0" fillId="33" borderId="1" xfId="0" applyNumberFormat="1" applyFill="1" applyBorder="1" applyAlignment="1">
      <alignment horizontal="center" vertical="center"/>
    </xf>
    <xf numFmtId="2" fontId="0" fillId="33" borderId="1" xfId="0" applyNumberFormat="1" applyFill="1" applyBorder="1" applyAlignment="1">
      <alignment horizontal="center" vertical="center"/>
    </xf>
    <xf numFmtId="0" fontId="4" fillId="34" borderId="1" xfId="0" applyFont="1" applyFill="1" applyBorder="1" applyAlignment="1">
      <alignment horizontal="center" vertical="center"/>
    </xf>
    <xf numFmtId="0" fontId="4" fillId="35" borderId="1" xfId="0" applyFont="1" applyFill="1" applyBorder="1" applyAlignment="1">
      <alignment horizontal="center" vertical="center"/>
    </xf>
    <xf numFmtId="164" fontId="4" fillId="35" borderId="1" xfId="0" applyNumberFormat="1" applyFont="1" applyFill="1" applyBorder="1" applyAlignment="1">
      <alignment horizontal="center" vertical="center"/>
    </xf>
    <xf numFmtId="4" fontId="4" fillId="35" borderId="1" xfId="0" applyNumberFormat="1" applyFont="1" applyFill="1" applyBorder="1" applyAlignment="1">
      <alignment horizontal="center" vertical="center"/>
    </xf>
    <xf numFmtId="3" fontId="4" fillId="35" borderId="1" xfId="0" applyNumberFormat="1" applyFont="1" applyFill="1" applyBorder="1" applyAlignment="1">
      <alignment horizontal="center" vertical="center"/>
    </xf>
    <xf numFmtId="49" fontId="4" fillId="35" borderId="1" xfId="0" applyNumberFormat="1" applyFont="1" applyFill="1" applyBorder="1" applyAlignment="1">
      <alignment horizontal="center" vertical="center"/>
    </xf>
    <xf numFmtId="0" fontId="0" fillId="35" borderId="1" xfId="0" applyFill="1" applyBorder="1" applyAlignment="1">
      <alignment horizontal="center" vertical="center"/>
    </xf>
    <xf numFmtId="4" fontId="0" fillId="35" borderId="1" xfId="0" applyNumberFormat="1" applyFill="1" applyBorder="1" applyAlignment="1">
      <alignment horizontal="center" vertical="center"/>
    </xf>
    <xf numFmtId="3" fontId="0" fillId="35" borderId="1" xfId="0" applyNumberFormat="1" applyFill="1" applyBorder="1" applyAlignment="1">
      <alignment horizontal="center" vertical="center"/>
    </xf>
    <xf numFmtId="0" fontId="0" fillId="35" borderId="0" xfId="0" applyFill="1" applyAlignment="1">
      <alignment horizontal="center" vertical="center"/>
    </xf>
    <xf numFmtId="0" fontId="9" fillId="31" borderId="8" xfId="0" applyFont="1" applyFill="1" applyBorder="1" applyAlignment="1">
      <alignment horizontal="center" vertical="center"/>
    </xf>
    <xf numFmtId="0" fontId="9" fillId="27" borderId="1" xfId="0" applyFont="1" applyFill="1" applyBorder="1" applyAlignment="1">
      <alignment horizontal="center" vertical="center"/>
    </xf>
    <xf numFmtId="4" fontId="0" fillId="21" borderId="4" xfId="0" applyNumberFormat="1" applyFill="1" applyBorder="1" applyAlignment="1">
      <alignment horizontal="center" vertical="center"/>
    </xf>
    <xf numFmtId="0" fontId="0" fillId="21" borderId="4" xfId="0" applyFill="1" applyBorder="1" applyAlignment="1">
      <alignment horizontal="center" vertical="center"/>
    </xf>
    <xf numFmtId="166" fontId="0" fillId="21" borderId="4" xfId="0" applyNumberFormat="1" applyFill="1" applyBorder="1" applyAlignment="1">
      <alignment horizontal="center" vertical="center"/>
    </xf>
    <xf numFmtId="3" fontId="0" fillId="21" borderId="4" xfId="0" applyNumberFormat="1" applyFill="1" applyBorder="1" applyAlignment="1">
      <alignment horizontal="center" vertical="center"/>
    </xf>
    <xf numFmtId="4" fontId="0" fillId="21" borderId="25" xfId="0" applyNumberFormat="1" applyFill="1" applyBorder="1" applyAlignment="1">
      <alignment horizontal="center" vertical="center"/>
    </xf>
    <xf numFmtId="4" fontId="0" fillId="26" borderId="2" xfId="0" applyNumberFormat="1" applyFill="1" applyBorder="1" applyAlignment="1">
      <alignment horizontal="center" vertical="center"/>
    </xf>
    <xf numFmtId="0" fontId="4" fillId="36" borderId="1" xfId="0" applyFont="1" applyFill="1" applyBorder="1" applyAlignment="1">
      <alignment horizontal="center" vertical="center"/>
    </xf>
    <xf numFmtId="164" fontId="4" fillId="36" borderId="1" xfId="0" applyNumberFormat="1" applyFont="1" applyFill="1" applyBorder="1" applyAlignment="1">
      <alignment horizontal="center" vertical="center"/>
    </xf>
    <xf numFmtId="4" fontId="4" fillId="36" borderId="1" xfId="0" applyNumberFormat="1" applyFont="1" applyFill="1" applyBorder="1" applyAlignment="1">
      <alignment horizontal="center" vertical="center"/>
    </xf>
    <xf numFmtId="165" fontId="4" fillId="36" borderId="1" xfId="0" applyNumberFormat="1" applyFont="1" applyFill="1" applyBorder="1" applyAlignment="1">
      <alignment horizontal="center" vertical="center"/>
    </xf>
    <xf numFmtId="3" fontId="4" fillId="36" borderId="1" xfId="0" applyNumberFormat="1" applyFont="1" applyFill="1" applyBorder="1" applyAlignment="1">
      <alignment horizontal="center" vertical="center"/>
    </xf>
    <xf numFmtId="49" fontId="4" fillId="36" borderId="1" xfId="0" applyNumberFormat="1" applyFont="1" applyFill="1" applyBorder="1" applyAlignment="1">
      <alignment horizontal="center" vertical="center"/>
    </xf>
    <xf numFmtId="0" fontId="0" fillId="36" borderId="1" xfId="0" applyFill="1" applyBorder="1" applyAlignment="1">
      <alignment horizontal="center" vertical="center"/>
    </xf>
    <xf numFmtId="4" fontId="0" fillId="36" borderId="1" xfId="0" applyNumberFormat="1" applyFill="1" applyBorder="1" applyAlignment="1">
      <alignment horizontal="center" vertical="center"/>
    </xf>
    <xf numFmtId="3" fontId="0" fillId="36" borderId="1" xfId="0" applyNumberFormat="1" applyFill="1" applyBorder="1" applyAlignment="1">
      <alignment horizontal="center" vertical="center"/>
    </xf>
    <xf numFmtId="0" fontId="0" fillId="36" borderId="0" xfId="0" applyFill="1" applyAlignment="1">
      <alignment horizontal="center" vertical="center"/>
    </xf>
    <xf numFmtId="0" fontId="4" fillId="37" borderId="1" xfId="0" applyFont="1" applyFill="1" applyBorder="1" applyAlignment="1">
      <alignment horizontal="center" vertical="center"/>
    </xf>
    <xf numFmtId="164" fontId="4" fillId="37" borderId="1" xfId="0" applyNumberFormat="1" applyFont="1" applyFill="1" applyBorder="1" applyAlignment="1">
      <alignment horizontal="center" vertical="center"/>
    </xf>
    <xf numFmtId="4" fontId="4" fillId="37" borderId="1" xfId="0" applyNumberFormat="1" applyFont="1" applyFill="1" applyBorder="1" applyAlignment="1">
      <alignment horizontal="center" vertical="center"/>
    </xf>
    <xf numFmtId="3" fontId="4" fillId="37" borderId="1" xfId="0" applyNumberFormat="1" applyFont="1" applyFill="1" applyBorder="1" applyAlignment="1">
      <alignment horizontal="center" vertical="center"/>
    </xf>
    <xf numFmtId="49" fontId="4" fillId="37" borderId="1" xfId="0" applyNumberFormat="1" applyFont="1" applyFill="1" applyBorder="1" applyAlignment="1">
      <alignment horizontal="center" vertical="center"/>
    </xf>
    <xf numFmtId="165" fontId="4" fillId="37" borderId="1" xfId="0" applyNumberFormat="1" applyFont="1" applyFill="1" applyBorder="1" applyAlignment="1">
      <alignment horizontal="center" vertical="center"/>
    </xf>
    <xf numFmtId="0" fontId="0" fillId="37" borderId="1" xfId="0" applyFill="1" applyBorder="1" applyAlignment="1">
      <alignment horizontal="center" vertical="center"/>
    </xf>
    <xf numFmtId="4" fontId="0" fillId="37" borderId="1" xfId="0" applyNumberFormat="1" applyFill="1" applyBorder="1" applyAlignment="1">
      <alignment horizontal="center" vertical="center"/>
    </xf>
    <xf numFmtId="3" fontId="0" fillId="37" borderId="1" xfId="0" applyNumberFormat="1" applyFill="1" applyBorder="1" applyAlignment="1">
      <alignment horizontal="center" vertical="center"/>
    </xf>
    <xf numFmtId="0" fontId="0" fillId="37" borderId="0" xfId="0" applyFill="1" applyAlignment="1">
      <alignment horizontal="center" vertical="center"/>
    </xf>
    <xf numFmtId="165" fontId="0" fillId="37" borderId="1" xfId="0" applyNumberFormat="1" applyFill="1" applyBorder="1" applyAlignment="1">
      <alignment horizontal="center" vertical="center"/>
    </xf>
    <xf numFmtId="0" fontId="4" fillId="38" borderId="1" xfId="0" applyFont="1" applyFill="1" applyBorder="1" applyAlignment="1">
      <alignment horizontal="center" vertical="center"/>
    </xf>
    <xf numFmtId="164" fontId="4" fillId="38" borderId="1" xfId="0" applyNumberFormat="1" applyFont="1" applyFill="1" applyBorder="1" applyAlignment="1">
      <alignment horizontal="center" vertical="center"/>
    </xf>
    <xf numFmtId="4" fontId="4" fillId="38" borderId="1" xfId="0" applyNumberFormat="1" applyFont="1" applyFill="1" applyBorder="1" applyAlignment="1">
      <alignment horizontal="center" vertical="center"/>
    </xf>
    <xf numFmtId="165" fontId="4" fillId="38" borderId="1" xfId="0" applyNumberFormat="1" applyFont="1" applyFill="1" applyBorder="1" applyAlignment="1">
      <alignment horizontal="center" vertical="center"/>
    </xf>
    <xf numFmtId="3" fontId="4" fillId="38" borderId="1" xfId="0" applyNumberFormat="1" applyFont="1" applyFill="1" applyBorder="1" applyAlignment="1">
      <alignment horizontal="center" vertical="center"/>
    </xf>
    <xf numFmtId="49" fontId="4" fillId="38" borderId="1" xfId="0" applyNumberFormat="1" applyFont="1" applyFill="1" applyBorder="1" applyAlignment="1">
      <alignment horizontal="center" vertical="center"/>
    </xf>
    <xf numFmtId="0" fontId="0" fillId="38" borderId="2" xfId="0" applyFill="1" applyBorder="1" applyAlignment="1">
      <alignment horizontal="center" vertical="center"/>
    </xf>
    <xf numFmtId="4" fontId="0" fillId="38" borderId="2" xfId="0" applyNumberFormat="1" applyFill="1" applyBorder="1" applyAlignment="1">
      <alignment horizontal="center" vertical="center"/>
    </xf>
    <xf numFmtId="166" fontId="0" fillId="38" borderId="2" xfId="0" applyNumberFormat="1" applyFill="1" applyBorder="1" applyAlignment="1">
      <alignment horizontal="center" vertical="center"/>
    </xf>
    <xf numFmtId="3" fontId="0" fillId="38" borderId="2" xfId="0" applyNumberFormat="1" applyFill="1" applyBorder="1" applyAlignment="1">
      <alignment horizontal="center" vertical="center"/>
    </xf>
    <xf numFmtId="0" fontId="0" fillId="38" borderId="0" xfId="0" applyFill="1" applyAlignment="1">
      <alignment horizontal="center" vertical="center"/>
    </xf>
    <xf numFmtId="0" fontId="0" fillId="26" borderId="11" xfId="0" applyFill="1" applyBorder="1" applyAlignment="1">
      <alignment horizontal="center" vertical="center"/>
    </xf>
    <xf numFmtId="4" fontId="0" fillId="26" borderId="11" xfId="0" applyNumberFormat="1" applyFill="1" applyBorder="1" applyAlignment="1">
      <alignment horizontal="center" vertical="center"/>
    </xf>
    <xf numFmtId="166" fontId="0" fillId="26" borderId="11" xfId="0" applyNumberFormat="1" applyFill="1" applyBorder="1" applyAlignment="1">
      <alignment horizontal="center" vertical="center"/>
    </xf>
    <xf numFmtId="3" fontId="0" fillId="26" borderId="11" xfId="0" applyNumberFormat="1" applyFill="1" applyBorder="1" applyAlignment="1">
      <alignment horizontal="center" vertical="center"/>
    </xf>
    <xf numFmtId="4" fontId="0" fillId="26" borderId="12" xfId="0" applyNumberFormat="1" applyFill="1" applyBorder="1" applyAlignment="1">
      <alignment horizontal="center" vertical="center"/>
    </xf>
    <xf numFmtId="4" fontId="0" fillId="26" borderId="20" xfId="0" applyNumberFormat="1" applyFill="1" applyBorder="1" applyAlignment="1">
      <alignment horizontal="center" vertical="center"/>
    </xf>
    <xf numFmtId="4" fontId="0" fillId="21" borderId="0" xfId="0" applyNumberFormat="1" applyFill="1"/>
    <xf numFmtId="3" fontId="0" fillId="21" borderId="0" xfId="0" applyNumberFormat="1" applyFill="1"/>
    <xf numFmtId="0" fontId="0" fillId="21" borderId="0" xfId="0" applyFill="1"/>
    <xf numFmtId="0" fontId="0" fillId="35" borderId="4" xfId="0" applyFill="1" applyBorder="1" applyAlignment="1">
      <alignment horizontal="center" vertical="center"/>
    </xf>
    <xf numFmtId="0" fontId="0" fillId="11" borderId="1" xfId="0" applyFill="1" applyBorder="1" applyAlignment="1">
      <alignment horizontal="center" vertical="center"/>
    </xf>
    <xf numFmtId="4" fontId="0" fillId="11" borderId="1" xfId="0" applyNumberFormat="1" applyFill="1" applyBorder="1" applyAlignment="1">
      <alignment horizontal="center" vertical="center"/>
    </xf>
    <xf numFmtId="2" fontId="0" fillId="11" borderId="1" xfId="0" applyNumberFormat="1" applyFill="1" applyBorder="1" applyAlignment="1">
      <alignment horizontal="center" vertical="center"/>
    </xf>
    <xf numFmtId="3" fontId="0" fillId="11" borderId="1" xfId="0" applyNumberFormat="1" applyFill="1" applyBorder="1" applyAlignment="1">
      <alignment horizontal="center" vertical="center"/>
    </xf>
    <xf numFmtId="0" fontId="4" fillId="39" borderId="1" xfId="0" applyFont="1" applyFill="1" applyBorder="1" applyAlignment="1">
      <alignment horizontal="center" vertical="center"/>
    </xf>
    <xf numFmtId="164" fontId="4" fillId="39" borderId="1" xfId="0" applyNumberFormat="1" applyFont="1" applyFill="1" applyBorder="1" applyAlignment="1">
      <alignment horizontal="center" vertical="center"/>
    </xf>
    <xf numFmtId="4" fontId="4" fillId="39" borderId="1" xfId="0" applyNumberFormat="1" applyFont="1" applyFill="1" applyBorder="1" applyAlignment="1">
      <alignment horizontal="center" vertical="center"/>
    </xf>
    <xf numFmtId="3" fontId="4" fillId="39" borderId="1" xfId="0" applyNumberFormat="1" applyFont="1" applyFill="1" applyBorder="1" applyAlignment="1">
      <alignment horizontal="center" vertical="center"/>
    </xf>
    <xf numFmtId="49" fontId="4" fillId="39" borderId="1" xfId="0" applyNumberFormat="1" applyFont="1" applyFill="1" applyBorder="1" applyAlignment="1">
      <alignment horizontal="center" vertical="center"/>
    </xf>
    <xf numFmtId="0" fontId="0" fillId="34" borderId="0" xfId="0" applyFill="1"/>
    <xf numFmtId="0" fontId="0" fillId="39" borderId="1" xfId="0" applyFill="1" applyBorder="1" applyAlignment="1">
      <alignment horizontal="center" vertical="center"/>
    </xf>
    <xf numFmtId="4" fontId="0" fillId="39" borderId="1" xfId="0" applyNumberFormat="1" applyFill="1" applyBorder="1" applyAlignment="1">
      <alignment horizontal="center" vertical="center"/>
    </xf>
    <xf numFmtId="2" fontId="0" fillId="39" borderId="1" xfId="0" applyNumberFormat="1" applyFill="1" applyBorder="1" applyAlignment="1">
      <alignment horizontal="center" vertical="center"/>
    </xf>
    <xf numFmtId="3" fontId="0" fillId="39" borderId="1" xfId="0" applyNumberFormat="1" applyFill="1" applyBorder="1" applyAlignment="1">
      <alignment horizontal="center" vertical="center"/>
    </xf>
    <xf numFmtId="0" fontId="0" fillId="39" borderId="0" xfId="0" applyFill="1" applyAlignment="1">
      <alignment horizontal="center" vertical="center"/>
    </xf>
    <xf numFmtId="0" fontId="4" fillId="40" borderId="1" xfId="0" applyFont="1" applyFill="1" applyBorder="1" applyAlignment="1">
      <alignment horizontal="center" vertical="center"/>
    </xf>
    <xf numFmtId="164" fontId="4" fillId="40" borderId="1" xfId="0" applyNumberFormat="1" applyFont="1" applyFill="1" applyBorder="1" applyAlignment="1">
      <alignment horizontal="center" vertical="center"/>
    </xf>
    <xf numFmtId="4" fontId="4" fillId="40" borderId="1" xfId="0" applyNumberFormat="1" applyFont="1" applyFill="1" applyBorder="1" applyAlignment="1">
      <alignment horizontal="center" vertical="center"/>
    </xf>
    <xf numFmtId="3" fontId="4" fillId="40" borderId="1" xfId="0" applyNumberFormat="1" applyFont="1" applyFill="1" applyBorder="1" applyAlignment="1">
      <alignment horizontal="center" vertical="center"/>
    </xf>
    <xf numFmtId="49" fontId="4" fillId="40" borderId="1" xfId="0" applyNumberFormat="1" applyFont="1" applyFill="1" applyBorder="1" applyAlignment="1">
      <alignment horizontal="center" vertical="center"/>
    </xf>
    <xf numFmtId="165" fontId="4" fillId="40" borderId="1" xfId="0" applyNumberFormat="1" applyFont="1" applyFill="1" applyBorder="1" applyAlignment="1">
      <alignment horizontal="center" vertical="center"/>
    </xf>
    <xf numFmtId="0" fontId="0" fillId="40" borderId="1" xfId="0" applyFill="1" applyBorder="1" applyAlignment="1">
      <alignment horizontal="center" vertical="center"/>
    </xf>
    <xf numFmtId="0" fontId="0" fillId="40" borderId="0" xfId="0" applyFill="1" applyAlignment="1">
      <alignment horizontal="center" vertical="center"/>
    </xf>
    <xf numFmtId="4" fontId="0" fillId="40" borderId="1" xfId="0" applyNumberFormat="1" applyFill="1" applyBorder="1" applyAlignment="1">
      <alignment horizontal="center" vertical="center"/>
    </xf>
    <xf numFmtId="165" fontId="0" fillId="40" borderId="1" xfId="0" applyNumberFormat="1" applyFill="1" applyBorder="1" applyAlignment="1">
      <alignment horizontal="center" vertical="center"/>
    </xf>
    <xf numFmtId="3" fontId="0" fillId="40" borderId="1" xfId="0" applyNumberFormat="1" applyFill="1" applyBorder="1" applyAlignment="1">
      <alignment horizontal="center" vertical="center"/>
    </xf>
    <xf numFmtId="0" fontId="15" fillId="23" borderId="0" xfId="0" applyFont="1" applyFill="1" applyAlignment="1">
      <alignment horizontal="center" vertical="center"/>
    </xf>
    <xf numFmtId="0" fontId="9" fillId="35" borderId="1" xfId="0" applyFont="1" applyFill="1" applyBorder="1" applyAlignment="1">
      <alignment horizontal="center" vertical="center"/>
    </xf>
    <xf numFmtId="165" fontId="0" fillId="35" borderId="1" xfId="0" applyNumberFormat="1" applyFill="1" applyBorder="1" applyAlignment="1">
      <alignment horizontal="center" vertical="center"/>
    </xf>
    <xf numFmtId="4" fontId="4" fillId="29" borderId="4" xfId="0" applyNumberFormat="1" applyFont="1" applyFill="1" applyBorder="1" applyAlignment="1">
      <alignment vertical="center"/>
    </xf>
    <xf numFmtId="4" fontId="4" fillId="29" borderId="2" xfId="0" applyNumberFormat="1" applyFont="1" applyFill="1" applyBorder="1" applyAlignment="1">
      <alignment vertical="center"/>
    </xf>
    <xf numFmtId="4" fontId="4" fillId="28" borderId="4" xfId="0" applyNumberFormat="1" applyFont="1" applyFill="1" applyBorder="1" applyAlignment="1">
      <alignment vertical="center"/>
    </xf>
    <xf numFmtId="4" fontId="4" fillId="28" borderId="5" xfId="0" applyNumberFormat="1" applyFont="1" applyFill="1" applyBorder="1" applyAlignment="1">
      <alignment vertical="center"/>
    </xf>
    <xf numFmtId="4" fontId="4" fillId="28" borderId="2" xfId="0" applyNumberFormat="1" applyFont="1" applyFill="1" applyBorder="1" applyAlignment="1">
      <alignment vertical="center"/>
    </xf>
    <xf numFmtId="0" fontId="4" fillId="41" borderId="1" xfId="0" applyFont="1" applyFill="1" applyBorder="1" applyAlignment="1">
      <alignment horizontal="center" vertical="center"/>
    </xf>
    <xf numFmtId="164" fontId="4" fillId="41" borderId="1" xfId="0" applyNumberFormat="1" applyFont="1" applyFill="1" applyBorder="1" applyAlignment="1">
      <alignment horizontal="center" vertical="center"/>
    </xf>
    <xf numFmtId="4" fontId="4" fillId="41" borderId="1" xfId="0" applyNumberFormat="1" applyFont="1" applyFill="1" applyBorder="1" applyAlignment="1">
      <alignment horizontal="center" vertical="center"/>
    </xf>
    <xf numFmtId="3" fontId="4" fillId="41" borderId="1" xfId="0" applyNumberFormat="1" applyFont="1" applyFill="1" applyBorder="1" applyAlignment="1">
      <alignment horizontal="center" vertical="center"/>
    </xf>
    <xf numFmtId="49" fontId="4" fillId="41" borderId="1" xfId="0" applyNumberFormat="1" applyFont="1" applyFill="1" applyBorder="1" applyAlignment="1">
      <alignment horizontal="center" vertical="center"/>
    </xf>
    <xf numFmtId="0" fontId="0" fillId="41" borderId="1" xfId="0" applyFill="1" applyBorder="1" applyAlignment="1">
      <alignment horizontal="center" vertical="center"/>
    </xf>
    <xf numFmtId="4" fontId="0" fillId="41" borderId="1" xfId="0" applyNumberFormat="1" applyFill="1" applyBorder="1" applyAlignment="1">
      <alignment horizontal="center" vertical="center"/>
    </xf>
    <xf numFmtId="3" fontId="0" fillId="41" borderId="1" xfId="0" applyNumberFormat="1" applyFill="1" applyBorder="1" applyAlignment="1">
      <alignment horizontal="center" vertical="center"/>
    </xf>
    <xf numFmtId="0" fontId="0" fillId="41" borderId="0" xfId="0" applyFill="1" applyAlignment="1">
      <alignment horizontal="center" vertical="center"/>
    </xf>
    <xf numFmtId="4" fontId="0" fillId="11" borderId="0" xfId="0" applyNumberFormat="1" applyFill="1"/>
    <xf numFmtId="0" fontId="0" fillId="32" borderId="1" xfId="0" applyFill="1" applyBorder="1" applyAlignment="1">
      <alignment horizontal="center" vertical="center"/>
    </xf>
    <xf numFmtId="4" fontId="0" fillId="32" borderId="1" xfId="0" applyNumberFormat="1" applyFill="1" applyBorder="1" applyAlignment="1">
      <alignment horizontal="center" vertical="center"/>
    </xf>
    <xf numFmtId="3" fontId="0" fillId="32" borderId="1" xfId="0" applyNumberFormat="1" applyFill="1" applyBorder="1" applyAlignment="1">
      <alignment horizontal="center" vertical="center"/>
    </xf>
    <xf numFmtId="0" fontId="0" fillId="32" borderId="0" xfId="0" applyFill="1" applyAlignment="1">
      <alignment horizontal="center" vertical="center"/>
    </xf>
    <xf numFmtId="165" fontId="4" fillId="30" borderId="1" xfId="0" applyNumberFormat="1" applyFont="1" applyFill="1" applyBorder="1" applyAlignment="1">
      <alignment horizontal="center" vertical="center"/>
    </xf>
    <xf numFmtId="165" fontId="0" fillId="30" borderId="1" xfId="0" applyNumberFormat="1" applyFill="1" applyBorder="1" applyAlignment="1">
      <alignment horizontal="center" vertical="center"/>
    </xf>
    <xf numFmtId="0" fontId="4" fillId="42" borderId="1" xfId="0" applyFont="1" applyFill="1" applyBorder="1" applyAlignment="1">
      <alignment horizontal="center" vertical="center"/>
    </xf>
    <xf numFmtId="164" fontId="4" fillId="42" borderId="1" xfId="0" applyNumberFormat="1" applyFont="1" applyFill="1" applyBorder="1" applyAlignment="1">
      <alignment horizontal="center" vertical="center"/>
    </xf>
    <xf numFmtId="4" fontId="4" fillId="42" borderId="1" xfId="0" applyNumberFormat="1" applyFont="1" applyFill="1" applyBorder="1" applyAlignment="1">
      <alignment horizontal="center" vertical="center"/>
    </xf>
    <xf numFmtId="165" fontId="4" fillId="42" borderId="1" xfId="0" applyNumberFormat="1" applyFont="1" applyFill="1" applyBorder="1" applyAlignment="1">
      <alignment horizontal="center" vertical="center"/>
    </xf>
    <xf numFmtId="3" fontId="4" fillId="42" borderId="1" xfId="0" applyNumberFormat="1" applyFont="1" applyFill="1" applyBorder="1" applyAlignment="1">
      <alignment horizontal="center" vertical="center"/>
    </xf>
    <xf numFmtId="49" fontId="4" fillId="42" borderId="1" xfId="0" applyNumberFormat="1" applyFont="1" applyFill="1" applyBorder="1" applyAlignment="1">
      <alignment horizontal="center" vertical="center"/>
    </xf>
    <xf numFmtId="0" fontId="0" fillId="42" borderId="1" xfId="0" applyFill="1" applyBorder="1" applyAlignment="1">
      <alignment horizontal="center" vertical="center"/>
    </xf>
    <xf numFmtId="4" fontId="0" fillId="42" borderId="1" xfId="0" applyNumberFormat="1" applyFill="1" applyBorder="1" applyAlignment="1">
      <alignment horizontal="center" vertical="center"/>
    </xf>
    <xf numFmtId="165" fontId="0" fillId="42" borderId="1" xfId="0" applyNumberFormat="1" applyFill="1" applyBorder="1" applyAlignment="1">
      <alignment horizontal="center" vertical="center"/>
    </xf>
    <xf numFmtId="3" fontId="0" fillId="42" borderId="1" xfId="0" applyNumberFormat="1" applyFill="1" applyBorder="1" applyAlignment="1">
      <alignment horizontal="center" vertical="center"/>
    </xf>
    <xf numFmtId="0" fontId="0" fillId="42" borderId="0" xfId="0" applyFill="1" applyAlignment="1">
      <alignment horizontal="center" vertical="center"/>
    </xf>
    <xf numFmtId="0" fontId="4" fillId="43" borderId="1" xfId="0" applyFont="1" applyFill="1" applyBorder="1" applyAlignment="1">
      <alignment horizontal="center" vertical="center"/>
    </xf>
    <xf numFmtId="164" fontId="4" fillId="43" borderId="1" xfId="0" applyNumberFormat="1" applyFont="1" applyFill="1" applyBorder="1" applyAlignment="1">
      <alignment horizontal="center" vertical="center"/>
    </xf>
    <xf numFmtId="4" fontId="4" fillId="43" borderId="1" xfId="0" applyNumberFormat="1" applyFont="1" applyFill="1" applyBorder="1" applyAlignment="1">
      <alignment horizontal="center" vertical="center"/>
    </xf>
    <xf numFmtId="165" fontId="4" fillId="43" borderId="1" xfId="0" applyNumberFormat="1" applyFont="1" applyFill="1" applyBorder="1" applyAlignment="1">
      <alignment horizontal="center" vertical="center"/>
    </xf>
    <xf numFmtId="3" fontId="4" fillId="43" borderId="1" xfId="0" applyNumberFormat="1" applyFont="1" applyFill="1" applyBorder="1" applyAlignment="1">
      <alignment horizontal="center" vertical="center"/>
    </xf>
    <xf numFmtId="49" fontId="4" fillId="43" borderId="1" xfId="0" applyNumberFormat="1" applyFont="1" applyFill="1" applyBorder="1" applyAlignment="1">
      <alignment horizontal="center" vertical="center"/>
    </xf>
    <xf numFmtId="0" fontId="0" fillId="43" borderId="1" xfId="0" applyFill="1" applyBorder="1" applyAlignment="1">
      <alignment horizontal="center" vertical="center"/>
    </xf>
    <xf numFmtId="4" fontId="0" fillId="43" borderId="1" xfId="0" applyNumberFormat="1" applyFill="1" applyBorder="1" applyAlignment="1">
      <alignment horizontal="center" vertical="center"/>
    </xf>
    <xf numFmtId="165" fontId="0" fillId="43" borderId="1" xfId="0" applyNumberFormat="1" applyFill="1" applyBorder="1" applyAlignment="1">
      <alignment horizontal="center" vertical="center"/>
    </xf>
    <xf numFmtId="3" fontId="0" fillId="43" borderId="1" xfId="0" applyNumberFormat="1" applyFill="1" applyBorder="1" applyAlignment="1">
      <alignment horizontal="center" vertical="center"/>
    </xf>
    <xf numFmtId="0" fontId="0" fillId="43" borderId="0" xfId="0" applyFill="1" applyAlignment="1">
      <alignment horizontal="center" vertical="center"/>
    </xf>
    <xf numFmtId="0" fontId="4" fillId="44" borderId="1" xfId="0" applyFont="1" applyFill="1" applyBorder="1" applyAlignment="1">
      <alignment horizontal="center" vertical="center"/>
    </xf>
    <xf numFmtId="164" fontId="4" fillId="44" borderId="1" xfId="0" applyNumberFormat="1" applyFont="1" applyFill="1" applyBorder="1" applyAlignment="1">
      <alignment horizontal="center" vertical="center"/>
    </xf>
    <xf numFmtId="4" fontId="4" fillId="44" borderId="1" xfId="0" applyNumberFormat="1" applyFont="1" applyFill="1" applyBorder="1" applyAlignment="1">
      <alignment horizontal="center" vertical="center"/>
    </xf>
    <xf numFmtId="165" fontId="4" fillId="44" borderId="1" xfId="0" applyNumberFormat="1" applyFont="1" applyFill="1" applyBorder="1" applyAlignment="1">
      <alignment horizontal="center" vertical="center"/>
    </xf>
    <xf numFmtId="3" fontId="4" fillId="44" borderId="1" xfId="0" applyNumberFormat="1" applyFont="1" applyFill="1" applyBorder="1" applyAlignment="1">
      <alignment horizontal="center" vertical="center"/>
    </xf>
    <xf numFmtId="49" fontId="4" fillId="44" borderId="1" xfId="0" applyNumberFormat="1" applyFont="1" applyFill="1" applyBorder="1" applyAlignment="1">
      <alignment horizontal="center" vertical="center"/>
    </xf>
    <xf numFmtId="0" fontId="0" fillId="44" borderId="1" xfId="0" applyFill="1" applyBorder="1" applyAlignment="1">
      <alignment horizontal="center" vertical="center"/>
    </xf>
    <xf numFmtId="4" fontId="0" fillId="44" borderId="1" xfId="0" applyNumberFormat="1" applyFill="1" applyBorder="1" applyAlignment="1">
      <alignment horizontal="center" vertical="center"/>
    </xf>
    <xf numFmtId="165" fontId="0" fillId="44" borderId="1" xfId="0" applyNumberFormat="1" applyFill="1" applyBorder="1" applyAlignment="1">
      <alignment horizontal="center" vertical="center"/>
    </xf>
    <xf numFmtId="3" fontId="0" fillId="44" borderId="1" xfId="0" applyNumberFormat="1" applyFill="1" applyBorder="1" applyAlignment="1">
      <alignment horizontal="center" vertical="center"/>
    </xf>
    <xf numFmtId="0" fontId="0" fillId="44" borderId="0" xfId="0" applyFill="1" applyAlignment="1">
      <alignment horizontal="center" vertical="center"/>
    </xf>
    <xf numFmtId="0" fontId="4" fillId="11" borderId="2" xfId="0" applyFont="1" applyFill="1" applyBorder="1" applyAlignment="1">
      <alignment horizontal="center" vertical="center"/>
    </xf>
    <xf numFmtId="164" fontId="4" fillId="11" borderId="2" xfId="0" applyNumberFormat="1" applyFont="1" applyFill="1" applyBorder="1" applyAlignment="1">
      <alignment horizontal="center" vertical="center"/>
    </xf>
    <xf numFmtId="4" fontId="4" fillId="11" borderId="2" xfId="0" applyNumberFormat="1" applyFont="1" applyFill="1" applyBorder="1" applyAlignment="1">
      <alignment horizontal="center" vertical="center"/>
    </xf>
    <xf numFmtId="0" fontId="4" fillId="16" borderId="2" xfId="0" applyFont="1" applyFill="1" applyBorder="1" applyAlignment="1">
      <alignment horizontal="center" vertical="center"/>
    </xf>
    <xf numFmtId="164" fontId="4" fillId="16" borderId="2" xfId="0" applyNumberFormat="1" applyFont="1" applyFill="1" applyBorder="1" applyAlignment="1">
      <alignment horizontal="center" vertical="center"/>
    </xf>
    <xf numFmtId="4" fontId="4" fillId="16" borderId="2" xfId="0" applyNumberFormat="1" applyFont="1" applyFill="1" applyBorder="1" applyAlignment="1">
      <alignment horizontal="center" vertical="center"/>
    </xf>
    <xf numFmtId="165" fontId="0" fillId="33" borderId="1" xfId="0" applyNumberFormat="1" applyFill="1" applyBorder="1" applyAlignment="1">
      <alignment horizontal="center" vertical="center"/>
    </xf>
    <xf numFmtId="0" fontId="4" fillId="11" borderId="4" xfId="0" applyFont="1" applyFill="1" applyBorder="1" applyAlignment="1">
      <alignment horizontal="center" vertical="center"/>
    </xf>
    <xf numFmtId="0" fontId="4" fillId="11" borderId="2" xfId="0" applyFont="1" applyFill="1" applyBorder="1" applyAlignment="1">
      <alignment horizontal="center" vertical="center"/>
    </xf>
    <xf numFmtId="4" fontId="4" fillId="11" borderId="4" xfId="0" applyNumberFormat="1" applyFont="1" applyFill="1" applyBorder="1" applyAlignment="1">
      <alignment horizontal="center" vertical="center"/>
    </xf>
    <xf numFmtId="4" fontId="4" fillId="11" borderId="2" xfId="0" applyNumberFormat="1" applyFont="1" applyFill="1" applyBorder="1" applyAlignment="1">
      <alignment horizontal="center" vertical="center"/>
    </xf>
    <xf numFmtId="164" fontId="4" fillId="11" borderId="4" xfId="0" applyNumberFormat="1" applyFont="1" applyFill="1" applyBorder="1" applyAlignment="1">
      <alignment horizontal="center" vertical="center"/>
    </xf>
    <xf numFmtId="164" fontId="4" fillId="11" borderId="2" xfId="0" applyNumberFormat="1" applyFont="1" applyFill="1" applyBorder="1" applyAlignment="1">
      <alignment horizontal="center" vertical="center"/>
    </xf>
    <xf numFmtId="0" fontId="4" fillId="29" borderId="4" xfId="0" applyFont="1" applyFill="1" applyBorder="1" applyAlignment="1">
      <alignment horizontal="center" vertical="center"/>
    </xf>
    <xf numFmtId="0" fontId="4" fillId="29" borderId="5" xfId="0" applyFont="1" applyFill="1" applyBorder="1" applyAlignment="1">
      <alignment horizontal="center" vertical="center"/>
    </xf>
    <xf numFmtId="164" fontId="4" fillId="29" borderId="4" xfId="0" applyNumberFormat="1" applyFont="1" applyFill="1" applyBorder="1" applyAlignment="1">
      <alignment horizontal="center" vertical="center"/>
    </xf>
    <xf numFmtId="164" fontId="4" fillId="29" borderId="5" xfId="0" applyNumberFormat="1" applyFont="1" applyFill="1" applyBorder="1" applyAlignment="1">
      <alignment horizontal="center" vertical="center"/>
    </xf>
    <xf numFmtId="4" fontId="4" fillId="29" borderId="4" xfId="0" applyNumberFormat="1" applyFont="1" applyFill="1" applyBorder="1" applyAlignment="1">
      <alignment horizontal="center" vertical="center"/>
    </xf>
    <xf numFmtId="4" fontId="4" fillId="29" borderId="5" xfId="0" applyNumberFormat="1" applyFont="1" applyFill="1" applyBorder="1" applyAlignment="1">
      <alignment horizontal="center" vertical="center"/>
    </xf>
    <xf numFmtId="0" fontId="4" fillId="30" borderId="26" xfId="0" applyFont="1" applyFill="1" applyBorder="1" applyAlignment="1">
      <alignment horizontal="center" vertical="center"/>
    </xf>
    <xf numFmtId="0" fontId="4" fillId="30" borderId="27" xfId="0" applyFont="1" applyFill="1" applyBorder="1" applyAlignment="1">
      <alignment horizontal="center" vertical="center"/>
    </xf>
    <xf numFmtId="0" fontId="4" fillId="30" borderId="28" xfId="0" applyFont="1" applyFill="1" applyBorder="1" applyAlignment="1">
      <alignment horizontal="center" vertical="center"/>
    </xf>
    <xf numFmtId="0" fontId="4" fillId="35" borderId="4" xfId="0" applyFont="1" applyFill="1" applyBorder="1" applyAlignment="1">
      <alignment horizontal="center" vertical="center"/>
    </xf>
    <xf numFmtId="0" fontId="4" fillId="35" borderId="5" xfId="0" applyFont="1" applyFill="1" applyBorder="1" applyAlignment="1">
      <alignment horizontal="center" vertical="center"/>
    </xf>
    <xf numFmtId="0" fontId="4" fillId="35" borderId="2" xfId="0" applyFont="1" applyFill="1" applyBorder="1" applyAlignment="1">
      <alignment horizontal="center" vertical="center"/>
    </xf>
    <xf numFmtId="164" fontId="4" fillId="35" borderId="4" xfId="0" applyNumberFormat="1" applyFont="1" applyFill="1" applyBorder="1" applyAlignment="1">
      <alignment horizontal="center" vertical="center"/>
    </xf>
    <xf numFmtId="164" fontId="4" fillId="35" borderId="5" xfId="0" applyNumberFormat="1" applyFont="1" applyFill="1" applyBorder="1" applyAlignment="1">
      <alignment horizontal="center" vertical="center"/>
    </xf>
    <xf numFmtId="164" fontId="4" fillId="35" borderId="2" xfId="0" applyNumberFormat="1" applyFont="1" applyFill="1" applyBorder="1" applyAlignment="1">
      <alignment horizontal="center" vertical="center"/>
    </xf>
    <xf numFmtId="4" fontId="4" fillId="35" borderId="4" xfId="0" applyNumberFormat="1" applyFont="1" applyFill="1" applyBorder="1" applyAlignment="1">
      <alignment horizontal="center" vertical="center"/>
    </xf>
    <xf numFmtId="4" fontId="4" fillId="35" borderId="5" xfId="0" applyNumberFormat="1" applyFont="1" applyFill="1" applyBorder="1" applyAlignment="1">
      <alignment horizontal="center" vertical="center"/>
    </xf>
    <xf numFmtId="4" fontId="4" fillId="35" borderId="2" xfId="0" applyNumberFormat="1" applyFont="1" applyFill="1" applyBorder="1" applyAlignment="1">
      <alignment horizontal="center" vertical="center"/>
    </xf>
    <xf numFmtId="0" fontId="4" fillId="33" borderId="4" xfId="0" applyFont="1" applyFill="1" applyBorder="1" applyAlignment="1">
      <alignment horizontal="center" vertical="center"/>
    </xf>
    <xf numFmtId="0" fontId="4" fillId="33" borderId="5" xfId="0" applyFont="1" applyFill="1" applyBorder="1" applyAlignment="1">
      <alignment horizontal="center" vertical="center"/>
    </xf>
    <xf numFmtId="0" fontId="4" fillId="33" borderId="2" xfId="0" applyFont="1" applyFill="1" applyBorder="1" applyAlignment="1">
      <alignment horizontal="center" vertical="center"/>
    </xf>
    <xf numFmtId="0" fontId="4" fillId="33" borderId="4" xfId="0" applyFont="1" applyFill="1" applyBorder="1" applyAlignment="1">
      <alignment horizontal="center" vertical="center" wrapText="1"/>
    </xf>
    <xf numFmtId="0" fontId="4" fillId="33" borderId="5" xfId="0" applyFont="1" applyFill="1" applyBorder="1" applyAlignment="1">
      <alignment horizontal="center" vertical="center" wrapText="1"/>
    </xf>
    <xf numFmtId="0" fontId="4" fillId="33" borderId="2" xfId="0" applyFont="1" applyFill="1" applyBorder="1" applyAlignment="1">
      <alignment horizontal="center" vertical="center" wrapText="1"/>
    </xf>
    <xf numFmtId="164" fontId="4" fillId="33" borderId="4" xfId="0" applyNumberFormat="1" applyFont="1" applyFill="1" applyBorder="1" applyAlignment="1">
      <alignment horizontal="center" vertical="center"/>
    </xf>
    <xf numFmtId="164" fontId="4" fillId="33" borderId="5" xfId="0" applyNumberFormat="1" applyFont="1" applyFill="1" applyBorder="1" applyAlignment="1">
      <alignment horizontal="center" vertical="center"/>
    </xf>
    <xf numFmtId="164" fontId="4" fillId="33" borderId="2" xfId="0" applyNumberFormat="1" applyFont="1" applyFill="1" applyBorder="1" applyAlignment="1">
      <alignment horizontal="center" vertical="center"/>
    </xf>
    <xf numFmtId="4" fontId="4" fillId="33" borderId="4" xfId="0" applyNumberFormat="1" applyFont="1" applyFill="1" applyBorder="1" applyAlignment="1">
      <alignment horizontal="center" vertical="center"/>
    </xf>
    <xf numFmtId="4" fontId="4" fillId="33" borderId="5" xfId="0" applyNumberFormat="1" applyFont="1" applyFill="1" applyBorder="1" applyAlignment="1">
      <alignment horizontal="center" vertical="center"/>
    </xf>
    <xf numFmtId="4" fontId="4" fillId="33" borderId="2" xfId="0" applyNumberFormat="1" applyFont="1" applyFill="1" applyBorder="1" applyAlignment="1">
      <alignment horizontal="center" vertical="center"/>
    </xf>
    <xf numFmtId="4" fontId="4" fillId="19" borderId="4" xfId="0" applyNumberFormat="1" applyFont="1" applyFill="1" applyBorder="1" applyAlignment="1">
      <alignment horizontal="center" vertical="center"/>
    </xf>
    <xf numFmtId="4" fontId="4" fillId="19" borderId="5" xfId="0" applyNumberFormat="1" applyFont="1" applyFill="1" applyBorder="1" applyAlignment="1">
      <alignment horizontal="center" vertical="center"/>
    </xf>
    <xf numFmtId="4" fontId="4" fillId="19" borderId="2" xfId="0" applyNumberFormat="1" applyFont="1" applyFill="1" applyBorder="1" applyAlignment="1">
      <alignment horizontal="center" vertical="center"/>
    </xf>
    <xf numFmtId="0" fontId="4" fillId="19" borderId="4" xfId="0" applyFont="1" applyFill="1" applyBorder="1" applyAlignment="1">
      <alignment horizontal="center" vertical="center"/>
    </xf>
    <xf numFmtId="0" fontId="4" fillId="19" borderId="5" xfId="0" applyFont="1" applyFill="1" applyBorder="1" applyAlignment="1">
      <alignment horizontal="center" vertical="center"/>
    </xf>
    <xf numFmtId="0" fontId="4" fillId="19" borderId="2" xfId="0" applyFont="1" applyFill="1" applyBorder="1" applyAlignment="1">
      <alignment horizontal="center" vertical="center"/>
    </xf>
    <xf numFmtId="0" fontId="4" fillId="30" borderId="4" xfId="0" applyFont="1" applyFill="1" applyBorder="1" applyAlignment="1">
      <alignment horizontal="center" vertical="center"/>
    </xf>
    <xf numFmtId="0" fontId="4" fillId="30" borderId="5" xfId="0" applyFont="1" applyFill="1" applyBorder="1" applyAlignment="1">
      <alignment horizontal="center" vertical="center"/>
    </xf>
    <xf numFmtId="0" fontId="4" fillId="30" borderId="2" xfId="0" applyFont="1" applyFill="1" applyBorder="1" applyAlignment="1">
      <alignment horizontal="center" vertical="center"/>
    </xf>
    <xf numFmtId="164" fontId="4" fillId="30" borderId="4" xfId="0" applyNumberFormat="1" applyFont="1" applyFill="1" applyBorder="1" applyAlignment="1">
      <alignment horizontal="center" vertical="center"/>
    </xf>
    <xf numFmtId="164" fontId="4" fillId="30" borderId="5" xfId="0" applyNumberFormat="1" applyFont="1" applyFill="1" applyBorder="1" applyAlignment="1">
      <alignment horizontal="center" vertical="center"/>
    </xf>
    <xf numFmtId="164" fontId="4" fillId="30" borderId="2" xfId="0" applyNumberFormat="1" applyFont="1" applyFill="1" applyBorder="1" applyAlignment="1">
      <alignment horizontal="center" vertical="center"/>
    </xf>
    <xf numFmtId="4" fontId="4" fillId="30" borderId="4" xfId="0" applyNumberFormat="1" applyFont="1" applyFill="1" applyBorder="1" applyAlignment="1">
      <alignment horizontal="center" vertical="center"/>
    </xf>
    <xf numFmtId="4" fontId="4" fillId="30" borderId="5" xfId="0" applyNumberFormat="1" applyFont="1" applyFill="1" applyBorder="1" applyAlignment="1">
      <alignment horizontal="center" vertical="center"/>
    </xf>
    <xf numFmtId="4" fontId="4" fillId="30" borderId="2" xfId="0" applyNumberFormat="1" applyFont="1" applyFill="1" applyBorder="1" applyAlignment="1">
      <alignment horizontal="center" vertical="center"/>
    </xf>
    <xf numFmtId="4" fontId="4" fillId="29" borderId="2" xfId="0" applyNumberFormat="1" applyFont="1" applyFill="1" applyBorder="1" applyAlignment="1">
      <alignment horizontal="center" vertical="center"/>
    </xf>
    <xf numFmtId="0" fontId="4" fillId="29" borderId="2" xfId="0" applyFont="1" applyFill="1" applyBorder="1" applyAlignment="1">
      <alignment horizontal="center" vertical="center"/>
    </xf>
    <xf numFmtId="164" fontId="4" fillId="29" borderId="2" xfId="0" applyNumberFormat="1" applyFont="1" applyFill="1" applyBorder="1" applyAlignment="1">
      <alignment horizontal="center" vertical="center"/>
    </xf>
    <xf numFmtId="0" fontId="4" fillId="26" borderId="4" xfId="0" applyFont="1" applyFill="1" applyBorder="1" applyAlignment="1">
      <alignment horizontal="center" vertical="center"/>
    </xf>
    <xf numFmtId="0" fontId="4" fillId="26" borderId="5" xfId="0" applyFont="1" applyFill="1" applyBorder="1" applyAlignment="1">
      <alignment horizontal="center" vertical="center"/>
    </xf>
    <xf numFmtId="0" fontId="4" fillId="26" borderId="2" xfId="0" applyFont="1" applyFill="1" applyBorder="1" applyAlignment="1">
      <alignment horizontal="center" vertical="center"/>
    </xf>
    <xf numFmtId="0" fontId="4" fillId="27" borderId="4" xfId="0" applyFont="1" applyFill="1" applyBorder="1" applyAlignment="1">
      <alignment horizontal="center" vertical="center"/>
    </xf>
    <xf numFmtId="0" fontId="4" fillId="27" borderId="5" xfId="0" applyFont="1" applyFill="1" applyBorder="1" applyAlignment="1">
      <alignment horizontal="center" vertical="center"/>
    </xf>
    <xf numFmtId="0" fontId="4" fillId="27" borderId="2" xfId="0" applyFont="1" applyFill="1" applyBorder="1" applyAlignment="1">
      <alignment horizontal="center" vertical="center"/>
    </xf>
    <xf numFmtId="4" fontId="4" fillId="26" borderId="4" xfId="0" applyNumberFormat="1" applyFont="1" applyFill="1" applyBorder="1" applyAlignment="1">
      <alignment horizontal="center" vertical="center"/>
    </xf>
    <xf numFmtId="4" fontId="4" fillId="26" borderId="5" xfId="0" applyNumberFormat="1" applyFont="1" applyFill="1" applyBorder="1" applyAlignment="1">
      <alignment horizontal="center" vertical="center"/>
    </xf>
    <xf numFmtId="4" fontId="4" fillId="26" borderId="2" xfId="0" applyNumberFormat="1" applyFont="1" applyFill="1" applyBorder="1" applyAlignment="1">
      <alignment horizontal="center" vertical="center"/>
    </xf>
    <xf numFmtId="164" fontId="4" fillId="26" borderId="4" xfId="0" applyNumberFormat="1" applyFont="1" applyFill="1" applyBorder="1" applyAlignment="1">
      <alignment horizontal="center" vertical="center"/>
    </xf>
    <xf numFmtId="164" fontId="4" fillId="26" borderId="5" xfId="0" applyNumberFormat="1" applyFont="1" applyFill="1" applyBorder="1" applyAlignment="1">
      <alignment horizontal="center" vertical="center"/>
    </xf>
    <xf numFmtId="164" fontId="4" fillId="26" borderId="2" xfId="0" applyNumberFormat="1" applyFont="1" applyFill="1" applyBorder="1" applyAlignment="1">
      <alignment horizontal="center" vertical="center"/>
    </xf>
    <xf numFmtId="164" fontId="4" fillId="27" borderId="4" xfId="0" applyNumberFormat="1" applyFont="1" applyFill="1" applyBorder="1" applyAlignment="1">
      <alignment horizontal="center" vertical="center"/>
    </xf>
    <xf numFmtId="164" fontId="4" fillId="27" borderId="5" xfId="0" applyNumberFormat="1" applyFont="1" applyFill="1" applyBorder="1" applyAlignment="1">
      <alignment horizontal="center" vertical="center"/>
    </xf>
    <xf numFmtId="164" fontId="4" fillId="27" borderId="2" xfId="0" applyNumberFormat="1" applyFont="1" applyFill="1" applyBorder="1" applyAlignment="1">
      <alignment horizontal="center" vertical="center"/>
    </xf>
    <xf numFmtId="4" fontId="4" fillId="27" borderId="4" xfId="0" applyNumberFormat="1" applyFont="1" applyFill="1" applyBorder="1" applyAlignment="1">
      <alignment horizontal="center" vertical="center"/>
    </xf>
    <xf numFmtId="4" fontId="4" fillId="27" borderId="5" xfId="0" applyNumberFormat="1" applyFont="1" applyFill="1" applyBorder="1" applyAlignment="1">
      <alignment horizontal="center" vertical="center"/>
    </xf>
    <xf numFmtId="4" fontId="4" fillId="27" borderId="2" xfId="0" applyNumberFormat="1" applyFont="1" applyFill="1" applyBorder="1" applyAlignment="1">
      <alignment horizontal="center" vertical="center"/>
    </xf>
    <xf numFmtId="164" fontId="4" fillId="22" borderId="4" xfId="0" applyNumberFormat="1" applyFont="1" applyFill="1" applyBorder="1" applyAlignment="1">
      <alignment horizontal="center" vertical="center"/>
    </xf>
    <xf numFmtId="164" fontId="4" fillId="22" borderId="5" xfId="0" applyNumberFormat="1" applyFont="1" applyFill="1" applyBorder="1" applyAlignment="1">
      <alignment horizontal="center" vertical="center"/>
    </xf>
    <xf numFmtId="164" fontId="4" fillId="22" borderId="2" xfId="0" applyNumberFormat="1" applyFont="1" applyFill="1" applyBorder="1" applyAlignment="1">
      <alignment horizontal="center" vertical="center"/>
    </xf>
    <xf numFmtId="0" fontId="4" fillId="25" borderId="4" xfId="0" applyFont="1" applyFill="1" applyBorder="1" applyAlignment="1">
      <alignment horizontal="center" vertical="center"/>
    </xf>
    <xf numFmtId="0" fontId="4" fillId="25" borderId="5" xfId="0" applyFont="1" applyFill="1" applyBorder="1" applyAlignment="1">
      <alignment horizontal="center" vertical="center"/>
    </xf>
    <xf numFmtId="0" fontId="4" fillId="25" borderId="2" xfId="0" applyFont="1" applyFill="1" applyBorder="1" applyAlignment="1">
      <alignment horizontal="center" vertical="center"/>
    </xf>
    <xf numFmtId="164" fontId="4" fillId="25" borderId="4" xfId="0" applyNumberFormat="1" applyFont="1" applyFill="1" applyBorder="1" applyAlignment="1">
      <alignment horizontal="center" vertical="center"/>
    </xf>
    <xf numFmtId="164" fontId="4" fillId="25" borderId="5" xfId="0" applyNumberFormat="1" applyFont="1" applyFill="1" applyBorder="1" applyAlignment="1">
      <alignment horizontal="center" vertical="center"/>
    </xf>
    <xf numFmtId="164" fontId="4" fillId="25" borderId="2" xfId="0" applyNumberFormat="1" applyFont="1" applyFill="1" applyBorder="1" applyAlignment="1">
      <alignment horizontal="center" vertical="center"/>
    </xf>
    <xf numFmtId="4" fontId="4" fillId="20" borderId="4" xfId="0" applyNumberFormat="1" applyFont="1" applyFill="1" applyBorder="1" applyAlignment="1">
      <alignment horizontal="center" vertical="center"/>
    </xf>
    <xf numFmtId="4" fontId="4" fillId="20" borderId="5" xfId="0" applyNumberFormat="1" applyFont="1" applyFill="1" applyBorder="1" applyAlignment="1">
      <alignment horizontal="center" vertical="center"/>
    </xf>
    <xf numFmtId="4" fontId="4" fillId="20" borderId="2" xfId="0" applyNumberFormat="1" applyFont="1" applyFill="1" applyBorder="1" applyAlignment="1">
      <alignment horizontal="center" vertical="center"/>
    </xf>
    <xf numFmtId="0" fontId="4" fillId="20" borderId="4" xfId="0" applyFont="1" applyFill="1" applyBorder="1" applyAlignment="1">
      <alignment horizontal="center" vertical="center"/>
    </xf>
    <xf numFmtId="0" fontId="4" fillId="20" borderId="5" xfId="0" applyFont="1" applyFill="1" applyBorder="1" applyAlignment="1">
      <alignment horizontal="center" vertical="center"/>
    </xf>
    <xf numFmtId="0" fontId="4" fillId="20" borderId="2" xfId="0" applyFont="1" applyFill="1" applyBorder="1" applyAlignment="1">
      <alignment horizontal="center" vertical="center"/>
    </xf>
    <xf numFmtId="164" fontId="4" fillId="20" borderId="4" xfId="0" applyNumberFormat="1" applyFont="1" applyFill="1" applyBorder="1" applyAlignment="1">
      <alignment horizontal="center" vertical="center"/>
    </xf>
    <xf numFmtId="164" fontId="4" fillId="20" borderId="5" xfId="0" applyNumberFormat="1" applyFont="1" applyFill="1" applyBorder="1" applyAlignment="1">
      <alignment horizontal="center" vertical="center"/>
    </xf>
    <xf numFmtId="164" fontId="4" fillId="20" borderId="2" xfId="0" applyNumberFormat="1" applyFont="1" applyFill="1" applyBorder="1" applyAlignment="1">
      <alignment horizontal="center" vertical="center"/>
    </xf>
    <xf numFmtId="0" fontId="4" fillId="21" borderId="4" xfId="0" applyFont="1" applyFill="1" applyBorder="1" applyAlignment="1">
      <alignment horizontal="center" vertical="center"/>
    </xf>
    <xf numFmtId="0" fontId="4" fillId="21" borderId="2" xfId="0" applyFont="1" applyFill="1" applyBorder="1" applyAlignment="1">
      <alignment horizontal="center" vertical="center"/>
    </xf>
    <xf numFmtId="4" fontId="4" fillId="21" borderId="4" xfId="0" applyNumberFormat="1" applyFont="1" applyFill="1" applyBorder="1" applyAlignment="1">
      <alignment horizontal="center" vertical="center"/>
    </xf>
    <xf numFmtId="4" fontId="4" fillId="21" borderId="2" xfId="0" applyNumberFormat="1" applyFont="1" applyFill="1" applyBorder="1" applyAlignment="1">
      <alignment horizontal="center" vertical="center"/>
    </xf>
    <xf numFmtId="4" fontId="4" fillId="25" borderId="4" xfId="0" applyNumberFormat="1" applyFont="1" applyFill="1" applyBorder="1" applyAlignment="1">
      <alignment horizontal="center" vertical="center"/>
    </xf>
    <xf numFmtId="4" fontId="4" fillId="25" borderId="5" xfId="0" applyNumberFormat="1" applyFont="1" applyFill="1" applyBorder="1" applyAlignment="1">
      <alignment horizontal="center" vertical="center"/>
    </xf>
    <xf numFmtId="4" fontId="4" fillId="25" borderId="2" xfId="0" applyNumberFormat="1" applyFont="1" applyFill="1" applyBorder="1" applyAlignment="1">
      <alignment horizontal="center" vertical="center"/>
    </xf>
    <xf numFmtId="0" fontId="4" fillId="22" borderId="4" xfId="0" applyFont="1" applyFill="1" applyBorder="1" applyAlignment="1">
      <alignment horizontal="center" vertical="center"/>
    </xf>
    <xf numFmtId="0" fontId="4" fillId="22" borderId="5" xfId="0" applyFont="1" applyFill="1" applyBorder="1" applyAlignment="1">
      <alignment horizontal="center" vertical="center"/>
    </xf>
    <xf numFmtId="0" fontId="4" fillId="22" borderId="2" xfId="0" applyFont="1" applyFill="1" applyBorder="1" applyAlignment="1">
      <alignment horizontal="center" vertical="center"/>
    </xf>
    <xf numFmtId="164" fontId="4" fillId="21" borderId="4" xfId="0" applyNumberFormat="1" applyFont="1" applyFill="1" applyBorder="1" applyAlignment="1">
      <alignment horizontal="center" vertical="center"/>
    </xf>
    <xf numFmtId="164" fontId="4" fillId="21" borderId="2" xfId="0" applyNumberFormat="1" applyFont="1" applyFill="1" applyBorder="1" applyAlignment="1">
      <alignment horizontal="center" vertical="center"/>
    </xf>
    <xf numFmtId="4" fontId="4" fillId="22" borderId="4" xfId="0" applyNumberFormat="1" applyFont="1" applyFill="1" applyBorder="1" applyAlignment="1">
      <alignment horizontal="center" vertical="center"/>
    </xf>
    <xf numFmtId="4" fontId="4" fillId="22" borderId="5" xfId="0" applyNumberFormat="1" applyFont="1" applyFill="1" applyBorder="1" applyAlignment="1">
      <alignment horizontal="center" vertical="center"/>
    </xf>
    <xf numFmtId="4" fontId="4" fillId="22" borderId="2" xfId="0" applyNumberFormat="1" applyFont="1" applyFill="1" applyBorder="1" applyAlignment="1">
      <alignment horizontal="center" vertical="center"/>
    </xf>
    <xf numFmtId="4" fontId="4" fillId="9" borderId="4" xfId="0" applyNumberFormat="1" applyFont="1" applyFill="1" applyBorder="1" applyAlignment="1">
      <alignment horizontal="center" vertical="center"/>
    </xf>
    <xf numFmtId="4" fontId="4" fillId="9" borderId="5" xfId="0" applyNumberFormat="1" applyFont="1" applyFill="1" applyBorder="1" applyAlignment="1">
      <alignment horizontal="center" vertical="center"/>
    </xf>
    <xf numFmtId="4" fontId="4" fillId="9" borderId="2" xfId="0" applyNumberFormat="1" applyFont="1" applyFill="1" applyBorder="1" applyAlignment="1">
      <alignment horizontal="center" vertical="center"/>
    </xf>
    <xf numFmtId="0" fontId="4" fillId="9" borderId="4" xfId="0" applyFont="1" applyFill="1" applyBorder="1" applyAlignment="1">
      <alignment horizontal="center" vertical="center"/>
    </xf>
    <xf numFmtId="0" fontId="4" fillId="9" borderId="5" xfId="0" applyFont="1" applyFill="1" applyBorder="1" applyAlignment="1">
      <alignment horizontal="center" vertical="center"/>
    </xf>
    <xf numFmtId="0" fontId="4" fillId="9" borderId="2" xfId="0" applyFont="1" applyFill="1" applyBorder="1" applyAlignment="1">
      <alignment horizontal="center" vertical="center"/>
    </xf>
    <xf numFmtId="164" fontId="4" fillId="9" borderId="4" xfId="0" applyNumberFormat="1" applyFont="1" applyFill="1" applyBorder="1" applyAlignment="1">
      <alignment horizontal="center" vertical="center"/>
    </xf>
    <xf numFmtId="164" fontId="4" fillId="9" borderId="5" xfId="0" applyNumberFormat="1" applyFont="1" applyFill="1" applyBorder="1" applyAlignment="1">
      <alignment horizontal="center" vertical="center"/>
    </xf>
    <xf numFmtId="164" fontId="4" fillId="9" borderId="2" xfId="0" applyNumberFormat="1" applyFont="1" applyFill="1" applyBorder="1" applyAlignment="1">
      <alignment horizontal="center" vertical="center"/>
    </xf>
    <xf numFmtId="4" fontId="4" fillId="14" borderId="4" xfId="0" applyNumberFormat="1" applyFont="1" applyFill="1" applyBorder="1" applyAlignment="1">
      <alignment horizontal="center" vertical="center"/>
    </xf>
    <xf numFmtId="4" fontId="4" fillId="14" borderId="5" xfId="0" applyNumberFormat="1" applyFont="1" applyFill="1" applyBorder="1" applyAlignment="1">
      <alignment horizontal="center" vertical="center"/>
    </xf>
    <xf numFmtId="4" fontId="4" fillId="14" borderId="2" xfId="0" applyNumberFormat="1" applyFont="1" applyFill="1" applyBorder="1" applyAlignment="1">
      <alignment horizontal="center" vertical="center"/>
    </xf>
    <xf numFmtId="0" fontId="4" fillId="14" borderId="4" xfId="0" applyFont="1" applyFill="1" applyBorder="1" applyAlignment="1">
      <alignment horizontal="center" vertical="center"/>
    </xf>
    <xf numFmtId="0" fontId="4" fillId="14" borderId="5" xfId="0" applyFont="1" applyFill="1" applyBorder="1" applyAlignment="1">
      <alignment horizontal="center" vertical="center"/>
    </xf>
    <xf numFmtId="0" fontId="4" fillId="14" borderId="2" xfId="0" applyFont="1" applyFill="1" applyBorder="1" applyAlignment="1">
      <alignment horizontal="center" vertical="center"/>
    </xf>
    <xf numFmtId="164" fontId="4" fillId="14" borderId="4" xfId="0" applyNumberFormat="1" applyFont="1" applyFill="1" applyBorder="1" applyAlignment="1">
      <alignment horizontal="center" vertical="center"/>
    </xf>
    <xf numFmtId="164" fontId="4" fillId="14" borderId="5" xfId="0" applyNumberFormat="1" applyFont="1" applyFill="1" applyBorder="1" applyAlignment="1">
      <alignment horizontal="center" vertical="center"/>
    </xf>
    <xf numFmtId="164" fontId="4" fillId="14" borderId="2" xfId="0" applyNumberFormat="1" applyFont="1" applyFill="1" applyBorder="1" applyAlignment="1">
      <alignment horizontal="center" vertical="center"/>
    </xf>
    <xf numFmtId="0" fontId="4" fillId="8" borderId="4" xfId="0" applyFont="1" applyFill="1" applyBorder="1" applyAlignment="1">
      <alignment horizontal="center" vertical="center"/>
    </xf>
    <xf numFmtId="0" fontId="4" fillId="8" borderId="2" xfId="0" applyFont="1" applyFill="1" applyBorder="1" applyAlignment="1">
      <alignment horizontal="center" vertical="center"/>
    </xf>
    <xf numFmtId="0" fontId="4" fillId="16" borderId="4" xfId="0" applyFont="1" applyFill="1" applyBorder="1" applyAlignment="1">
      <alignment horizontal="center" vertical="center"/>
    </xf>
    <xf numFmtId="0" fontId="4" fillId="16" borderId="5" xfId="0" applyFont="1" applyFill="1" applyBorder="1" applyAlignment="1">
      <alignment horizontal="center" vertical="center"/>
    </xf>
    <xf numFmtId="0" fontId="4" fillId="16" borderId="2"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2" xfId="0" applyFont="1" applyFill="1" applyBorder="1" applyAlignment="1">
      <alignment horizontal="center" vertical="center"/>
    </xf>
    <xf numFmtId="164" fontId="4" fillId="10" borderId="4" xfId="0" applyNumberFormat="1" applyFont="1" applyFill="1" applyBorder="1" applyAlignment="1">
      <alignment horizontal="center" vertical="center"/>
    </xf>
    <xf numFmtId="164" fontId="4" fillId="10" borderId="5" xfId="0" applyNumberFormat="1" applyFont="1" applyFill="1" applyBorder="1" applyAlignment="1">
      <alignment horizontal="center" vertical="center"/>
    </xf>
    <xf numFmtId="164" fontId="4" fillId="10" borderId="2" xfId="0" applyNumberFormat="1" applyFont="1" applyFill="1" applyBorder="1" applyAlignment="1">
      <alignment horizontal="center" vertical="center"/>
    </xf>
    <xf numFmtId="4" fontId="4" fillId="10" borderId="4" xfId="0" applyNumberFormat="1" applyFont="1" applyFill="1" applyBorder="1" applyAlignment="1">
      <alignment horizontal="center" vertical="center"/>
    </xf>
    <xf numFmtId="4" fontId="4" fillId="10" borderId="5" xfId="0" applyNumberFormat="1" applyFont="1" applyFill="1" applyBorder="1" applyAlignment="1">
      <alignment horizontal="center" vertical="center"/>
    </xf>
    <xf numFmtId="4" fontId="4" fillId="10" borderId="2" xfId="0" applyNumberFormat="1" applyFont="1" applyFill="1" applyBorder="1" applyAlignment="1">
      <alignment horizontal="center" vertical="center"/>
    </xf>
    <xf numFmtId="4" fontId="4" fillId="13" borderId="4" xfId="0" applyNumberFormat="1" applyFont="1" applyFill="1" applyBorder="1" applyAlignment="1">
      <alignment horizontal="center" vertical="center"/>
    </xf>
    <xf numFmtId="4" fontId="4" fillId="13" borderId="5" xfId="0" applyNumberFormat="1" applyFont="1" applyFill="1" applyBorder="1" applyAlignment="1">
      <alignment horizontal="center" vertical="center"/>
    </xf>
    <xf numFmtId="4" fontId="4" fillId="13" borderId="2" xfId="0" applyNumberFormat="1" applyFont="1" applyFill="1" applyBorder="1" applyAlignment="1">
      <alignment horizontal="center" vertical="center"/>
    </xf>
    <xf numFmtId="0" fontId="4" fillId="13" borderId="4" xfId="0" applyFont="1" applyFill="1" applyBorder="1" applyAlignment="1">
      <alignment horizontal="center" vertical="center"/>
    </xf>
    <xf numFmtId="0" fontId="4" fillId="13" borderId="5" xfId="0" applyFont="1" applyFill="1" applyBorder="1" applyAlignment="1">
      <alignment horizontal="center" vertical="center"/>
    </xf>
    <xf numFmtId="0" fontId="4" fillId="13" borderId="2" xfId="0" applyFont="1" applyFill="1" applyBorder="1" applyAlignment="1">
      <alignment horizontal="center" vertical="center"/>
    </xf>
    <xf numFmtId="164" fontId="4" fillId="13" borderId="4" xfId="0" applyNumberFormat="1" applyFont="1" applyFill="1" applyBorder="1" applyAlignment="1">
      <alignment horizontal="center" vertical="center"/>
    </xf>
    <xf numFmtId="164" fontId="4" fillId="13" borderId="5" xfId="0" applyNumberFormat="1" applyFont="1" applyFill="1" applyBorder="1" applyAlignment="1">
      <alignment horizontal="center" vertical="center"/>
    </xf>
    <xf numFmtId="164" fontId="4" fillId="13" borderId="2" xfId="0" applyNumberFormat="1" applyFont="1" applyFill="1" applyBorder="1" applyAlignment="1">
      <alignment horizontal="center" vertical="center"/>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4" fillId="12" borderId="2" xfId="0" applyFont="1" applyFill="1" applyBorder="1" applyAlignment="1">
      <alignment horizontal="center" vertical="center"/>
    </xf>
    <xf numFmtId="4" fontId="4" fillId="12" borderId="4" xfId="0" applyNumberFormat="1" applyFont="1" applyFill="1" applyBorder="1" applyAlignment="1">
      <alignment horizontal="center" vertical="center"/>
    </xf>
    <xf numFmtId="4" fontId="4" fillId="12" borderId="5" xfId="0" applyNumberFormat="1" applyFont="1" applyFill="1" applyBorder="1" applyAlignment="1">
      <alignment horizontal="center" vertical="center"/>
    </xf>
    <xf numFmtId="4" fontId="4" fillId="12" borderId="2" xfId="0" applyNumberFormat="1" applyFont="1" applyFill="1" applyBorder="1" applyAlignment="1">
      <alignment horizontal="center" vertical="center"/>
    </xf>
    <xf numFmtId="0" fontId="4" fillId="8" borderId="5" xfId="0" applyFont="1" applyFill="1" applyBorder="1" applyAlignment="1">
      <alignment horizontal="center" vertical="center"/>
    </xf>
    <xf numFmtId="164" fontId="4" fillId="8" borderId="4" xfId="0" applyNumberFormat="1" applyFont="1" applyFill="1" applyBorder="1" applyAlignment="1">
      <alignment horizontal="center" vertical="center"/>
    </xf>
    <xf numFmtId="164" fontId="4" fillId="8" borderId="5" xfId="0" applyNumberFormat="1" applyFont="1" applyFill="1" applyBorder="1" applyAlignment="1">
      <alignment horizontal="center" vertical="center"/>
    </xf>
    <xf numFmtId="164" fontId="4" fillId="8" borderId="2" xfId="0" applyNumberFormat="1" applyFont="1" applyFill="1" applyBorder="1" applyAlignment="1">
      <alignment horizontal="center" vertical="center"/>
    </xf>
    <xf numFmtId="4" fontId="4" fillId="8" borderId="4" xfId="0" applyNumberFormat="1" applyFont="1" applyFill="1" applyBorder="1" applyAlignment="1">
      <alignment horizontal="center" vertical="center"/>
    </xf>
    <xf numFmtId="4" fontId="4" fillId="8" borderId="5" xfId="0" applyNumberFormat="1" applyFont="1" applyFill="1" applyBorder="1" applyAlignment="1">
      <alignment horizontal="center" vertical="center"/>
    </xf>
    <xf numFmtId="4" fontId="4" fillId="8" borderId="2" xfId="0" applyNumberFormat="1" applyFont="1" applyFill="1" applyBorder="1" applyAlignment="1">
      <alignment horizontal="center" vertical="center"/>
    </xf>
    <xf numFmtId="164" fontId="4" fillId="6" borderId="4" xfId="0" applyNumberFormat="1" applyFont="1" applyFill="1" applyBorder="1" applyAlignment="1">
      <alignment horizontal="center" vertical="center"/>
    </xf>
    <xf numFmtId="164" fontId="4" fillId="6" borderId="5" xfId="0" applyNumberFormat="1" applyFont="1" applyFill="1" applyBorder="1" applyAlignment="1">
      <alignment horizontal="center" vertical="center"/>
    </xf>
    <xf numFmtId="164" fontId="4" fillId="6" borderId="2" xfId="0" applyNumberFormat="1" applyFont="1" applyFill="1" applyBorder="1" applyAlignment="1">
      <alignment horizontal="center" vertical="center"/>
    </xf>
    <xf numFmtId="164" fontId="4" fillId="7" borderId="4" xfId="0" applyNumberFormat="1" applyFont="1" applyFill="1" applyBorder="1" applyAlignment="1">
      <alignment horizontal="center" vertical="center"/>
    </xf>
    <xf numFmtId="164" fontId="4" fillId="7" borderId="2" xfId="0" applyNumberFormat="1" applyFont="1" applyFill="1" applyBorder="1" applyAlignment="1">
      <alignment horizontal="center" vertical="center"/>
    </xf>
    <xf numFmtId="0" fontId="4" fillId="6" borderId="4"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2" xfId="0" applyFont="1" applyFill="1" applyBorder="1" applyAlignment="1">
      <alignment horizontal="center" vertical="center"/>
    </xf>
    <xf numFmtId="4" fontId="4" fillId="6" borderId="4" xfId="0" applyNumberFormat="1" applyFont="1" applyFill="1" applyBorder="1" applyAlignment="1">
      <alignment horizontal="center" vertical="center"/>
    </xf>
    <xf numFmtId="4" fontId="4" fillId="6" borderId="5" xfId="0" applyNumberFormat="1" applyFont="1" applyFill="1" applyBorder="1" applyAlignment="1">
      <alignment horizontal="center" vertical="center"/>
    </xf>
    <xf numFmtId="4" fontId="4" fillId="6" borderId="2" xfId="0" applyNumberFormat="1" applyFont="1" applyFill="1" applyBorder="1" applyAlignment="1">
      <alignment horizontal="center" vertical="center"/>
    </xf>
    <xf numFmtId="0" fontId="4" fillId="7" borderId="4" xfId="0" applyFont="1" applyFill="1" applyBorder="1" applyAlignment="1">
      <alignment horizontal="center" vertical="center"/>
    </xf>
    <xf numFmtId="0" fontId="4" fillId="7" borderId="2" xfId="0" applyFont="1" applyFill="1" applyBorder="1" applyAlignment="1">
      <alignment horizontal="center" vertical="center"/>
    </xf>
    <xf numFmtId="4" fontId="4" fillId="7" borderId="4" xfId="0" applyNumberFormat="1" applyFont="1" applyFill="1" applyBorder="1" applyAlignment="1">
      <alignment horizontal="center" vertical="center"/>
    </xf>
    <xf numFmtId="4" fontId="4" fillId="7" borderId="2" xfId="0" applyNumberFormat="1" applyFont="1" applyFill="1" applyBorder="1" applyAlignment="1">
      <alignment horizontal="center" vertical="center"/>
    </xf>
    <xf numFmtId="164" fontId="4" fillId="12" borderId="4" xfId="0" applyNumberFormat="1" applyFont="1" applyFill="1" applyBorder="1" applyAlignment="1">
      <alignment horizontal="center" vertical="center"/>
    </xf>
    <xf numFmtId="164" fontId="4" fillId="12" borderId="5" xfId="0" applyNumberFormat="1" applyFont="1" applyFill="1" applyBorder="1" applyAlignment="1">
      <alignment horizontal="center" vertical="center"/>
    </xf>
    <xf numFmtId="164" fontId="4" fillId="12" borderId="2" xfId="0" applyNumberFormat="1" applyFont="1" applyFill="1" applyBorder="1" applyAlignment="1">
      <alignment horizontal="center" vertical="center"/>
    </xf>
    <xf numFmtId="4" fontId="4" fillId="16" borderId="4" xfId="0" applyNumberFormat="1" applyFont="1" applyFill="1" applyBorder="1" applyAlignment="1">
      <alignment horizontal="center" vertical="center"/>
    </xf>
    <xf numFmtId="4" fontId="4" fillId="16" borderId="5" xfId="0" applyNumberFormat="1" applyFont="1" applyFill="1" applyBorder="1" applyAlignment="1">
      <alignment horizontal="center" vertical="center"/>
    </xf>
    <xf numFmtId="4" fontId="4" fillId="16" borderId="2" xfId="0" applyNumberFormat="1" applyFont="1" applyFill="1" applyBorder="1" applyAlignment="1">
      <alignment horizontal="center" vertical="center"/>
    </xf>
    <xf numFmtId="4" fontId="4" fillId="15" borderId="4" xfId="0" applyNumberFormat="1" applyFont="1" applyFill="1" applyBorder="1" applyAlignment="1">
      <alignment horizontal="center" vertical="center"/>
    </xf>
    <xf numFmtId="4" fontId="4" fillId="15" borderId="5" xfId="0" applyNumberFormat="1" applyFont="1" applyFill="1" applyBorder="1" applyAlignment="1">
      <alignment horizontal="center" vertical="center"/>
    </xf>
    <xf numFmtId="4" fontId="4" fillId="15" borderId="2" xfId="0" applyNumberFormat="1" applyFont="1" applyFill="1" applyBorder="1" applyAlignment="1">
      <alignment horizontal="center" vertical="center"/>
    </xf>
    <xf numFmtId="0" fontId="4" fillId="15" borderId="4" xfId="0" applyFont="1" applyFill="1" applyBorder="1" applyAlignment="1">
      <alignment horizontal="center" vertical="center"/>
    </xf>
    <xf numFmtId="0" fontId="4" fillId="15" borderId="5" xfId="0" applyFont="1" applyFill="1" applyBorder="1" applyAlignment="1">
      <alignment horizontal="center" vertical="center"/>
    </xf>
    <xf numFmtId="0" fontId="4" fillId="15" borderId="2" xfId="0" applyFont="1" applyFill="1" applyBorder="1" applyAlignment="1">
      <alignment horizontal="center" vertical="center"/>
    </xf>
    <xf numFmtId="164" fontId="4" fillId="15" borderId="4" xfId="0" applyNumberFormat="1" applyFont="1" applyFill="1" applyBorder="1" applyAlignment="1">
      <alignment horizontal="center" vertical="center"/>
    </xf>
    <xf numFmtId="164" fontId="4" fillId="15" borderId="5" xfId="0" applyNumberFormat="1" applyFont="1" applyFill="1" applyBorder="1" applyAlignment="1">
      <alignment horizontal="center" vertical="center"/>
    </xf>
    <xf numFmtId="164" fontId="4" fillId="15" borderId="2" xfId="0" applyNumberFormat="1" applyFont="1" applyFill="1" applyBorder="1" applyAlignment="1">
      <alignment horizontal="center" vertical="center"/>
    </xf>
    <xf numFmtId="164" fontId="4" fillId="16" borderId="4" xfId="0" applyNumberFormat="1" applyFont="1" applyFill="1" applyBorder="1" applyAlignment="1">
      <alignment horizontal="center" vertical="center"/>
    </xf>
    <xf numFmtId="164" fontId="4" fillId="16" borderId="5" xfId="0" applyNumberFormat="1" applyFont="1" applyFill="1" applyBorder="1" applyAlignment="1">
      <alignment horizontal="center" vertical="center"/>
    </xf>
    <xf numFmtId="164" fontId="4" fillId="16" borderId="2" xfId="0" applyNumberFormat="1" applyFont="1" applyFill="1" applyBorder="1" applyAlignment="1">
      <alignment horizontal="center" vertical="center"/>
    </xf>
    <xf numFmtId="0" fontId="4" fillId="17" borderId="4" xfId="0" applyFont="1" applyFill="1" applyBorder="1" applyAlignment="1">
      <alignment horizontal="center" vertical="center"/>
    </xf>
    <xf numFmtId="0" fontId="4" fillId="17" borderId="2" xfId="0" applyFont="1" applyFill="1" applyBorder="1" applyAlignment="1">
      <alignment horizontal="center" vertical="center"/>
    </xf>
    <xf numFmtId="164" fontId="4" fillId="17" borderId="4" xfId="0" applyNumberFormat="1" applyFont="1" applyFill="1" applyBorder="1" applyAlignment="1">
      <alignment horizontal="center" vertical="center"/>
    </xf>
    <xf numFmtId="164" fontId="4" fillId="17" borderId="2" xfId="0" applyNumberFormat="1" applyFont="1" applyFill="1" applyBorder="1" applyAlignment="1">
      <alignment horizontal="center" vertical="center"/>
    </xf>
    <xf numFmtId="4" fontId="4" fillId="17" borderId="4" xfId="0" applyNumberFormat="1" applyFont="1" applyFill="1" applyBorder="1" applyAlignment="1">
      <alignment horizontal="center" vertical="center"/>
    </xf>
    <xf numFmtId="4" fontId="4" fillId="17" borderId="2" xfId="0" applyNumberFormat="1" applyFont="1" applyFill="1" applyBorder="1" applyAlignment="1">
      <alignment horizontal="center" vertical="center"/>
    </xf>
    <xf numFmtId="164" fontId="4" fillId="5" borderId="4" xfId="0" applyNumberFormat="1" applyFont="1" applyFill="1" applyBorder="1" applyAlignment="1">
      <alignment horizontal="center" vertical="center"/>
    </xf>
    <xf numFmtId="164" fontId="4" fillId="5" borderId="5" xfId="0" applyNumberFormat="1" applyFont="1" applyFill="1" applyBorder="1" applyAlignment="1">
      <alignment horizontal="center" vertical="center"/>
    </xf>
    <xf numFmtId="164" fontId="4" fillId="5" borderId="2" xfId="0" applyNumberFormat="1"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2" xfId="0" applyFont="1" applyFill="1" applyBorder="1" applyAlignment="1">
      <alignment horizontal="center" vertical="center"/>
    </xf>
    <xf numFmtId="4" fontId="4" fillId="5" borderId="4" xfId="0" applyNumberFormat="1" applyFont="1" applyFill="1" applyBorder="1" applyAlignment="1">
      <alignment horizontal="center" vertical="center"/>
    </xf>
    <xf numFmtId="4" fontId="4" fillId="5" borderId="5" xfId="0" applyNumberFormat="1" applyFont="1" applyFill="1" applyBorder="1" applyAlignment="1">
      <alignment horizontal="center" vertical="center"/>
    </xf>
    <xf numFmtId="4" fontId="4" fillId="5" borderId="2" xfId="0" applyNumberFormat="1" applyFont="1" applyFill="1" applyBorder="1" applyAlignment="1">
      <alignment horizontal="center" vertical="center"/>
    </xf>
    <xf numFmtId="4" fontId="4" fillId="28" borderId="4" xfId="0" applyNumberFormat="1" applyFont="1" applyFill="1" applyBorder="1" applyAlignment="1">
      <alignment horizontal="center" vertical="center"/>
    </xf>
    <xf numFmtId="4" fontId="4" fillId="28" borderId="5" xfId="0" applyNumberFormat="1" applyFont="1" applyFill="1" applyBorder="1" applyAlignment="1">
      <alignment horizontal="center" vertical="center"/>
    </xf>
    <xf numFmtId="4" fontId="4" fillId="28" borderId="2" xfId="0" applyNumberFormat="1" applyFont="1" applyFill="1" applyBorder="1" applyAlignment="1">
      <alignment horizontal="center" vertical="center"/>
    </xf>
    <xf numFmtId="164" fontId="4" fillId="28" borderId="4" xfId="0" applyNumberFormat="1" applyFont="1" applyFill="1" applyBorder="1" applyAlignment="1">
      <alignment horizontal="center" vertical="center"/>
    </xf>
    <xf numFmtId="164" fontId="4" fillId="28" borderId="5" xfId="0" applyNumberFormat="1" applyFont="1" applyFill="1" applyBorder="1" applyAlignment="1">
      <alignment horizontal="center" vertical="center"/>
    </xf>
    <xf numFmtId="164" fontId="4" fillId="28" borderId="2" xfId="0" applyNumberFormat="1" applyFont="1" applyFill="1" applyBorder="1" applyAlignment="1">
      <alignment horizontal="center" vertical="center"/>
    </xf>
    <xf numFmtId="0" fontId="4" fillId="28" borderId="4" xfId="0" applyFont="1" applyFill="1" applyBorder="1" applyAlignment="1">
      <alignment horizontal="center" vertical="center"/>
    </xf>
    <xf numFmtId="0" fontId="4" fillId="28" borderId="5" xfId="0" applyFont="1" applyFill="1" applyBorder="1" applyAlignment="1">
      <alignment horizontal="center" vertical="center"/>
    </xf>
    <xf numFmtId="0" fontId="4" fillId="28" borderId="2" xfId="0" applyFont="1" applyFill="1" applyBorder="1" applyAlignment="1">
      <alignment horizontal="center" vertical="center"/>
    </xf>
    <xf numFmtId="164" fontId="4" fillId="19" borderId="4" xfId="0" applyNumberFormat="1" applyFont="1" applyFill="1" applyBorder="1" applyAlignment="1">
      <alignment horizontal="center" vertical="center"/>
    </xf>
    <xf numFmtId="164" fontId="4" fillId="19" borderId="5" xfId="0" applyNumberFormat="1" applyFont="1" applyFill="1" applyBorder="1" applyAlignment="1">
      <alignment horizontal="center" vertical="center"/>
    </xf>
    <xf numFmtId="164" fontId="4" fillId="19" borderId="2" xfId="0" applyNumberFormat="1" applyFont="1" applyFill="1" applyBorder="1" applyAlignment="1">
      <alignment horizontal="center" vertical="center"/>
    </xf>
    <xf numFmtId="164" fontId="4" fillId="37" borderId="4" xfId="0" applyNumberFormat="1" applyFont="1" applyFill="1" applyBorder="1" applyAlignment="1">
      <alignment horizontal="center" vertical="center"/>
    </xf>
    <xf numFmtId="164" fontId="4" fillId="37" borderId="5" xfId="0" applyNumberFormat="1" applyFont="1" applyFill="1" applyBorder="1" applyAlignment="1">
      <alignment horizontal="center" vertical="center"/>
    </xf>
    <xf numFmtId="164" fontId="4" fillId="37" borderId="2" xfId="0" applyNumberFormat="1" applyFont="1" applyFill="1" applyBorder="1" applyAlignment="1">
      <alignment horizontal="center" vertical="center"/>
    </xf>
    <xf numFmtId="4" fontId="4" fillId="36" borderId="4" xfId="0" applyNumberFormat="1" applyFont="1" applyFill="1" applyBorder="1" applyAlignment="1">
      <alignment horizontal="center" vertical="center"/>
    </xf>
    <xf numFmtId="4" fontId="4" fillId="36" borderId="5" xfId="0" applyNumberFormat="1" applyFont="1" applyFill="1" applyBorder="1" applyAlignment="1">
      <alignment horizontal="center" vertical="center"/>
    </xf>
    <xf numFmtId="4" fontId="4" fillId="36" borderId="2" xfId="0" applyNumberFormat="1" applyFont="1" applyFill="1" applyBorder="1" applyAlignment="1">
      <alignment horizontal="center" vertical="center"/>
    </xf>
    <xf numFmtId="0" fontId="4" fillId="36" borderId="4" xfId="0" applyFont="1" applyFill="1" applyBorder="1" applyAlignment="1">
      <alignment horizontal="center" vertical="center"/>
    </xf>
    <xf numFmtId="0" fontId="4" fillId="36" borderId="5" xfId="0" applyFont="1" applyFill="1" applyBorder="1" applyAlignment="1">
      <alignment horizontal="center" vertical="center"/>
    </xf>
    <xf numFmtId="0" fontId="4" fillId="36" borderId="2" xfId="0" applyFont="1" applyFill="1" applyBorder="1" applyAlignment="1">
      <alignment horizontal="center" vertical="center"/>
    </xf>
    <xf numFmtId="164" fontId="4" fillId="36" borderId="4" xfId="0" applyNumberFormat="1" applyFont="1" applyFill="1" applyBorder="1" applyAlignment="1">
      <alignment horizontal="center" vertical="center"/>
    </xf>
    <xf numFmtId="164" fontId="4" fillId="36" borderId="5" xfId="0" applyNumberFormat="1" applyFont="1" applyFill="1" applyBorder="1" applyAlignment="1">
      <alignment horizontal="center" vertical="center"/>
    </xf>
    <xf numFmtId="164" fontId="4" fillId="36" borderId="2" xfId="0" applyNumberFormat="1" applyFont="1" applyFill="1" applyBorder="1" applyAlignment="1">
      <alignment horizontal="center" vertical="center"/>
    </xf>
    <xf numFmtId="4" fontId="4" fillId="37" borderId="4" xfId="0" applyNumberFormat="1" applyFont="1" applyFill="1" applyBorder="1" applyAlignment="1">
      <alignment horizontal="center" vertical="center"/>
    </xf>
    <xf numFmtId="4" fontId="4" fillId="37" borderId="5" xfId="0" applyNumberFormat="1" applyFont="1" applyFill="1" applyBorder="1" applyAlignment="1">
      <alignment horizontal="center" vertical="center"/>
    </xf>
    <xf numFmtId="4" fontId="4" fillId="37" borderId="2" xfId="0" applyNumberFormat="1" applyFont="1" applyFill="1" applyBorder="1" applyAlignment="1">
      <alignment horizontal="center" vertical="center"/>
    </xf>
    <xf numFmtId="0" fontId="4" fillId="31" borderId="4" xfId="0" applyFont="1" applyFill="1" applyBorder="1" applyAlignment="1">
      <alignment horizontal="center" vertical="center"/>
    </xf>
    <xf numFmtId="0" fontId="4" fillId="31" borderId="5" xfId="0" applyFont="1" applyFill="1" applyBorder="1" applyAlignment="1">
      <alignment horizontal="center" vertical="center"/>
    </xf>
    <xf numFmtId="0" fontId="4" fillId="31" borderId="2" xfId="0" applyFont="1" applyFill="1" applyBorder="1" applyAlignment="1">
      <alignment horizontal="center" vertical="center"/>
    </xf>
    <xf numFmtId="164" fontId="4" fillId="31" borderId="4" xfId="0" applyNumberFormat="1" applyFont="1" applyFill="1" applyBorder="1" applyAlignment="1">
      <alignment horizontal="center" vertical="center"/>
    </xf>
    <xf numFmtId="164" fontId="4" fillId="31" borderId="5" xfId="0" applyNumberFormat="1" applyFont="1" applyFill="1" applyBorder="1" applyAlignment="1">
      <alignment horizontal="center" vertical="center"/>
    </xf>
    <xf numFmtId="164" fontId="4" fillId="31" borderId="2" xfId="0" applyNumberFormat="1" applyFont="1" applyFill="1" applyBorder="1" applyAlignment="1">
      <alignment horizontal="center" vertical="center"/>
    </xf>
    <xf numFmtId="4" fontId="4" fillId="31" borderId="4" xfId="0" applyNumberFormat="1" applyFont="1" applyFill="1" applyBorder="1" applyAlignment="1">
      <alignment horizontal="center" vertical="center"/>
    </xf>
    <xf numFmtId="4" fontId="4" fillId="31" borderId="5" xfId="0" applyNumberFormat="1" applyFont="1" applyFill="1" applyBorder="1" applyAlignment="1">
      <alignment horizontal="center" vertical="center"/>
    </xf>
    <xf numFmtId="4" fontId="4" fillId="31" borderId="2" xfId="0" applyNumberFormat="1" applyFont="1" applyFill="1" applyBorder="1" applyAlignment="1">
      <alignment horizontal="center" vertical="center"/>
    </xf>
    <xf numFmtId="4" fontId="4" fillId="30" borderId="4" xfId="0" applyNumberFormat="1" applyFont="1" applyFill="1" applyBorder="1" applyAlignment="1">
      <alignment horizontal="center" vertical="center" wrapText="1"/>
    </xf>
    <xf numFmtId="4" fontId="4" fillId="30" borderId="5" xfId="0" applyNumberFormat="1" applyFont="1" applyFill="1" applyBorder="1" applyAlignment="1">
      <alignment horizontal="center" vertical="center" wrapText="1"/>
    </xf>
    <xf numFmtId="4" fontId="4" fillId="30" borderId="2" xfId="0" applyNumberFormat="1" applyFont="1" applyFill="1" applyBorder="1" applyAlignment="1">
      <alignment horizontal="center" vertical="center" wrapText="1"/>
    </xf>
    <xf numFmtId="0" fontId="4" fillId="37" borderId="4" xfId="0" applyFont="1" applyFill="1" applyBorder="1" applyAlignment="1">
      <alignment horizontal="center" vertical="center"/>
    </xf>
    <xf numFmtId="0" fontId="4" fillId="37" borderId="5" xfId="0" applyFont="1" applyFill="1" applyBorder="1" applyAlignment="1">
      <alignment horizontal="center" vertical="center"/>
    </xf>
    <xf numFmtId="0" fontId="4" fillId="37" borderId="2" xfId="0" applyFont="1" applyFill="1" applyBorder="1" applyAlignment="1">
      <alignment horizontal="center" vertical="center"/>
    </xf>
    <xf numFmtId="0" fontId="4" fillId="41" borderId="4" xfId="0" applyFont="1" applyFill="1" applyBorder="1" applyAlignment="1">
      <alignment horizontal="center" vertical="center"/>
    </xf>
    <xf numFmtId="0" fontId="4" fillId="41" borderId="5" xfId="0" applyFont="1" applyFill="1" applyBorder="1" applyAlignment="1">
      <alignment horizontal="center" vertical="center"/>
    </xf>
    <xf numFmtId="0" fontId="4" fillId="41" borderId="2" xfId="0" applyFont="1" applyFill="1" applyBorder="1" applyAlignment="1">
      <alignment horizontal="center" vertical="center"/>
    </xf>
    <xf numFmtId="164" fontId="4" fillId="41" borderId="4" xfId="0" applyNumberFormat="1" applyFont="1" applyFill="1" applyBorder="1" applyAlignment="1">
      <alignment horizontal="center" vertical="center"/>
    </xf>
    <xf numFmtId="164" fontId="4" fillId="41" borderId="5" xfId="0" applyNumberFormat="1" applyFont="1" applyFill="1" applyBorder="1" applyAlignment="1">
      <alignment horizontal="center" vertical="center"/>
    </xf>
    <xf numFmtId="164" fontId="4" fillId="41" borderId="2" xfId="0" applyNumberFormat="1" applyFont="1" applyFill="1" applyBorder="1" applyAlignment="1">
      <alignment horizontal="center" vertical="center"/>
    </xf>
    <xf numFmtId="4" fontId="4" fillId="41" borderId="4" xfId="0" applyNumberFormat="1" applyFont="1" applyFill="1" applyBorder="1" applyAlignment="1">
      <alignment horizontal="center" vertical="center"/>
    </xf>
    <xf numFmtId="4" fontId="4" fillId="41" borderId="5" xfId="0" applyNumberFormat="1" applyFont="1" applyFill="1" applyBorder="1" applyAlignment="1">
      <alignment horizontal="center" vertical="center"/>
    </xf>
    <xf numFmtId="4" fontId="4" fillId="41" borderId="2" xfId="0" applyNumberFormat="1" applyFont="1" applyFill="1" applyBorder="1" applyAlignment="1">
      <alignment horizontal="center" vertical="center"/>
    </xf>
    <xf numFmtId="0" fontId="4" fillId="39" borderId="4" xfId="0" applyFont="1" applyFill="1" applyBorder="1" applyAlignment="1">
      <alignment horizontal="center" vertical="center"/>
    </xf>
    <xf numFmtId="0" fontId="4" fillId="39" borderId="5" xfId="0" applyFont="1" applyFill="1" applyBorder="1" applyAlignment="1">
      <alignment horizontal="center" vertical="center"/>
    </xf>
    <xf numFmtId="0" fontId="4" fillId="39" borderId="2" xfId="0" applyFont="1" applyFill="1" applyBorder="1" applyAlignment="1">
      <alignment horizontal="center" vertical="center"/>
    </xf>
    <xf numFmtId="0" fontId="4" fillId="32" borderId="4" xfId="0" applyFont="1" applyFill="1" applyBorder="1" applyAlignment="1">
      <alignment horizontal="center" vertical="center"/>
    </xf>
    <xf numFmtId="0" fontId="4" fillId="32" borderId="5" xfId="0" applyFont="1" applyFill="1" applyBorder="1" applyAlignment="1">
      <alignment horizontal="center" vertical="center"/>
    </xf>
    <xf numFmtId="0" fontId="4" fillId="32" borderId="2" xfId="0" applyFont="1" applyFill="1" applyBorder="1" applyAlignment="1">
      <alignment horizontal="center" vertical="center"/>
    </xf>
    <xf numFmtId="0" fontId="4" fillId="42" borderId="4" xfId="0" applyFont="1" applyFill="1" applyBorder="1" applyAlignment="1">
      <alignment horizontal="center" vertical="center"/>
    </xf>
    <xf numFmtId="0" fontId="4" fillId="42" borderId="2" xfId="0" applyFont="1" applyFill="1" applyBorder="1" applyAlignment="1">
      <alignment horizontal="center" vertical="center"/>
    </xf>
    <xf numFmtId="164" fontId="4" fillId="42" borderId="4" xfId="0" applyNumberFormat="1" applyFont="1" applyFill="1" applyBorder="1" applyAlignment="1">
      <alignment horizontal="center" vertical="center"/>
    </xf>
    <xf numFmtId="164" fontId="4" fillId="42" borderId="2" xfId="0" applyNumberFormat="1" applyFont="1" applyFill="1" applyBorder="1" applyAlignment="1">
      <alignment horizontal="center" vertical="center"/>
    </xf>
    <xf numFmtId="4" fontId="4" fillId="42" borderId="4" xfId="0" applyNumberFormat="1" applyFont="1" applyFill="1" applyBorder="1" applyAlignment="1">
      <alignment horizontal="center" vertical="center"/>
    </xf>
    <xf numFmtId="4" fontId="4" fillId="42" borderId="2" xfId="0" applyNumberFormat="1" applyFont="1" applyFill="1" applyBorder="1" applyAlignment="1">
      <alignment horizontal="center" vertical="center"/>
    </xf>
    <xf numFmtId="0" fontId="4" fillId="40" borderId="4" xfId="0" applyFont="1" applyFill="1" applyBorder="1" applyAlignment="1">
      <alignment horizontal="center" vertical="center"/>
    </xf>
    <xf numFmtId="0" fontId="4" fillId="40" borderId="5" xfId="0" applyFont="1" applyFill="1" applyBorder="1" applyAlignment="1">
      <alignment horizontal="center" vertical="center"/>
    </xf>
    <xf numFmtId="0" fontId="4" fillId="40" borderId="2" xfId="0" applyFont="1" applyFill="1" applyBorder="1" applyAlignment="1">
      <alignment horizontal="center" vertical="center"/>
    </xf>
    <xf numFmtId="164" fontId="4" fillId="40" borderId="4" xfId="0" applyNumberFormat="1" applyFont="1" applyFill="1" applyBorder="1" applyAlignment="1">
      <alignment horizontal="center" vertical="center"/>
    </xf>
    <xf numFmtId="164" fontId="4" fillId="40" borderId="5" xfId="0" applyNumberFormat="1" applyFont="1" applyFill="1" applyBorder="1" applyAlignment="1">
      <alignment horizontal="center" vertical="center"/>
    </xf>
    <xf numFmtId="164" fontId="4" fillId="40" borderId="2" xfId="0" applyNumberFormat="1" applyFont="1" applyFill="1" applyBorder="1" applyAlignment="1">
      <alignment horizontal="center" vertical="center"/>
    </xf>
    <xf numFmtId="4" fontId="4" fillId="40" borderId="4" xfId="0" applyNumberFormat="1" applyFont="1" applyFill="1" applyBorder="1" applyAlignment="1">
      <alignment horizontal="center" vertical="center"/>
    </xf>
    <xf numFmtId="4" fontId="4" fillId="40" borderId="5" xfId="0" applyNumberFormat="1" applyFont="1" applyFill="1" applyBorder="1" applyAlignment="1">
      <alignment horizontal="center" vertical="center"/>
    </xf>
    <xf numFmtId="4" fontId="4" fillId="40" borderId="2" xfId="0" applyNumberFormat="1" applyFont="1" applyFill="1" applyBorder="1" applyAlignment="1">
      <alignment horizontal="center" vertical="center"/>
    </xf>
    <xf numFmtId="4" fontId="4" fillId="40" borderId="4" xfId="0" applyNumberFormat="1" applyFont="1" applyFill="1" applyBorder="1" applyAlignment="1">
      <alignment horizontal="center" vertical="center" wrapText="1"/>
    </xf>
    <xf numFmtId="4" fontId="4" fillId="40" borderId="2" xfId="0" applyNumberFormat="1" applyFont="1" applyFill="1" applyBorder="1" applyAlignment="1">
      <alignment horizontal="center" vertical="center" wrapText="1"/>
    </xf>
    <xf numFmtId="0" fontId="0" fillId="39" borderId="4" xfId="0" applyFill="1" applyBorder="1" applyAlignment="1">
      <alignment horizontal="center" vertical="center"/>
    </xf>
    <xf numFmtId="0" fontId="0" fillId="39" borderId="2" xfId="0" applyFill="1" applyBorder="1" applyAlignment="1">
      <alignment horizontal="center" vertical="center"/>
    </xf>
    <xf numFmtId="0" fontId="0" fillId="33" borderId="4" xfId="0" applyFill="1" applyBorder="1" applyAlignment="1">
      <alignment horizontal="center" vertical="center"/>
    </xf>
    <xf numFmtId="0" fontId="0" fillId="33" borderId="2" xfId="0" applyFill="1" applyBorder="1" applyAlignment="1">
      <alignment horizontal="center" vertical="center"/>
    </xf>
    <xf numFmtId="0" fontId="0" fillId="35" borderId="4" xfId="0" applyFill="1" applyBorder="1" applyAlignment="1">
      <alignment horizontal="center" vertical="center"/>
    </xf>
    <xf numFmtId="0" fontId="0" fillId="35" borderId="5" xfId="0" applyFill="1" applyBorder="1" applyAlignment="1">
      <alignment horizontal="center" vertical="center"/>
    </xf>
    <xf numFmtId="0" fontId="0" fillId="35" borderId="2" xfId="0" applyFill="1" applyBorder="1" applyAlignment="1">
      <alignment horizontal="center" vertical="center"/>
    </xf>
    <xf numFmtId="0" fontId="0" fillId="31" borderId="4" xfId="0" applyFill="1" applyBorder="1" applyAlignment="1">
      <alignment horizontal="center" vertical="center"/>
    </xf>
    <xf numFmtId="0" fontId="0" fillId="31" borderId="5" xfId="0" applyFill="1" applyBorder="1" applyAlignment="1">
      <alignment horizontal="center" vertical="center"/>
    </xf>
    <xf numFmtId="0" fontId="0" fillId="31" borderId="2" xfId="0" applyFill="1" applyBorder="1" applyAlignment="1">
      <alignment horizontal="center" vertical="center"/>
    </xf>
    <xf numFmtId="0" fontId="0" fillId="28" borderId="16" xfId="0" applyFill="1" applyBorder="1" applyAlignment="1">
      <alignment horizontal="center" vertical="center"/>
    </xf>
    <xf numFmtId="0" fontId="0" fillId="28" borderId="18" xfId="0" applyFill="1" applyBorder="1" applyAlignment="1">
      <alignment horizontal="center" vertical="center"/>
    </xf>
    <xf numFmtId="0" fontId="0" fillId="28" borderId="17" xfId="0" applyFill="1" applyBorder="1" applyAlignment="1">
      <alignment horizontal="center" vertical="center"/>
    </xf>
    <xf numFmtId="0" fontId="0" fillId="29" borderId="24" xfId="0" applyFill="1" applyBorder="1" applyAlignment="1">
      <alignment horizontal="center" vertical="center"/>
    </xf>
    <xf numFmtId="0" fontId="0" fillId="29" borderId="2" xfId="0" applyFill="1" applyBorder="1" applyAlignment="1">
      <alignment horizontal="center" vertical="center"/>
    </xf>
    <xf numFmtId="0" fontId="0" fillId="37" borderId="4" xfId="0" applyFill="1" applyBorder="1" applyAlignment="1">
      <alignment horizontal="center" vertical="center"/>
    </xf>
    <xf numFmtId="0" fontId="0" fillId="37" borderId="5" xfId="0" applyFill="1" applyBorder="1" applyAlignment="1">
      <alignment horizontal="center" vertical="center"/>
    </xf>
    <xf numFmtId="0" fontId="0" fillId="37" borderId="2" xfId="0" applyFill="1" applyBorder="1" applyAlignment="1">
      <alignment horizontal="center" vertical="center"/>
    </xf>
    <xf numFmtId="0" fontId="0" fillId="17" borderId="16" xfId="0" applyFill="1" applyBorder="1" applyAlignment="1">
      <alignment horizontal="center" vertical="center"/>
    </xf>
    <xf numFmtId="0" fontId="0" fillId="17" borderId="17" xfId="0" applyFill="1" applyBorder="1" applyAlignment="1">
      <alignment horizontal="center" vertical="center"/>
    </xf>
    <xf numFmtId="0" fontId="0" fillId="7" borderId="16" xfId="0" applyFill="1" applyBorder="1" applyAlignment="1">
      <alignment horizontal="center" vertical="center"/>
    </xf>
    <xf numFmtId="0" fontId="0" fillId="7" borderId="17" xfId="0" applyFill="1" applyBorder="1" applyAlignment="1">
      <alignment horizontal="center" vertical="center"/>
    </xf>
    <xf numFmtId="0" fontId="0" fillId="9" borderId="16" xfId="0" applyFill="1" applyBorder="1" applyAlignment="1">
      <alignment horizontal="center" vertical="center"/>
    </xf>
    <xf numFmtId="0" fontId="0" fillId="9" borderId="18" xfId="0" applyFill="1" applyBorder="1" applyAlignment="1">
      <alignment horizontal="center" vertical="center"/>
    </xf>
    <xf numFmtId="0" fontId="0" fillId="9" borderId="17" xfId="0" applyFill="1" applyBorder="1" applyAlignment="1">
      <alignment horizontal="center" vertical="center"/>
    </xf>
    <xf numFmtId="0" fontId="0" fillId="10" borderId="16" xfId="0" applyFill="1" applyBorder="1" applyAlignment="1">
      <alignment horizontal="center" vertical="center"/>
    </xf>
    <xf numFmtId="0" fontId="0" fillId="10" borderId="18" xfId="0" applyFill="1" applyBorder="1" applyAlignment="1">
      <alignment horizontal="center" vertical="center"/>
    </xf>
    <xf numFmtId="0" fontId="0" fillId="10" borderId="17" xfId="0" applyFill="1" applyBorder="1" applyAlignment="1">
      <alignment horizontal="center" vertical="center"/>
    </xf>
    <xf numFmtId="0" fontId="0" fillId="13" borderId="16" xfId="0" applyFill="1" applyBorder="1" applyAlignment="1">
      <alignment horizontal="center" vertical="center"/>
    </xf>
    <xf numFmtId="0" fontId="0" fillId="13" borderId="18" xfId="0" applyFill="1" applyBorder="1" applyAlignment="1">
      <alignment horizontal="center" vertical="center"/>
    </xf>
    <xf numFmtId="0" fontId="0" fillId="13" borderId="17" xfId="0" applyFill="1" applyBorder="1" applyAlignment="1">
      <alignment horizontal="center" vertical="center"/>
    </xf>
    <xf numFmtId="0" fontId="0" fillId="22" borderId="16" xfId="0" applyFill="1" applyBorder="1" applyAlignment="1">
      <alignment horizontal="center" vertical="center"/>
    </xf>
    <xf numFmtId="0" fontId="0" fillId="22" borderId="18" xfId="0" applyFill="1" applyBorder="1" applyAlignment="1">
      <alignment horizontal="center" vertical="center"/>
    </xf>
    <xf numFmtId="0" fontId="0" fillId="22" borderId="17" xfId="0" applyFill="1" applyBorder="1" applyAlignment="1">
      <alignment horizontal="center" vertical="center"/>
    </xf>
    <xf numFmtId="0" fontId="0" fillId="27" borderId="16" xfId="0" applyFill="1" applyBorder="1" applyAlignment="1">
      <alignment horizontal="center" vertical="center"/>
    </xf>
    <xf numFmtId="0" fontId="0" fillId="27" borderId="18" xfId="0" applyFill="1" applyBorder="1" applyAlignment="1">
      <alignment horizontal="center" vertical="center"/>
    </xf>
    <xf numFmtId="0" fontId="0" fillId="27" borderId="17" xfId="0" applyFill="1" applyBorder="1" applyAlignment="1">
      <alignment horizontal="center" vertical="center"/>
    </xf>
    <xf numFmtId="0" fontId="0" fillId="13" borderId="24" xfId="0" applyFill="1" applyBorder="1" applyAlignment="1">
      <alignment horizontal="center" vertical="center"/>
    </xf>
    <xf numFmtId="0" fontId="0" fillId="13" borderId="5" xfId="0" applyFill="1" applyBorder="1" applyAlignment="1">
      <alignment horizontal="center" vertical="center"/>
    </xf>
    <xf numFmtId="0" fontId="0" fillId="13" borderId="2" xfId="0" applyFill="1" applyBorder="1" applyAlignment="1">
      <alignment horizontal="center" vertical="center"/>
    </xf>
    <xf numFmtId="0" fontId="0" fillId="19" borderId="16" xfId="0" applyFill="1" applyBorder="1" applyAlignment="1">
      <alignment horizontal="center" vertical="center"/>
    </xf>
    <xf numFmtId="0" fontId="0" fillId="19" borderId="18" xfId="0" applyFill="1" applyBorder="1" applyAlignment="1">
      <alignment horizontal="center" vertical="center"/>
    </xf>
    <xf numFmtId="0" fontId="0" fillId="19" borderId="17" xfId="0" applyFill="1" applyBorder="1" applyAlignment="1">
      <alignment horizontal="center" vertical="center"/>
    </xf>
    <xf numFmtId="0" fontId="0" fillId="6" borderId="16" xfId="0" applyFill="1" applyBorder="1" applyAlignment="1">
      <alignment horizontal="center" vertical="center"/>
    </xf>
    <xf numFmtId="0" fontId="0" fillId="6" borderId="18" xfId="0" applyFill="1" applyBorder="1" applyAlignment="1">
      <alignment horizontal="center" vertical="center"/>
    </xf>
    <xf numFmtId="0" fontId="0" fillId="6" borderId="17" xfId="0" applyFill="1" applyBorder="1" applyAlignment="1">
      <alignment horizontal="center" vertical="center"/>
    </xf>
    <xf numFmtId="0" fontId="0" fillId="8" borderId="10" xfId="0" applyFill="1" applyBorder="1" applyAlignment="1">
      <alignment horizontal="center" vertical="center"/>
    </xf>
    <xf numFmtId="0" fontId="0" fillId="8" borderId="23" xfId="0" applyFill="1" applyBorder="1" applyAlignment="1">
      <alignment horizontal="center" vertical="center"/>
    </xf>
    <xf numFmtId="0" fontId="0" fillId="8" borderId="13" xfId="0" applyFill="1" applyBorder="1" applyAlignment="1">
      <alignment horizontal="center" vertical="center"/>
    </xf>
    <xf numFmtId="0" fontId="0" fillId="12" borderId="16" xfId="0" applyFill="1" applyBorder="1" applyAlignment="1">
      <alignment horizontal="center" vertical="center"/>
    </xf>
    <xf numFmtId="0" fontId="0" fillId="12" borderId="18" xfId="0" applyFill="1" applyBorder="1" applyAlignment="1">
      <alignment horizontal="center" vertical="center"/>
    </xf>
    <xf numFmtId="0" fontId="0" fillId="12" borderId="17" xfId="0" applyFill="1" applyBorder="1" applyAlignment="1">
      <alignment horizontal="center" vertical="center"/>
    </xf>
    <xf numFmtId="0" fontId="0" fillId="15" borderId="16" xfId="0" applyFill="1" applyBorder="1" applyAlignment="1">
      <alignment horizontal="center" vertical="center"/>
    </xf>
    <xf numFmtId="0" fontId="0" fillId="15" borderId="18" xfId="0" applyFill="1" applyBorder="1" applyAlignment="1">
      <alignment horizontal="center" vertical="center"/>
    </xf>
    <xf numFmtId="0" fontId="0" fillId="15" borderId="17" xfId="0" applyFill="1" applyBorder="1" applyAlignment="1">
      <alignment horizontal="center" vertical="center"/>
    </xf>
    <xf numFmtId="0" fontId="0" fillId="14" borderId="16" xfId="0" applyFill="1" applyBorder="1" applyAlignment="1">
      <alignment horizontal="center" vertical="center"/>
    </xf>
    <xf numFmtId="0" fontId="0" fillId="14" borderId="18" xfId="0" applyFill="1" applyBorder="1" applyAlignment="1">
      <alignment horizontal="center" vertical="center"/>
    </xf>
    <xf numFmtId="0" fontId="0" fillId="14" borderId="17" xfId="0" applyFill="1" applyBorder="1" applyAlignment="1">
      <alignment horizontal="center" vertical="center"/>
    </xf>
    <xf numFmtId="0" fontId="0" fillId="23" borderId="0" xfId="0" applyFill="1" applyAlignment="1">
      <alignment horizontal="center" wrapText="1"/>
    </xf>
    <xf numFmtId="0" fontId="0" fillId="21" borderId="24" xfId="0" applyFill="1" applyBorder="1" applyAlignment="1">
      <alignment horizontal="center" vertical="center"/>
    </xf>
    <xf numFmtId="0" fontId="0" fillId="21" borderId="5" xfId="0" applyFill="1" applyBorder="1" applyAlignment="1">
      <alignment horizontal="center" vertical="center"/>
    </xf>
    <xf numFmtId="0" fontId="0" fillId="18" borderId="10" xfId="0" applyFill="1" applyBorder="1" applyAlignment="1">
      <alignment horizontal="center" vertical="center"/>
    </xf>
    <xf numFmtId="0" fontId="0" fillId="18" borderId="23" xfId="0" applyFill="1" applyBorder="1" applyAlignment="1">
      <alignment horizontal="center" vertical="center"/>
    </xf>
    <xf numFmtId="0" fontId="0" fillId="18" borderId="13" xfId="0" applyFill="1" applyBorder="1" applyAlignment="1">
      <alignment horizontal="center" vertical="center"/>
    </xf>
    <xf numFmtId="0" fontId="0" fillId="26" borderId="16" xfId="0" applyFill="1" applyBorder="1" applyAlignment="1">
      <alignment horizontal="center" vertical="center"/>
    </xf>
    <xf numFmtId="0" fontId="0" fillId="26" borderId="18" xfId="0" applyFill="1" applyBorder="1" applyAlignment="1">
      <alignment horizontal="center" vertical="center"/>
    </xf>
    <xf numFmtId="0" fontId="0" fillId="26" borderId="17" xfId="0" applyFill="1" applyBorder="1" applyAlignment="1">
      <alignment horizontal="center" vertical="center"/>
    </xf>
    <xf numFmtId="0" fontId="0" fillId="16" borderId="16" xfId="0" applyFill="1" applyBorder="1" applyAlignment="1">
      <alignment horizontal="center" vertical="center"/>
    </xf>
    <xf numFmtId="0" fontId="0" fillId="16" borderId="18" xfId="0" applyFill="1" applyBorder="1" applyAlignment="1">
      <alignment horizontal="center" vertical="center"/>
    </xf>
    <xf numFmtId="0" fontId="0" fillId="16" borderId="17" xfId="0" applyFill="1" applyBorder="1" applyAlignment="1">
      <alignment horizontal="center" vertical="center"/>
    </xf>
    <xf numFmtId="0" fontId="0" fillId="20" borderId="16" xfId="0" applyFill="1" applyBorder="1" applyAlignment="1">
      <alignment horizontal="center" vertical="center"/>
    </xf>
    <xf numFmtId="0" fontId="0" fillId="20" borderId="18" xfId="0" applyFill="1" applyBorder="1" applyAlignment="1">
      <alignment horizontal="center" vertical="center"/>
    </xf>
    <xf numFmtId="0" fontId="0" fillId="20" borderId="17" xfId="0" applyFill="1" applyBorder="1" applyAlignment="1">
      <alignment horizontal="center" vertical="center"/>
    </xf>
    <xf numFmtId="0" fontId="0" fillId="21" borderId="16" xfId="0" applyFill="1" applyBorder="1" applyAlignment="1">
      <alignment horizontal="center" vertical="center"/>
    </xf>
    <xf numFmtId="0" fontId="0" fillId="21" borderId="18" xfId="0" applyFill="1" applyBorder="1" applyAlignment="1">
      <alignment horizontal="center" vertical="center"/>
    </xf>
    <xf numFmtId="0" fontId="0" fillId="5" borderId="16" xfId="0" applyFill="1" applyBorder="1" applyAlignment="1">
      <alignment horizontal="center" vertical="center"/>
    </xf>
    <xf numFmtId="0" fontId="0" fillId="5" borderId="18" xfId="0" applyFill="1" applyBorder="1" applyAlignment="1">
      <alignment horizontal="center" vertical="center"/>
    </xf>
    <xf numFmtId="0" fontId="0" fillId="5" borderId="17" xfId="0" applyFill="1" applyBorder="1" applyAlignment="1">
      <alignment horizontal="center" vertical="center"/>
    </xf>
    <xf numFmtId="0" fontId="0" fillId="8" borderId="16" xfId="0" applyFill="1" applyBorder="1" applyAlignment="1">
      <alignment horizontal="center" vertical="center"/>
    </xf>
    <xf numFmtId="0" fontId="0" fillId="8" borderId="17" xfId="0" applyFill="1" applyBorder="1" applyAlignment="1">
      <alignment horizontal="center" vertical="center"/>
    </xf>
    <xf numFmtId="0" fontId="0" fillId="11" borderId="4" xfId="0" applyFill="1" applyBorder="1" applyAlignment="1">
      <alignment horizontal="center" vertical="center"/>
    </xf>
    <xf numFmtId="0" fontId="0" fillId="11" borderId="2" xfId="0" applyFill="1" applyBorder="1" applyAlignment="1">
      <alignment horizontal="center" vertical="center"/>
    </xf>
    <xf numFmtId="0" fontId="0" fillId="39" borderId="5" xfId="0" applyFill="1" applyBorder="1" applyAlignment="1">
      <alignment horizontal="center" vertical="center"/>
    </xf>
    <xf numFmtId="0" fontId="0" fillId="30" borderId="24" xfId="0" applyFill="1" applyBorder="1" applyAlignment="1">
      <alignment horizontal="center" vertical="center"/>
    </xf>
    <xf numFmtId="0" fontId="0" fillId="30" borderId="5" xfId="0" applyFill="1" applyBorder="1" applyAlignment="1">
      <alignment horizontal="center" vertical="center"/>
    </xf>
    <xf numFmtId="0" fontId="0" fillId="30" borderId="2" xfId="0" applyFill="1" applyBorder="1" applyAlignment="1">
      <alignment horizontal="center" vertical="center"/>
    </xf>
    <xf numFmtId="0" fontId="0" fillId="19" borderId="4" xfId="0" applyFill="1" applyBorder="1" applyAlignment="1">
      <alignment horizontal="center" vertical="center"/>
    </xf>
    <xf numFmtId="0" fontId="0" fillId="19" borderId="5" xfId="0" applyFill="1" applyBorder="1" applyAlignment="1">
      <alignment horizontal="center" vertical="center"/>
    </xf>
    <xf numFmtId="0" fontId="0" fillId="19" borderId="2" xfId="0" applyFill="1" applyBorder="1" applyAlignment="1">
      <alignment horizontal="center" vertical="center"/>
    </xf>
    <xf numFmtId="0" fontId="0" fillId="36" borderId="4" xfId="0" applyFill="1" applyBorder="1" applyAlignment="1">
      <alignment horizontal="center" vertical="center"/>
    </xf>
    <xf numFmtId="0" fontId="0" fillId="36" borderId="5" xfId="0" applyFill="1" applyBorder="1" applyAlignment="1">
      <alignment horizontal="center" vertical="center"/>
    </xf>
    <xf numFmtId="0" fontId="0" fillId="36" borderId="2" xfId="0" applyFill="1" applyBorder="1" applyAlignment="1">
      <alignment horizontal="center" vertical="center"/>
    </xf>
    <xf numFmtId="0" fontId="0" fillId="33" borderId="5" xfId="0" applyFill="1" applyBorder="1" applyAlignment="1">
      <alignment horizontal="center" vertical="center"/>
    </xf>
    <xf numFmtId="0" fontId="0" fillId="42" borderId="4" xfId="0" applyFill="1" applyBorder="1" applyAlignment="1">
      <alignment horizontal="center" vertical="center"/>
    </xf>
    <xf numFmtId="0" fontId="0" fillId="42" borderId="2" xfId="0" applyFill="1" applyBorder="1" applyAlignment="1">
      <alignment horizontal="center" vertical="center"/>
    </xf>
    <xf numFmtId="0" fontId="0" fillId="44" borderId="4" xfId="0" applyFill="1" applyBorder="1" applyAlignment="1">
      <alignment horizontal="center" vertical="center"/>
    </xf>
    <xf numFmtId="0" fontId="0" fillId="44" borderId="5" xfId="0" applyFill="1" applyBorder="1" applyAlignment="1">
      <alignment horizontal="center" vertical="center"/>
    </xf>
    <xf numFmtId="0" fontId="0" fillId="44" borderId="2" xfId="0" applyFill="1" applyBorder="1" applyAlignment="1">
      <alignment horizontal="center" vertical="center"/>
    </xf>
    <xf numFmtId="0" fontId="0" fillId="29" borderId="4" xfId="0" applyFill="1" applyBorder="1" applyAlignment="1">
      <alignment horizontal="center" vertical="center"/>
    </xf>
    <xf numFmtId="0" fontId="0" fillId="29" borderId="5" xfId="0" applyFill="1" applyBorder="1" applyAlignment="1">
      <alignment horizontal="center" vertical="center"/>
    </xf>
    <xf numFmtId="0" fontId="0" fillId="40" borderId="4" xfId="0" applyFill="1" applyBorder="1" applyAlignment="1">
      <alignment horizontal="center" vertical="center"/>
    </xf>
    <xf numFmtId="0" fontId="0" fillId="40" borderId="5" xfId="0" applyFill="1" applyBorder="1" applyAlignment="1">
      <alignment horizontal="center" vertical="center"/>
    </xf>
    <xf numFmtId="0" fontId="0" fillId="40" borderId="2" xfId="0" applyFill="1" applyBorder="1" applyAlignment="1">
      <alignment horizontal="center" vertical="center"/>
    </xf>
    <xf numFmtId="0" fontId="0" fillId="41" borderId="4" xfId="0" applyFill="1" applyBorder="1" applyAlignment="1">
      <alignment horizontal="center" vertical="center"/>
    </xf>
    <xf numFmtId="0" fontId="0" fillId="41" borderId="5" xfId="0" applyFill="1" applyBorder="1" applyAlignment="1">
      <alignment horizontal="center" vertical="center"/>
    </xf>
    <xf numFmtId="0" fontId="0" fillId="41" borderId="2" xfId="0" applyFill="1" applyBorder="1" applyAlignment="1">
      <alignment horizontal="center" vertical="center"/>
    </xf>
    <xf numFmtId="0" fontId="0" fillId="32" borderId="4" xfId="0" applyFill="1" applyBorder="1" applyAlignment="1">
      <alignment horizontal="center" vertical="center"/>
    </xf>
    <xf numFmtId="0" fontId="0" fillId="32" borderId="5" xfId="0" applyFill="1" applyBorder="1" applyAlignment="1">
      <alignment horizontal="center" vertical="center"/>
    </xf>
    <xf numFmtId="0" fontId="0" fillId="32" borderId="2" xfId="0" applyFill="1" applyBorder="1" applyAlignment="1">
      <alignment horizontal="center" vertical="center"/>
    </xf>
    <xf numFmtId="164" fontId="4" fillId="32" borderId="4" xfId="0" applyNumberFormat="1" applyFont="1" applyFill="1" applyBorder="1" applyAlignment="1">
      <alignment horizontal="center" vertical="center"/>
    </xf>
    <xf numFmtId="164" fontId="4" fillId="32" borderId="5" xfId="0" applyNumberFormat="1" applyFont="1" applyFill="1" applyBorder="1" applyAlignment="1">
      <alignment horizontal="center" vertical="center"/>
    </xf>
    <xf numFmtId="164" fontId="4" fillId="32" borderId="2" xfId="0" applyNumberFormat="1" applyFont="1" applyFill="1" applyBorder="1" applyAlignment="1">
      <alignment horizontal="center" vertical="center"/>
    </xf>
    <xf numFmtId="4" fontId="4" fillId="32" borderId="4" xfId="0" applyNumberFormat="1" applyFont="1" applyFill="1" applyBorder="1" applyAlignment="1">
      <alignment horizontal="center" vertical="center"/>
    </xf>
    <xf numFmtId="4" fontId="4" fillId="32" borderId="5" xfId="0" applyNumberFormat="1" applyFont="1" applyFill="1" applyBorder="1" applyAlignment="1">
      <alignment horizontal="center" vertical="center"/>
    </xf>
    <xf numFmtId="4" fontId="4" fillId="32" borderId="2" xfId="0" applyNumberFormat="1" applyFont="1" applyFill="1" applyBorder="1" applyAlignment="1">
      <alignment horizontal="center" vertical="center"/>
    </xf>
    <xf numFmtId="164" fontId="4" fillId="39" borderId="4" xfId="0" applyNumberFormat="1" applyFont="1" applyFill="1" applyBorder="1" applyAlignment="1">
      <alignment horizontal="center" vertical="center"/>
    </xf>
    <xf numFmtId="164" fontId="4" fillId="39" borderId="5" xfId="0" applyNumberFormat="1" applyFont="1" applyFill="1" applyBorder="1" applyAlignment="1">
      <alignment horizontal="center" vertical="center"/>
    </xf>
    <xf numFmtId="164" fontId="4" fillId="39" borderId="2" xfId="0" applyNumberFormat="1" applyFont="1" applyFill="1" applyBorder="1" applyAlignment="1">
      <alignment horizontal="center" vertical="center"/>
    </xf>
    <xf numFmtId="4" fontId="4" fillId="39" borderId="4" xfId="0" applyNumberFormat="1" applyFont="1" applyFill="1" applyBorder="1" applyAlignment="1">
      <alignment horizontal="center" vertical="center"/>
    </xf>
    <xf numFmtId="4" fontId="4" fillId="39" borderId="5" xfId="0" applyNumberFormat="1" applyFont="1" applyFill="1" applyBorder="1" applyAlignment="1">
      <alignment horizontal="center" vertical="center"/>
    </xf>
    <xf numFmtId="4" fontId="4" fillId="39" borderId="2" xfId="0" applyNumberFormat="1" applyFont="1" applyFill="1" applyBorder="1" applyAlignment="1">
      <alignment horizontal="center" vertical="center"/>
    </xf>
    <xf numFmtId="0" fontId="2" fillId="35" borderId="1" xfId="0" applyFont="1" applyFill="1" applyBorder="1" applyAlignment="1">
      <alignment horizontal="center" vertical="center"/>
    </xf>
    <xf numFmtId="0" fontId="4" fillId="44" borderId="4" xfId="0" applyFont="1" applyFill="1" applyBorder="1" applyAlignment="1">
      <alignment horizontal="center" vertical="center"/>
    </xf>
    <xf numFmtId="0" fontId="4" fillId="44" borderId="5" xfId="0" applyFont="1" applyFill="1" applyBorder="1" applyAlignment="1">
      <alignment horizontal="center" vertical="center"/>
    </xf>
    <xf numFmtId="0" fontId="4" fillId="44" borderId="2" xfId="0" applyFont="1" applyFill="1" applyBorder="1" applyAlignment="1">
      <alignment horizontal="center" vertical="center"/>
    </xf>
    <xf numFmtId="164" fontId="4" fillId="44" borderId="4" xfId="0" applyNumberFormat="1" applyFont="1" applyFill="1" applyBorder="1" applyAlignment="1">
      <alignment horizontal="center" vertical="center"/>
    </xf>
    <xf numFmtId="164" fontId="4" fillId="44" borderId="5" xfId="0" applyNumberFormat="1" applyFont="1" applyFill="1" applyBorder="1" applyAlignment="1">
      <alignment horizontal="center" vertical="center"/>
    </xf>
    <xf numFmtId="164" fontId="4" fillId="44" borderId="2" xfId="0" applyNumberFormat="1" applyFont="1" applyFill="1" applyBorder="1" applyAlignment="1">
      <alignment horizontal="center" vertical="center"/>
    </xf>
    <xf numFmtId="4" fontId="4" fillId="44" borderId="4" xfId="0" applyNumberFormat="1" applyFont="1" applyFill="1" applyBorder="1" applyAlignment="1">
      <alignment horizontal="center" vertical="center"/>
    </xf>
    <xf numFmtId="4" fontId="4" fillId="44" borderId="5" xfId="0" applyNumberFormat="1" applyFont="1" applyFill="1" applyBorder="1" applyAlignment="1">
      <alignment horizontal="center" vertical="center"/>
    </xf>
    <xf numFmtId="4" fontId="4" fillId="44" borderId="2" xfId="0" applyNumberFormat="1" applyFont="1" applyFill="1" applyBorder="1" applyAlignment="1">
      <alignment horizontal="center" vertical="center"/>
    </xf>
    <xf numFmtId="0" fontId="4" fillId="45" borderId="1" xfId="0" applyFont="1" applyFill="1" applyBorder="1" applyAlignment="1">
      <alignment horizontal="center" vertical="center"/>
    </xf>
    <xf numFmtId="164" fontId="4" fillId="45" borderId="1" xfId="0" applyNumberFormat="1" applyFont="1" applyFill="1" applyBorder="1" applyAlignment="1">
      <alignment horizontal="center" vertical="center"/>
    </xf>
    <xf numFmtId="4" fontId="4" fillId="45" borderId="1" xfId="0" applyNumberFormat="1" applyFont="1" applyFill="1" applyBorder="1" applyAlignment="1">
      <alignment horizontal="center" vertical="center"/>
    </xf>
    <xf numFmtId="3" fontId="4" fillId="45" borderId="1" xfId="0" applyNumberFormat="1" applyFont="1" applyFill="1" applyBorder="1" applyAlignment="1">
      <alignment horizontal="center" vertical="center"/>
    </xf>
    <xf numFmtId="49" fontId="4" fillId="45" borderId="1" xfId="0" applyNumberFormat="1" applyFont="1" applyFill="1" applyBorder="1" applyAlignment="1">
      <alignment horizontal="center" vertical="center"/>
    </xf>
    <xf numFmtId="0" fontId="0" fillId="45" borderId="1" xfId="0" applyFill="1" applyBorder="1" applyAlignment="1">
      <alignment horizontal="center" vertical="center"/>
    </xf>
    <xf numFmtId="4" fontId="0" fillId="45" borderId="1" xfId="0" applyNumberFormat="1" applyFill="1" applyBorder="1" applyAlignment="1">
      <alignment horizontal="center" vertical="center"/>
    </xf>
    <xf numFmtId="3" fontId="0" fillId="45" borderId="1" xfId="0" applyNumberFormat="1" applyFill="1" applyBorder="1" applyAlignment="1">
      <alignment horizontal="center" vertical="center"/>
    </xf>
    <xf numFmtId="0" fontId="0" fillId="45" borderId="0" xfId="0" applyFill="1" applyAlignment="1">
      <alignment horizontal="center" vertical="center"/>
    </xf>
    <xf numFmtId="0" fontId="0" fillId="45" borderId="4" xfId="0" applyFill="1" applyBorder="1" applyAlignment="1">
      <alignment horizontal="center" vertical="center"/>
    </xf>
    <xf numFmtId="0" fontId="0" fillId="45" borderId="5" xfId="0" applyFill="1" applyBorder="1" applyAlignment="1">
      <alignment horizontal="center" vertical="center"/>
    </xf>
    <xf numFmtId="0" fontId="0" fillId="45" borderId="2" xfId="0" applyFill="1" applyBorder="1" applyAlignment="1">
      <alignment horizontal="center" vertical="center"/>
    </xf>
    <xf numFmtId="165" fontId="4" fillId="33" borderId="1" xfId="0" applyNumberFormat="1" applyFont="1" applyFill="1" applyBorder="1" applyAlignment="1">
      <alignment horizontal="center" vertical="center"/>
    </xf>
    <xf numFmtId="0" fontId="4" fillId="46" borderId="1" xfId="0" applyFont="1" applyFill="1" applyBorder="1" applyAlignment="1">
      <alignment horizontal="center" vertical="center"/>
    </xf>
    <xf numFmtId="164" fontId="4" fillId="46" borderId="1" xfId="0" applyNumberFormat="1" applyFont="1" applyFill="1" applyBorder="1" applyAlignment="1">
      <alignment horizontal="center" vertical="center"/>
    </xf>
    <xf numFmtId="4" fontId="4" fillId="46" borderId="1" xfId="0" applyNumberFormat="1" applyFont="1" applyFill="1" applyBorder="1" applyAlignment="1">
      <alignment horizontal="center" vertical="center"/>
    </xf>
    <xf numFmtId="3" fontId="4" fillId="46" borderId="1" xfId="0" applyNumberFormat="1" applyFont="1" applyFill="1" applyBorder="1" applyAlignment="1">
      <alignment horizontal="center" vertical="center"/>
    </xf>
    <xf numFmtId="49" fontId="4" fillId="46" borderId="1" xfId="0" applyNumberFormat="1" applyFont="1" applyFill="1" applyBorder="1" applyAlignment="1">
      <alignment horizontal="center" vertical="center"/>
    </xf>
    <xf numFmtId="0" fontId="0" fillId="46" borderId="1" xfId="0" applyFill="1" applyBorder="1" applyAlignment="1">
      <alignment horizontal="center" vertical="center"/>
    </xf>
    <xf numFmtId="4" fontId="0" fillId="46" borderId="1" xfId="0" applyNumberFormat="1" applyFill="1" applyBorder="1" applyAlignment="1">
      <alignment horizontal="center" vertical="center"/>
    </xf>
    <xf numFmtId="3" fontId="0" fillId="46" borderId="1" xfId="0" applyNumberFormat="1" applyFill="1" applyBorder="1" applyAlignment="1">
      <alignment horizontal="center" vertical="center"/>
    </xf>
    <xf numFmtId="0" fontId="0" fillId="46" borderId="0" xfId="0" applyFill="1" applyAlignment="1">
      <alignment horizontal="center" vertical="center"/>
    </xf>
    <xf numFmtId="0" fontId="0" fillId="46" borderId="4" xfId="0" applyFill="1" applyBorder="1" applyAlignment="1">
      <alignment horizontal="center" vertical="center"/>
    </xf>
    <xf numFmtId="0" fontId="0" fillId="46" borderId="5" xfId="0" applyFill="1" applyBorder="1" applyAlignment="1">
      <alignment horizontal="center" vertical="center"/>
    </xf>
    <xf numFmtId="0" fontId="0" fillId="46" borderId="2" xfId="0" applyFill="1" applyBorder="1" applyAlignment="1">
      <alignment horizontal="center" vertical="center"/>
    </xf>
    <xf numFmtId="0" fontId="4" fillId="47" borderId="1" xfId="0" applyFont="1" applyFill="1" applyBorder="1" applyAlignment="1">
      <alignment horizontal="center" vertical="center"/>
    </xf>
    <xf numFmtId="164" fontId="4" fillId="47" borderId="1" xfId="0" applyNumberFormat="1" applyFont="1" applyFill="1" applyBorder="1" applyAlignment="1">
      <alignment horizontal="center" vertical="center"/>
    </xf>
    <xf numFmtId="4" fontId="4" fillId="47" borderId="1" xfId="0" applyNumberFormat="1" applyFont="1" applyFill="1" applyBorder="1" applyAlignment="1">
      <alignment horizontal="center" vertical="center"/>
    </xf>
    <xf numFmtId="3" fontId="4" fillId="47" borderId="1" xfId="0" applyNumberFormat="1" applyFont="1" applyFill="1" applyBorder="1" applyAlignment="1">
      <alignment horizontal="center" vertical="center"/>
    </xf>
    <xf numFmtId="49" fontId="4" fillId="47" borderId="1" xfId="0" applyNumberFormat="1" applyFont="1" applyFill="1" applyBorder="1" applyAlignment="1">
      <alignment horizontal="center" vertical="center"/>
    </xf>
    <xf numFmtId="165" fontId="4" fillId="47" borderId="1" xfId="0" applyNumberFormat="1" applyFont="1" applyFill="1" applyBorder="1" applyAlignment="1">
      <alignment horizontal="center" vertical="center"/>
    </xf>
    <xf numFmtId="0" fontId="0" fillId="47" borderId="4" xfId="0" applyFill="1" applyBorder="1" applyAlignment="1">
      <alignment horizontal="center" vertical="center"/>
    </xf>
    <xf numFmtId="0" fontId="0" fillId="47" borderId="1" xfId="0" applyFill="1" applyBorder="1" applyAlignment="1">
      <alignment horizontal="center" vertical="center"/>
    </xf>
    <xf numFmtId="4" fontId="0" fillId="47" borderId="1" xfId="0" applyNumberFormat="1" applyFill="1" applyBorder="1" applyAlignment="1">
      <alignment horizontal="center" vertical="center"/>
    </xf>
    <xf numFmtId="165" fontId="0" fillId="47" borderId="1" xfId="0" applyNumberFormat="1" applyFill="1" applyBorder="1" applyAlignment="1">
      <alignment horizontal="center" vertical="center"/>
    </xf>
    <xf numFmtId="3" fontId="0" fillId="47" borderId="1" xfId="0" applyNumberFormat="1" applyFill="1" applyBorder="1" applyAlignment="1">
      <alignment horizontal="center" vertical="center"/>
    </xf>
    <xf numFmtId="0" fontId="0" fillId="47" borderId="0" xfId="0" applyFill="1" applyAlignment="1">
      <alignment horizontal="center" vertical="center"/>
    </xf>
    <xf numFmtId="0" fontId="0" fillId="47" borderId="2" xfId="0" applyFill="1" applyBorder="1" applyAlignment="1">
      <alignment horizontal="center" vertical="center"/>
    </xf>
    <xf numFmtId="0" fontId="0" fillId="47" borderId="5" xfId="0" applyFill="1" applyBorder="1" applyAlignment="1">
      <alignment horizontal="center" vertical="center"/>
    </xf>
    <xf numFmtId="0" fontId="4" fillId="48" borderId="1" xfId="0" applyFont="1" applyFill="1" applyBorder="1" applyAlignment="1">
      <alignment horizontal="center" vertical="center"/>
    </xf>
    <xf numFmtId="164" fontId="4" fillId="48" borderId="1" xfId="0" applyNumberFormat="1" applyFont="1" applyFill="1" applyBorder="1" applyAlignment="1">
      <alignment horizontal="center" vertical="center"/>
    </xf>
    <xf numFmtId="4" fontId="4" fillId="48" borderId="1" xfId="0" applyNumberFormat="1" applyFont="1" applyFill="1" applyBorder="1" applyAlignment="1">
      <alignment horizontal="center" vertical="center"/>
    </xf>
    <xf numFmtId="3" fontId="4" fillId="48" borderId="1" xfId="0" applyNumberFormat="1" applyFont="1" applyFill="1" applyBorder="1" applyAlignment="1">
      <alignment horizontal="center" vertical="center"/>
    </xf>
    <xf numFmtId="49" fontId="4" fillId="48" borderId="1" xfId="0" applyNumberFormat="1" applyFont="1" applyFill="1" applyBorder="1" applyAlignment="1">
      <alignment horizontal="center" vertical="center"/>
    </xf>
    <xf numFmtId="165" fontId="4" fillId="48" borderId="1" xfId="0" applyNumberFormat="1" applyFont="1" applyFill="1" applyBorder="1" applyAlignment="1">
      <alignment horizontal="center" vertical="center"/>
    </xf>
    <xf numFmtId="0" fontId="0" fillId="48" borderId="4" xfId="0" applyFill="1" applyBorder="1" applyAlignment="1">
      <alignment horizontal="center" vertical="center"/>
    </xf>
    <xf numFmtId="0" fontId="0" fillId="48" borderId="1" xfId="0" applyFill="1" applyBorder="1" applyAlignment="1">
      <alignment horizontal="center" vertical="center"/>
    </xf>
    <xf numFmtId="4" fontId="0" fillId="48" borderId="1" xfId="0" applyNumberFormat="1" applyFill="1" applyBorder="1" applyAlignment="1">
      <alignment horizontal="center" vertical="center"/>
    </xf>
    <xf numFmtId="165" fontId="0" fillId="48" borderId="1" xfId="0" applyNumberFormat="1" applyFill="1" applyBorder="1" applyAlignment="1">
      <alignment horizontal="center" vertical="center"/>
    </xf>
    <xf numFmtId="3" fontId="0" fillId="48" borderId="1" xfId="0" applyNumberFormat="1" applyFill="1" applyBorder="1" applyAlignment="1">
      <alignment horizontal="center" vertical="center"/>
    </xf>
    <xf numFmtId="0" fontId="0" fillId="48" borderId="0" xfId="0" applyFill="1" applyAlignment="1">
      <alignment horizontal="center" vertical="center"/>
    </xf>
    <xf numFmtId="0" fontId="0" fillId="48" borderId="2" xfId="0" applyFill="1" applyBorder="1" applyAlignment="1">
      <alignment horizontal="center" vertical="center"/>
    </xf>
    <xf numFmtId="0" fontId="0" fillId="48" borderId="5" xfId="0" applyFill="1" applyBorder="1" applyAlignment="1">
      <alignment horizontal="center" vertical="center"/>
    </xf>
    <xf numFmtId="165" fontId="4" fillId="11" borderId="1" xfId="0" applyNumberFormat="1" applyFont="1" applyFill="1" applyBorder="1" applyAlignment="1">
      <alignment horizontal="center" vertical="center"/>
    </xf>
    <xf numFmtId="165" fontId="4" fillId="16" borderId="1" xfId="0" applyNumberFormat="1" applyFont="1" applyFill="1" applyBorder="1" applyAlignment="1">
      <alignment horizontal="center" vertical="center"/>
    </xf>
  </cellXfs>
  <cellStyles count="2">
    <cellStyle name="Comma 2" xfId="1" xr:uid="{1E0D7FC3-BC0D-4988-824D-B2D6DC9117FF}"/>
    <cellStyle name="Normal"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7AF6"/>
      <color rgb="FF8FD7A5"/>
      <color rgb="FFFCA11C"/>
      <color rgb="FFFFCCCC"/>
      <color rgb="FFCCFF33"/>
      <color rgb="FF00FFFF"/>
      <color rgb="FFFF6600"/>
      <color rgb="FF9933FF"/>
      <color rgb="FF00FF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00"/>
  <sheetViews>
    <sheetView rightToLeft="1" tabSelected="1" zoomScale="85" zoomScaleNormal="85" workbookViewId="0">
      <pane ySplit="1" topLeftCell="A295" activePane="bottomLeft" state="frozen"/>
      <selection activeCell="L1" sqref="L1"/>
      <selection pane="bottomLeft" activeCell="C314" sqref="C314"/>
    </sheetView>
  </sheetViews>
  <sheetFormatPr defaultRowHeight="15" x14ac:dyDescent="0.25"/>
  <cols>
    <col min="1" max="1" width="8.28515625" style="28" customWidth="1"/>
    <col min="2" max="2" width="10.140625" bestFit="1" customWidth="1"/>
    <col min="3" max="3" width="10.42578125" bestFit="1" customWidth="1"/>
    <col min="4" max="4" width="14.28515625" style="27" bestFit="1" customWidth="1"/>
    <col min="5" max="5" width="13.28515625" style="26" bestFit="1" customWidth="1"/>
    <col min="6" max="6" width="13" bestFit="1" customWidth="1"/>
    <col min="7" max="7" width="22.140625" bestFit="1" customWidth="1"/>
    <col min="8" max="8" width="11.42578125" customWidth="1"/>
    <col min="9" max="9" width="12" style="26" customWidth="1"/>
    <col min="10" max="10" width="9.7109375" customWidth="1"/>
    <col min="11" max="11" width="17.7109375" customWidth="1"/>
    <col min="12" max="12" width="13.28515625" style="26" bestFit="1" customWidth="1"/>
    <col min="13" max="13" width="15.5703125" customWidth="1"/>
    <col min="14" max="14" width="11.28515625" style="27" bestFit="1" customWidth="1"/>
    <col min="15" max="15" width="12" customWidth="1"/>
    <col min="17" max="17" width="11.140625" style="27" customWidth="1"/>
    <col min="18" max="18" width="32.42578125" bestFit="1" customWidth="1"/>
    <col min="19" max="19" width="15.28515625" bestFit="1" customWidth="1"/>
    <col min="20" max="20" width="12.5703125" customWidth="1"/>
    <col min="21" max="21" width="9.42578125" customWidth="1"/>
    <col min="24" max="24" width="13.42578125" style="26" bestFit="1" customWidth="1"/>
    <col min="25" max="25" width="11.28515625" bestFit="1" customWidth="1"/>
    <col min="26" max="26" width="9.42578125" style="26" bestFit="1" customWidth="1"/>
    <col min="27" max="27" width="17.42578125" style="43" customWidth="1"/>
    <col min="28" max="28" width="17.85546875" style="26" bestFit="1" customWidth="1"/>
    <col min="29" max="29" width="8.85546875" customWidth="1"/>
    <col min="30" max="30" width="11.28515625" customWidth="1"/>
    <col min="31" max="31" width="10.28515625" style="79" customWidth="1"/>
    <col min="32" max="32" width="13.7109375" style="27" customWidth="1"/>
    <col min="33" max="33" width="9.140625" customWidth="1"/>
    <col min="34" max="34" width="12.28515625" customWidth="1"/>
    <col min="35" max="35" width="13.42578125" bestFit="1" customWidth="1"/>
    <col min="36" max="36" width="11.7109375" bestFit="1" customWidth="1"/>
    <col min="37" max="37" width="9.28515625" bestFit="1" customWidth="1"/>
    <col min="38" max="38" width="8.5703125" customWidth="1"/>
    <col min="39" max="39" width="10.85546875" bestFit="1" customWidth="1"/>
    <col min="40" max="40" width="9.85546875" bestFit="1" customWidth="1"/>
  </cols>
  <sheetData>
    <row r="1" spans="1:35" ht="60.75" x14ac:dyDescent="0.25">
      <c r="A1" s="1" t="s">
        <v>0</v>
      </c>
      <c r="B1" s="1" t="s">
        <v>1</v>
      </c>
      <c r="C1" s="2" t="s">
        <v>2</v>
      </c>
      <c r="D1" s="3" t="s">
        <v>3</v>
      </c>
      <c r="E1" s="4" t="s">
        <v>4</v>
      </c>
      <c r="F1" s="5" t="s">
        <v>5</v>
      </c>
      <c r="G1" s="5" t="s">
        <v>6</v>
      </c>
      <c r="H1" s="5" t="s">
        <v>7</v>
      </c>
      <c r="I1" s="4" t="s">
        <v>8</v>
      </c>
      <c r="J1" s="5" t="s">
        <v>9</v>
      </c>
      <c r="K1" s="5" t="s">
        <v>10</v>
      </c>
      <c r="L1" s="4" t="s">
        <v>11</v>
      </c>
      <c r="M1" s="2" t="s">
        <v>12</v>
      </c>
      <c r="N1" s="3" t="s">
        <v>13</v>
      </c>
      <c r="O1" s="6" t="s">
        <v>14</v>
      </c>
      <c r="P1" s="6" t="s">
        <v>15</v>
      </c>
      <c r="Q1" s="7" t="s">
        <v>16</v>
      </c>
      <c r="R1" s="6" t="s">
        <v>17</v>
      </c>
      <c r="S1" s="8" t="s">
        <v>18</v>
      </c>
      <c r="T1" s="9" t="s">
        <v>19</v>
      </c>
      <c r="U1" s="10" t="s">
        <v>20</v>
      </c>
      <c r="V1" s="10" t="s">
        <v>21</v>
      </c>
      <c r="W1" s="6" t="s">
        <v>22</v>
      </c>
      <c r="X1" s="10" t="s">
        <v>23</v>
      </c>
      <c r="Y1" s="10" t="s">
        <v>24</v>
      </c>
      <c r="Z1" s="10" t="s">
        <v>25</v>
      </c>
      <c r="AA1" s="9" t="s">
        <v>26</v>
      </c>
      <c r="AB1" s="11" t="s">
        <v>27</v>
      </c>
      <c r="AC1" s="11" t="s">
        <v>28</v>
      </c>
      <c r="AD1" s="12" t="s">
        <v>29</v>
      </c>
      <c r="AE1" s="13" t="s">
        <v>30</v>
      </c>
      <c r="AF1" s="14" t="s">
        <v>31</v>
      </c>
      <c r="AG1" s="13" t="s">
        <v>19</v>
      </c>
      <c r="AH1" s="15" t="s">
        <v>32</v>
      </c>
      <c r="AI1" s="15" t="s">
        <v>33</v>
      </c>
    </row>
    <row r="2" spans="1:35" ht="20.25" x14ac:dyDescent="0.25">
      <c r="A2" s="32">
        <v>379</v>
      </c>
      <c r="B2" s="32" t="s">
        <v>43</v>
      </c>
      <c r="C2" s="32">
        <v>1791</v>
      </c>
      <c r="D2" s="33">
        <v>14021003</v>
      </c>
      <c r="E2" s="34">
        <v>137590</v>
      </c>
      <c r="F2" s="32">
        <v>171442</v>
      </c>
      <c r="G2" s="32" t="s">
        <v>44</v>
      </c>
      <c r="H2" s="32">
        <v>8.0000000000000002E-3</v>
      </c>
      <c r="I2" s="34">
        <f>E2*H2</f>
        <v>1100.72</v>
      </c>
      <c r="J2" s="32" t="s">
        <v>448</v>
      </c>
      <c r="K2" s="34">
        <f>E2-I2</f>
        <v>136489.28</v>
      </c>
      <c r="L2" s="34">
        <v>1363541.11</v>
      </c>
      <c r="M2" s="32" t="s">
        <v>449</v>
      </c>
      <c r="N2" s="33">
        <v>14021023</v>
      </c>
      <c r="O2" s="32" t="s">
        <v>85</v>
      </c>
      <c r="P2" s="32">
        <v>10093</v>
      </c>
      <c r="Q2" s="33">
        <v>14021004</v>
      </c>
      <c r="R2" s="32" t="s">
        <v>45</v>
      </c>
      <c r="S2" s="32">
        <v>25569391</v>
      </c>
      <c r="T2" s="32"/>
      <c r="U2" s="32" t="s">
        <v>46</v>
      </c>
      <c r="V2" s="32" t="s">
        <v>46</v>
      </c>
      <c r="W2" s="32" t="s">
        <v>100</v>
      </c>
      <c r="X2" s="34">
        <v>136489.28</v>
      </c>
      <c r="Y2" s="32"/>
      <c r="Z2" s="34">
        <v>1.5</v>
      </c>
      <c r="AA2" s="40">
        <v>2047</v>
      </c>
      <c r="AB2" s="34">
        <f>X2-AA2</f>
        <v>134442.28</v>
      </c>
      <c r="AC2" s="32" t="s">
        <v>244</v>
      </c>
      <c r="AD2" s="32" t="s">
        <v>47</v>
      </c>
      <c r="AE2" s="76" t="s">
        <v>137</v>
      </c>
      <c r="AF2" s="33">
        <v>14021005</v>
      </c>
      <c r="AG2" s="32">
        <v>57</v>
      </c>
      <c r="AH2" s="32" t="s">
        <v>152</v>
      </c>
      <c r="AI2" s="32" t="s">
        <v>153</v>
      </c>
    </row>
    <row r="3" spans="1:35" ht="20.25" x14ac:dyDescent="0.25">
      <c r="A3" s="902">
        <v>382</v>
      </c>
      <c r="B3" s="37" t="s">
        <v>48</v>
      </c>
      <c r="C3" s="902">
        <v>1782</v>
      </c>
      <c r="D3" s="897">
        <v>14020929</v>
      </c>
      <c r="E3" s="905">
        <v>1000000</v>
      </c>
      <c r="F3" s="902">
        <v>171788</v>
      </c>
      <c r="G3" s="902" t="s">
        <v>83</v>
      </c>
      <c r="H3" s="902">
        <v>8.0000000000000002E-3</v>
      </c>
      <c r="I3" s="905">
        <f>E3*H3</f>
        <v>8000</v>
      </c>
      <c r="J3" s="902" t="s">
        <v>450</v>
      </c>
      <c r="K3" s="905">
        <f>E3-I3</f>
        <v>992000</v>
      </c>
      <c r="L3" s="905">
        <v>992000</v>
      </c>
      <c r="M3" s="902">
        <v>404911</v>
      </c>
      <c r="N3" s="897" t="s">
        <v>454</v>
      </c>
      <c r="O3" s="37" t="s">
        <v>84</v>
      </c>
      <c r="P3" s="37">
        <v>6891</v>
      </c>
      <c r="Q3" s="38">
        <v>14021004</v>
      </c>
      <c r="R3" s="37" t="s">
        <v>87</v>
      </c>
      <c r="S3" s="37">
        <v>20224956</v>
      </c>
      <c r="T3" s="37">
        <v>231592223</v>
      </c>
      <c r="U3" s="37" t="s">
        <v>46</v>
      </c>
      <c r="V3" s="37" t="s">
        <v>46</v>
      </c>
      <c r="W3" s="37" t="s">
        <v>100</v>
      </c>
      <c r="X3" s="39">
        <v>56296.38</v>
      </c>
      <c r="Y3" s="37"/>
      <c r="Z3" s="39">
        <v>1.5</v>
      </c>
      <c r="AA3" s="41">
        <v>844</v>
      </c>
      <c r="AB3" s="39">
        <f>X3-AA3</f>
        <v>55452.38</v>
      </c>
      <c r="AC3" s="37" t="s">
        <v>105</v>
      </c>
      <c r="AD3" s="37" t="s">
        <v>93</v>
      </c>
      <c r="AE3" s="77" t="s">
        <v>138</v>
      </c>
      <c r="AF3" s="38">
        <v>14021005</v>
      </c>
      <c r="AG3" s="37">
        <v>87</v>
      </c>
      <c r="AH3" s="37" t="s">
        <v>245</v>
      </c>
      <c r="AI3" s="37" t="s">
        <v>153</v>
      </c>
    </row>
    <row r="4" spans="1:35" ht="20.25" x14ac:dyDescent="0.25">
      <c r="A4" s="903"/>
      <c r="B4" s="37" t="s">
        <v>49</v>
      </c>
      <c r="C4" s="903"/>
      <c r="D4" s="898"/>
      <c r="E4" s="906"/>
      <c r="F4" s="903"/>
      <c r="G4" s="903"/>
      <c r="H4" s="903"/>
      <c r="I4" s="906"/>
      <c r="J4" s="903"/>
      <c r="K4" s="906"/>
      <c r="L4" s="906"/>
      <c r="M4" s="903"/>
      <c r="N4" s="898"/>
      <c r="O4" s="37" t="s">
        <v>84</v>
      </c>
      <c r="P4" s="37">
        <v>6832</v>
      </c>
      <c r="Q4" s="38">
        <v>14021003</v>
      </c>
      <c r="R4" s="37" t="s">
        <v>88</v>
      </c>
      <c r="S4" s="37">
        <v>24780187</v>
      </c>
      <c r="T4" s="37">
        <v>231632227</v>
      </c>
      <c r="U4" s="37" t="s">
        <v>46</v>
      </c>
      <c r="V4" s="37" t="s">
        <v>46</v>
      </c>
      <c r="W4" s="37" t="s">
        <v>100</v>
      </c>
      <c r="X4" s="39">
        <v>108917.94</v>
      </c>
      <c r="Y4" s="37"/>
      <c r="Z4" s="39">
        <v>1.5</v>
      </c>
      <c r="AA4" s="41">
        <v>1634</v>
      </c>
      <c r="AB4" s="39">
        <f t="shared" ref="AB4:AB10" si="0">X4-AA4</f>
        <v>107283.94</v>
      </c>
      <c r="AC4" s="37" t="s">
        <v>101</v>
      </c>
      <c r="AD4" s="37" t="s">
        <v>93</v>
      </c>
      <c r="AE4" s="77" t="s">
        <v>139</v>
      </c>
      <c r="AF4" s="38">
        <v>14021004</v>
      </c>
      <c r="AG4" s="37">
        <v>85</v>
      </c>
      <c r="AH4" s="37" t="s">
        <v>245</v>
      </c>
      <c r="AI4" s="37" t="s">
        <v>153</v>
      </c>
    </row>
    <row r="5" spans="1:35" ht="20.25" x14ac:dyDescent="0.25">
      <c r="A5" s="903"/>
      <c r="B5" s="37" t="s">
        <v>50</v>
      </c>
      <c r="C5" s="903"/>
      <c r="D5" s="898"/>
      <c r="E5" s="906"/>
      <c r="F5" s="903"/>
      <c r="G5" s="903"/>
      <c r="H5" s="903"/>
      <c r="I5" s="906"/>
      <c r="J5" s="903"/>
      <c r="K5" s="906"/>
      <c r="L5" s="906"/>
      <c r="M5" s="903"/>
      <c r="N5" s="898"/>
      <c r="O5" s="37" t="s">
        <v>85</v>
      </c>
      <c r="P5" s="37">
        <v>10435</v>
      </c>
      <c r="Q5" s="38">
        <v>14021012</v>
      </c>
      <c r="R5" s="37" t="s">
        <v>89</v>
      </c>
      <c r="S5" s="37">
        <v>12369948</v>
      </c>
      <c r="T5" s="37"/>
      <c r="U5" s="37" t="s">
        <v>46</v>
      </c>
      <c r="V5" s="37" t="s">
        <v>46</v>
      </c>
      <c r="W5" s="37" t="s">
        <v>100</v>
      </c>
      <c r="X5" s="39">
        <v>17072.32</v>
      </c>
      <c r="Y5" s="37"/>
      <c r="Z5" s="39">
        <v>1.5</v>
      </c>
      <c r="AA5" s="41">
        <v>256</v>
      </c>
      <c r="AB5" s="39">
        <f t="shared" si="0"/>
        <v>16816.32</v>
      </c>
      <c r="AC5" s="37" t="s">
        <v>194</v>
      </c>
      <c r="AD5" s="37" t="s">
        <v>93</v>
      </c>
      <c r="AE5" s="77" t="s">
        <v>288</v>
      </c>
      <c r="AF5" s="38">
        <v>14021013</v>
      </c>
      <c r="AG5" s="37">
        <v>100</v>
      </c>
      <c r="AH5" s="37" t="s">
        <v>328</v>
      </c>
      <c r="AI5" s="37" t="s">
        <v>153</v>
      </c>
    </row>
    <row r="6" spans="1:35" ht="20.25" x14ac:dyDescent="0.25">
      <c r="A6" s="903"/>
      <c r="B6" s="37" t="s">
        <v>51</v>
      </c>
      <c r="C6" s="903"/>
      <c r="D6" s="898"/>
      <c r="E6" s="906"/>
      <c r="F6" s="903"/>
      <c r="G6" s="903"/>
      <c r="H6" s="903"/>
      <c r="I6" s="906"/>
      <c r="J6" s="903"/>
      <c r="K6" s="906"/>
      <c r="L6" s="906"/>
      <c r="M6" s="903"/>
      <c r="N6" s="898"/>
      <c r="O6" s="37" t="s">
        <v>85</v>
      </c>
      <c r="P6" s="37">
        <v>10140</v>
      </c>
      <c r="Q6" s="38">
        <v>14021005</v>
      </c>
      <c r="R6" s="295" t="s">
        <v>90</v>
      </c>
      <c r="S6" s="37">
        <v>23002448</v>
      </c>
      <c r="T6" s="37"/>
      <c r="U6" s="37" t="s">
        <v>46</v>
      </c>
      <c r="V6" s="37" t="s">
        <v>46</v>
      </c>
      <c r="W6" s="37" t="s">
        <v>108</v>
      </c>
      <c r="X6" s="39">
        <v>84967.78</v>
      </c>
      <c r="Y6" s="37"/>
      <c r="Z6" s="39">
        <v>1.5</v>
      </c>
      <c r="AA6" s="41">
        <v>1275</v>
      </c>
      <c r="AB6" s="39">
        <f t="shared" si="0"/>
        <v>83692.78</v>
      </c>
      <c r="AC6" s="37" t="s">
        <v>107</v>
      </c>
      <c r="AD6" s="37" t="s">
        <v>93</v>
      </c>
      <c r="AE6" s="77" t="s">
        <v>140</v>
      </c>
      <c r="AF6" s="38">
        <v>14021006</v>
      </c>
      <c r="AG6" s="37">
        <v>93</v>
      </c>
      <c r="AH6" s="37" t="s">
        <v>154</v>
      </c>
      <c r="AI6" s="37" t="s">
        <v>153</v>
      </c>
    </row>
    <row r="7" spans="1:35" ht="20.25" x14ac:dyDescent="0.25">
      <c r="A7" s="903"/>
      <c r="B7" s="37" t="s">
        <v>52</v>
      </c>
      <c r="C7" s="903"/>
      <c r="D7" s="898"/>
      <c r="E7" s="906"/>
      <c r="F7" s="903"/>
      <c r="G7" s="903"/>
      <c r="H7" s="903"/>
      <c r="I7" s="906"/>
      <c r="J7" s="903"/>
      <c r="K7" s="906"/>
      <c r="L7" s="906"/>
      <c r="M7" s="903"/>
      <c r="N7" s="898"/>
      <c r="O7" s="37" t="s">
        <v>86</v>
      </c>
      <c r="P7" s="37">
        <v>9478</v>
      </c>
      <c r="Q7" s="38">
        <v>14021004</v>
      </c>
      <c r="R7" s="37" t="s">
        <v>91</v>
      </c>
      <c r="S7" s="37">
        <v>25259030</v>
      </c>
      <c r="T7" s="37">
        <v>231567221</v>
      </c>
      <c r="U7" s="37" t="s">
        <v>46</v>
      </c>
      <c r="V7" s="37" t="s">
        <v>46</v>
      </c>
      <c r="W7" s="37" t="s">
        <v>100</v>
      </c>
      <c r="X7" s="39">
        <v>234907.77</v>
      </c>
      <c r="Y7" s="37"/>
      <c r="Z7" s="39">
        <v>1.5</v>
      </c>
      <c r="AA7" s="41">
        <v>3524</v>
      </c>
      <c r="AB7" s="39">
        <f t="shared" si="0"/>
        <v>231383.77</v>
      </c>
      <c r="AC7" s="37" t="s">
        <v>106</v>
      </c>
      <c r="AD7" s="37" t="s">
        <v>93</v>
      </c>
      <c r="AE7" s="77" t="s">
        <v>141</v>
      </c>
      <c r="AF7" s="38">
        <v>14021005</v>
      </c>
      <c r="AG7" s="37">
        <v>88</v>
      </c>
      <c r="AH7" s="37" t="s">
        <v>247</v>
      </c>
      <c r="AI7" s="37" t="s">
        <v>153</v>
      </c>
    </row>
    <row r="8" spans="1:35" ht="20.25" x14ac:dyDescent="0.25">
      <c r="A8" s="903"/>
      <c r="B8" s="37" t="s">
        <v>53</v>
      </c>
      <c r="C8" s="903"/>
      <c r="D8" s="898"/>
      <c r="E8" s="906"/>
      <c r="F8" s="903"/>
      <c r="G8" s="903"/>
      <c r="H8" s="903"/>
      <c r="I8" s="906"/>
      <c r="J8" s="903"/>
      <c r="K8" s="906"/>
      <c r="L8" s="906"/>
      <c r="M8" s="903"/>
      <c r="N8" s="898"/>
      <c r="O8" s="37" t="s">
        <v>85</v>
      </c>
      <c r="P8" s="37">
        <v>10093</v>
      </c>
      <c r="Q8" s="38">
        <v>14021004</v>
      </c>
      <c r="R8" s="37" t="s">
        <v>45</v>
      </c>
      <c r="S8" s="37">
        <v>25569391</v>
      </c>
      <c r="T8" s="37"/>
      <c r="U8" s="37" t="s">
        <v>46</v>
      </c>
      <c r="V8" s="37" t="s">
        <v>46</v>
      </c>
      <c r="W8" s="37" t="s">
        <v>100</v>
      </c>
      <c r="X8" s="39">
        <v>41263.31</v>
      </c>
      <c r="Y8" s="37"/>
      <c r="Z8" s="39">
        <v>1.5</v>
      </c>
      <c r="AA8" s="41">
        <v>619</v>
      </c>
      <c r="AB8" s="39">
        <f t="shared" si="0"/>
        <v>40644.31</v>
      </c>
      <c r="AC8" s="37" t="s">
        <v>244</v>
      </c>
      <c r="AD8" s="37" t="s">
        <v>93</v>
      </c>
      <c r="AE8" s="77" t="s">
        <v>142</v>
      </c>
      <c r="AF8" s="38">
        <v>14021005</v>
      </c>
      <c r="AG8" s="37">
        <v>89</v>
      </c>
      <c r="AH8" s="37" t="s">
        <v>247</v>
      </c>
      <c r="AI8" s="37" t="s">
        <v>153</v>
      </c>
    </row>
    <row r="9" spans="1:35" ht="20.25" x14ac:dyDescent="0.25">
      <c r="A9" s="903"/>
      <c r="B9" s="37" t="s">
        <v>54</v>
      </c>
      <c r="C9" s="903"/>
      <c r="D9" s="898"/>
      <c r="E9" s="906"/>
      <c r="F9" s="903"/>
      <c r="G9" s="903"/>
      <c r="H9" s="903"/>
      <c r="I9" s="906"/>
      <c r="J9" s="903"/>
      <c r="K9" s="906"/>
      <c r="L9" s="906"/>
      <c r="M9" s="903"/>
      <c r="N9" s="898"/>
      <c r="O9" s="37" t="s">
        <v>85</v>
      </c>
      <c r="P9" s="37">
        <v>10130</v>
      </c>
      <c r="Q9" s="38">
        <v>14021005</v>
      </c>
      <c r="R9" s="37" t="s">
        <v>92</v>
      </c>
      <c r="S9" s="37">
        <v>24943906</v>
      </c>
      <c r="T9" s="37"/>
      <c r="U9" s="37" t="s">
        <v>46</v>
      </c>
      <c r="V9" s="37" t="s">
        <v>46</v>
      </c>
      <c r="W9" s="37" t="s">
        <v>108</v>
      </c>
      <c r="X9" s="39">
        <v>232152.59</v>
      </c>
      <c r="Y9" s="37"/>
      <c r="Z9" s="39">
        <v>1.5</v>
      </c>
      <c r="AA9" s="41">
        <v>3482</v>
      </c>
      <c r="AB9" s="39">
        <f t="shared" si="0"/>
        <v>228670.59</v>
      </c>
      <c r="AC9" s="37" t="s">
        <v>109</v>
      </c>
      <c r="AD9" s="37" t="s">
        <v>93</v>
      </c>
      <c r="AE9" s="77" t="s">
        <v>143</v>
      </c>
      <c r="AF9" s="38">
        <v>14021006</v>
      </c>
      <c r="AG9" s="37">
        <v>94</v>
      </c>
      <c r="AH9" s="37" t="s">
        <v>202</v>
      </c>
      <c r="AI9" s="37" t="s">
        <v>153</v>
      </c>
    </row>
    <row r="10" spans="1:35" ht="20.25" x14ac:dyDescent="0.25">
      <c r="A10" s="903"/>
      <c r="B10" s="37" t="s">
        <v>55</v>
      </c>
      <c r="C10" s="903"/>
      <c r="D10" s="898"/>
      <c r="E10" s="906"/>
      <c r="F10" s="903"/>
      <c r="G10" s="903"/>
      <c r="H10" s="903"/>
      <c r="I10" s="906"/>
      <c r="J10" s="903"/>
      <c r="K10" s="906"/>
      <c r="L10" s="906"/>
      <c r="M10" s="903"/>
      <c r="N10" s="898"/>
      <c r="O10" s="37" t="s">
        <v>116</v>
      </c>
      <c r="P10" s="37">
        <v>7638</v>
      </c>
      <c r="Q10" s="38">
        <v>14021017</v>
      </c>
      <c r="R10" s="37" t="s">
        <v>110</v>
      </c>
      <c r="S10" s="37">
        <v>22367463</v>
      </c>
      <c r="T10" s="37">
        <v>23133225</v>
      </c>
      <c r="U10" s="37" t="s">
        <v>46</v>
      </c>
      <c r="V10" s="37" t="s">
        <v>46</v>
      </c>
      <c r="W10" s="37" t="s">
        <v>100</v>
      </c>
      <c r="X10" s="39">
        <v>30361.759999999998</v>
      </c>
      <c r="Y10" s="37"/>
      <c r="Z10" s="39">
        <v>1.5</v>
      </c>
      <c r="AA10" s="41">
        <v>455</v>
      </c>
      <c r="AB10" s="39">
        <f t="shared" si="0"/>
        <v>29906.76</v>
      </c>
      <c r="AC10" s="37" t="s">
        <v>147</v>
      </c>
      <c r="AD10" s="37" t="s">
        <v>93</v>
      </c>
      <c r="AE10" s="77" t="s">
        <v>280</v>
      </c>
      <c r="AF10" s="38">
        <v>14021017</v>
      </c>
      <c r="AG10" s="37">
        <v>108</v>
      </c>
      <c r="AH10" s="37" t="s">
        <v>333</v>
      </c>
      <c r="AI10" s="37" t="s">
        <v>153</v>
      </c>
    </row>
    <row r="11" spans="1:35" ht="20.25" x14ac:dyDescent="0.25">
      <c r="A11" s="903"/>
      <c r="B11" s="37" t="s">
        <v>56</v>
      </c>
      <c r="C11" s="903"/>
      <c r="D11" s="898"/>
      <c r="E11" s="906"/>
      <c r="F11" s="903"/>
      <c r="G11" s="903"/>
      <c r="H11" s="903"/>
      <c r="I11" s="906"/>
      <c r="J11" s="903"/>
      <c r="K11" s="906"/>
      <c r="L11" s="906"/>
      <c r="M11" s="903"/>
      <c r="N11" s="898"/>
      <c r="O11" s="37" t="s">
        <v>117</v>
      </c>
      <c r="P11" s="37">
        <v>19945</v>
      </c>
      <c r="Q11" s="38">
        <v>14021009</v>
      </c>
      <c r="R11" s="37" t="s">
        <v>111</v>
      </c>
      <c r="S11" s="37">
        <v>15752315</v>
      </c>
      <c r="T11" s="37">
        <v>231658227</v>
      </c>
      <c r="U11" s="37" t="s">
        <v>46</v>
      </c>
      <c r="V11" s="37" t="s">
        <v>46</v>
      </c>
      <c r="W11" s="37" t="s">
        <v>108</v>
      </c>
      <c r="X11" s="39">
        <v>123591.34</v>
      </c>
      <c r="Y11" s="37"/>
      <c r="Z11" s="39">
        <v>1.5</v>
      </c>
      <c r="AA11" s="41">
        <v>1854</v>
      </c>
      <c r="AB11" s="39">
        <f t="shared" ref="AB11:AB42" si="1">X11-AA11</f>
        <v>121737.34</v>
      </c>
      <c r="AC11" s="37" t="s">
        <v>151</v>
      </c>
      <c r="AD11" s="37" t="s">
        <v>93</v>
      </c>
      <c r="AE11" s="77" t="s">
        <v>187</v>
      </c>
      <c r="AF11" s="38">
        <v>14021009</v>
      </c>
      <c r="AG11" s="37">
        <v>97</v>
      </c>
      <c r="AH11" s="37" t="s">
        <v>338</v>
      </c>
      <c r="AI11" s="37" t="s">
        <v>153</v>
      </c>
    </row>
    <row r="12" spans="1:35" ht="20.25" x14ac:dyDescent="0.25">
      <c r="A12" s="904"/>
      <c r="B12" s="37" t="s">
        <v>57</v>
      </c>
      <c r="C12" s="904"/>
      <c r="D12" s="899"/>
      <c r="E12" s="907"/>
      <c r="F12" s="904"/>
      <c r="G12" s="904"/>
      <c r="H12" s="904"/>
      <c r="I12" s="907"/>
      <c r="J12" s="904"/>
      <c r="K12" s="907"/>
      <c r="L12" s="907"/>
      <c r="M12" s="904"/>
      <c r="N12" s="899"/>
      <c r="O12" s="37" t="s">
        <v>86</v>
      </c>
      <c r="P12" s="37">
        <v>9680</v>
      </c>
      <c r="Q12" s="38">
        <v>14021009</v>
      </c>
      <c r="R12" s="37" t="s">
        <v>91</v>
      </c>
      <c r="S12" s="37">
        <v>25253749</v>
      </c>
      <c r="T12" s="37"/>
      <c r="U12" s="37" t="s">
        <v>46</v>
      </c>
      <c r="V12" s="37" t="s">
        <v>46</v>
      </c>
      <c r="W12" s="37" t="s">
        <v>100</v>
      </c>
      <c r="X12" s="39">
        <v>62468.82</v>
      </c>
      <c r="Y12" s="37"/>
      <c r="Z12" s="39">
        <v>1.5</v>
      </c>
      <c r="AA12" s="41">
        <v>937</v>
      </c>
      <c r="AB12" s="39">
        <f t="shared" si="1"/>
        <v>61531.82</v>
      </c>
      <c r="AC12" s="37" t="s">
        <v>106</v>
      </c>
      <c r="AD12" s="37" t="s">
        <v>93</v>
      </c>
      <c r="AE12" s="77" t="s">
        <v>186</v>
      </c>
      <c r="AF12" s="38">
        <v>14021009</v>
      </c>
      <c r="AG12" s="37">
        <v>96</v>
      </c>
      <c r="AH12" s="37" t="s">
        <v>247</v>
      </c>
      <c r="AI12" s="37" t="s">
        <v>153</v>
      </c>
    </row>
    <row r="13" spans="1:35" ht="20.25" x14ac:dyDescent="0.25">
      <c r="A13" s="908">
        <v>383</v>
      </c>
      <c r="B13" s="44" t="s">
        <v>58</v>
      </c>
      <c r="C13" s="908">
        <v>1782</v>
      </c>
      <c r="D13" s="900">
        <v>14020929</v>
      </c>
      <c r="E13" s="910">
        <v>1258246</v>
      </c>
      <c r="F13" s="908">
        <v>171796</v>
      </c>
      <c r="G13" s="908" t="s">
        <v>94</v>
      </c>
      <c r="H13" s="908">
        <v>7.0000000000000001E-3</v>
      </c>
      <c r="I13" s="910">
        <f>E13*H13</f>
        <v>8807.7219999999998</v>
      </c>
      <c r="J13" s="908" t="s">
        <v>451</v>
      </c>
      <c r="K13" s="910">
        <f>E13-I13</f>
        <v>1249438.2779999999</v>
      </c>
      <c r="L13" s="910">
        <v>1249438.27</v>
      </c>
      <c r="M13" s="908" t="s">
        <v>473</v>
      </c>
      <c r="N13" s="900" t="s">
        <v>474</v>
      </c>
      <c r="O13" s="44" t="s">
        <v>84</v>
      </c>
      <c r="P13" s="44">
        <v>6832</v>
      </c>
      <c r="Q13" s="45">
        <v>14021003</v>
      </c>
      <c r="R13" s="44" t="s">
        <v>95</v>
      </c>
      <c r="S13" s="44">
        <v>22750047</v>
      </c>
      <c r="T13" s="44">
        <v>231634228</v>
      </c>
      <c r="U13" s="44" t="s">
        <v>97</v>
      </c>
      <c r="V13" s="44" t="s">
        <v>97</v>
      </c>
      <c r="W13" s="44" t="s">
        <v>103</v>
      </c>
      <c r="X13" s="46">
        <v>1146436.54</v>
      </c>
      <c r="Y13" s="44"/>
      <c r="Z13" s="48">
        <v>8.9999999999999993E-3</v>
      </c>
      <c r="AA13" s="47">
        <v>10318</v>
      </c>
      <c r="AB13" s="46">
        <f t="shared" si="1"/>
        <v>1136118.54</v>
      </c>
      <c r="AC13" s="44" t="s">
        <v>102</v>
      </c>
      <c r="AD13" s="44" t="s">
        <v>98</v>
      </c>
      <c r="AE13" s="78" t="s">
        <v>144</v>
      </c>
      <c r="AF13" s="45">
        <v>14021004</v>
      </c>
      <c r="AG13" s="44">
        <v>93</v>
      </c>
      <c r="AH13" s="44" t="s">
        <v>133</v>
      </c>
      <c r="AI13" s="44" t="s">
        <v>153</v>
      </c>
    </row>
    <row r="14" spans="1:35" ht="20.25" x14ac:dyDescent="0.25">
      <c r="A14" s="909"/>
      <c r="B14" s="44" t="s">
        <v>59</v>
      </c>
      <c r="C14" s="909"/>
      <c r="D14" s="901"/>
      <c r="E14" s="911"/>
      <c r="F14" s="909"/>
      <c r="G14" s="909"/>
      <c r="H14" s="909"/>
      <c r="I14" s="911"/>
      <c r="J14" s="909"/>
      <c r="K14" s="909"/>
      <c r="L14" s="911"/>
      <c r="M14" s="909"/>
      <c r="N14" s="901"/>
      <c r="O14" s="44" t="s">
        <v>84</v>
      </c>
      <c r="P14" s="44">
        <v>6832</v>
      </c>
      <c r="Q14" s="45">
        <v>14021003</v>
      </c>
      <c r="R14" s="44" t="s">
        <v>96</v>
      </c>
      <c r="S14" s="44">
        <v>25719938</v>
      </c>
      <c r="T14" s="44">
        <v>231633220</v>
      </c>
      <c r="U14" s="44" t="s">
        <v>97</v>
      </c>
      <c r="V14" s="44" t="s">
        <v>97</v>
      </c>
      <c r="W14" s="44" t="s">
        <v>103</v>
      </c>
      <c r="X14" s="46">
        <v>103001.74</v>
      </c>
      <c r="Y14" s="44"/>
      <c r="Z14" s="48">
        <v>8.9999999999999993E-3</v>
      </c>
      <c r="AA14" s="47">
        <v>927</v>
      </c>
      <c r="AB14" s="46">
        <f t="shared" si="1"/>
        <v>102074.74</v>
      </c>
      <c r="AC14" s="44" t="s">
        <v>104</v>
      </c>
      <c r="AD14" s="44" t="s">
        <v>98</v>
      </c>
      <c r="AE14" s="78" t="s">
        <v>145</v>
      </c>
      <c r="AF14" s="45">
        <v>14021004</v>
      </c>
      <c r="AG14" s="44">
        <v>94</v>
      </c>
      <c r="AH14" s="44" t="s">
        <v>133</v>
      </c>
      <c r="AI14" s="44" t="s">
        <v>153</v>
      </c>
    </row>
    <row r="15" spans="1:35" ht="20.25" x14ac:dyDescent="0.25">
      <c r="A15" s="861">
        <v>413</v>
      </c>
      <c r="B15" s="80" t="s">
        <v>60</v>
      </c>
      <c r="C15" s="861">
        <v>1832</v>
      </c>
      <c r="D15" s="891">
        <v>14021006</v>
      </c>
      <c r="E15" s="894">
        <v>289362</v>
      </c>
      <c r="F15" s="861">
        <v>172126</v>
      </c>
      <c r="G15" s="861" t="s">
        <v>94</v>
      </c>
      <c r="H15" s="861">
        <v>8.0000000000000002E-3</v>
      </c>
      <c r="I15" s="894">
        <f>E15*H15</f>
        <v>2314.8960000000002</v>
      </c>
      <c r="J15" s="861" t="s">
        <v>450</v>
      </c>
      <c r="K15" s="894">
        <f>E15-I15</f>
        <v>287047.10399999999</v>
      </c>
      <c r="L15" s="894">
        <v>287047.09999999998</v>
      </c>
      <c r="M15" s="861">
        <v>404898</v>
      </c>
      <c r="N15" s="891" t="s">
        <v>456</v>
      </c>
      <c r="O15" s="80" t="s">
        <v>118</v>
      </c>
      <c r="P15" s="80">
        <v>10390</v>
      </c>
      <c r="Q15" s="81">
        <v>14021006</v>
      </c>
      <c r="R15" s="80" t="s">
        <v>119</v>
      </c>
      <c r="S15" s="80">
        <v>24278256</v>
      </c>
      <c r="T15" s="80">
        <v>231410225</v>
      </c>
      <c r="U15" s="80" t="s">
        <v>121</v>
      </c>
      <c r="V15" s="80" t="s">
        <v>121</v>
      </c>
      <c r="W15" s="80" t="s">
        <v>108</v>
      </c>
      <c r="X15" s="82">
        <v>307.39</v>
      </c>
      <c r="Y15" s="82">
        <v>52337.919999999998</v>
      </c>
      <c r="Z15" s="82">
        <v>1.5</v>
      </c>
      <c r="AA15" s="83">
        <f>X15*Z15/100</f>
        <v>4.6108500000000001</v>
      </c>
      <c r="AB15" s="82">
        <f t="shared" si="1"/>
        <v>302.77914999999996</v>
      </c>
      <c r="AC15" s="80" t="s">
        <v>134</v>
      </c>
      <c r="AD15" s="80" t="s">
        <v>93</v>
      </c>
      <c r="AE15" s="84" t="s">
        <v>146</v>
      </c>
      <c r="AF15" s="81">
        <v>14021007</v>
      </c>
      <c r="AG15" s="80">
        <v>95</v>
      </c>
      <c r="AH15" s="80"/>
      <c r="AI15" s="80"/>
    </row>
    <row r="16" spans="1:35" ht="20.25" x14ac:dyDescent="0.25">
      <c r="A16" s="890"/>
      <c r="B16" s="80" t="s">
        <v>61</v>
      </c>
      <c r="C16" s="890"/>
      <c r="D16" s="892"/>
      <c r="E16" s="895"/>
      <c r="F16" s="890"/>
      <c r="G16" s="890"/>
      <c r="H16" s="890"/>
      <c r="I16" s="895"/>
      <c r="J16" s="890"/>
      <c r="K16" s="895"/>
      <c r="L16" s="895"/>
      <c r="M16" s="890"/>
      <c r="N16" s="892"/>
      <c r="O16" s="80" t="s">
        <v>116</v>
      </c>
      <c r="P16" s="80">
        <v>7444</v>
      </c>
      <c r="Q16" s="81">
        <v>14021010</v>
      </c>
      <c r="R16" s="80" t="s">
        <v>120</v>
      </c>
      <c r="S16" s="80">
        <v>22741497</v>
      </c>
      <c r="T16" s="80">
        <v>231659222</v>
      </c>
      <c r="U16" s="80" t="s">
        <v>121</v>
      </c>
      <c r="V16" s="80" t="s">
        <v>121</v>
      </c>
      <c r="W16" s="80" t="s">
        <v>100</v>
      </c>
      <c r="X16" s="82">
        <v>195275.34</v>
      </c>
      <c r="Y16" s="80"/>
      <c r="Z16" s="82">
        <v>1.5</v>
      </c>
      <c r="AA16" s="83">
        <v>2929</v>
      </c>
      <c r="AB16" s="82">
        <f t="shared" si="1"/>
        <v>192346.34</v>
      </c>
      <c r="AC16" s="80"/>
      <c r="AD16" s="80" t="s">
        <v>93</v>
      </c>
      <c r="AE16" s="84" t="s">
        <v>249</v>
      </c>
      <c r="AF16" s="81">
        <v>14021012</v>
      </c>
      <c r="AG16" s="80">
        <v>99</v>
      </c>
      <c r="AH16" s="80" t="s">
        <v>248</v>
      </c>
      <c r="AI16" s="80" t="s">
        <v>153</v>
      </c>
    </row>
    <row r="17" spans="1:35" ht="20.25" x14ac:dyDescent="0.25">
      <c r="A17" s="890"/>
      <c r="B17" s="80" t="s">
        <v>62</v>
      </c>
      <c r="C17" s="890"/>
      <c r="D17" s="892"/>
      <c r="E17" s="895"/>
      <c r="F17" s="890"/>
      <c r="G17" s="890"/>
      <c r="H17" s="890"/>
      <c r="I17" s="895"/>
      <c r="J17" s="890"/>
      <c r="K17" s="895"/>
      <c r="L17" s="895"/>
      <c r="M17" s="890"/>
      <c r="N17" s="892"/>
      <c r="O17" s="80" t="s">
        <v>118</v>
      </c>
      <c r="P17" s="80">
        <v>10555</v>
      </c>
      <c r="Q17" s="81">
        <v>14021010</v>
      </c>
      <c r="R17" s="80" t="s">
        <v>128</v>
      </c>
      <c r="S17" s="80">
        <v>26140939</v>
      </c>
      <c r="T17" s="80">
        <v>231587220</v>
      </c>
      <c r="U17" s="80" t="s">
        <v>121</v>
      </c>
      <c r="V17" s="80" t="s">
        <v>121</v>
      </c>
      <c r="W17" s="80" t="s">
        <v>177</v>
      </c>
      <c r="X17" s="82">
        <v>48766.17</v>
      </c>
      <c r="Y17" s="80"/>
      <c r="Z17" s="82">
        <v>1.5</v>
      </c>
      <c r="AA17" s="83">
        <v>731</v>
      </c>
      <c r="AB17" s="82">
        <f t="shared" si="1"/>
        <v>48035.17</v>
      </c>
      <c r="AC17" s="80" t="s">
        <v>180</v>
      </c>
      <c r="AD17" s="80" t="s">
        <v>93</v>
      </c>
      <c r="AE17" s="84" t="s">
        <v>185</v>
      </c>
      <c r="AF17" s="81">
        <v>14021010</v>
      </c>
      <c r="AG17" s="80">
        <v>98</v>
      </c>
      <c r="AH17" s="80"/>
      <c r="AI17" s="80"/>
    </row>
    <row r="18" spans="1:35" ht="20.25" x14ac:dyDescent="0.25">
      <c r="A18" s="890"/>
      <c r="B18" s="80" t="s">
        <v>63</v>
      </c>
      <c r="C18" s="890"/>
      <c r="D18" s="892"/>
      <c r="E18" s="895"/>
      <c r="F18" s="890"/>
      <c r="G18" s="890"/>
      <c r="H18" s="890"/>
      <c r="I18" s="895"/>
      <c r="J18" s="890"/>
      <c r="K18" s="895"/>
      <c r="L18" s="895"/>
      <c r="M18" s="890"/>
      <c r="N18" s="892"/>
      <c r="O18" s="80" t="s">
        <v>118</v>
      </c>
      <c r="P18" s="80">
        <v>10944</v>
      </c>
      <c r="Q18" s="81">
        <v>14021019</v>
      </c>
      <c r="R18" s="80" t="s">
        <v>129</v>
      </c>
      <c r="S18" s="80">
        <v>23062848</v>
      </c>
      <c r="T18" s="80">
        <v>231590228</v>
      </c>
      <c r="U18" s="80" t="s">
        <v>121</v>
      </c>
      <c r="V18" s="80" t="s">
        <v>121</v>
      </c>
      <c r="W18" s="80" t="s">
        <v>108</v>
      </c>
      <c r="X18" s="82">
        <v>23456.39</v>
      </c>
      <c r="Y18" s="80"/>
      <c r="Z18" s="82">
        <v>1.5</v>
      </c>
      <c r="AA18" s="83">
        <v>352</v>
      </c>
      <c r="AB18" s="82">
        <f t="shared" si="1"/>
        <v>23104.39</v>
      </c>
      <c r="AC18" s="80" t="s">
        <v>304</v>
      </c>
      <c r="AD18" s="80" t="s">
        <v>93</v>
      </c>
      <c r="AE18" s="84" t="s">
        <v>335</v>
      </c>
      <c r="AF18" s="81">
        <v>14021019</v>
      </c>
      <c r="AG18" s="80">
        <v>111</v>
      </c>
      <c r="AH18" s="80" t="s">
        <v>334</v>
      </c>
      <c r="AI18" s="80" t="s">
        <v>153</v>
      </c>
    </row>
    <row r="19" spans="1:35" ht="20.25" x14ac:dyDescent="0.25">
      <c r="A19" s="862"/>
      <c r="B19" s="80" t="s">
        <v>64</v>
      </c>
      <c r="C19" s="862"/>
      <c r="D19" s="893"/>
      <c r="E19" s="896"/>
      <c r="F19" s="862"/>
      <c r="G19" s="862"/>
      <c r="H19" s="862"/>
      <c r="I19" s="896"/>
      <c r="J19" s="862"/>
      <c r="K19" s="896"/>
      <c r="L19" s="896"/>
      <c r="M19" s="862"/>
      <c r="N19" s="893"/>
      <c r="O19" s="80" t="s">
        <v>86</v>
      </c>
      <c r="P19" s="80">
        <v>11305</v>
      </c>
      <c r="Q19" s="81">
        <v>14021118</v>
      </c>
      <c r="R19" s="80" t="s">
        <v>91</v>
      </c>
      <c r="S19" s="80">
        <v>2698524</v>
      </c>
      <c r="T19" s="80"/>
      <c r="U19" s="80" t="s">
        <v>121</v>
      </c>
      <c r="V19" s="80" t="s">
        <v>121</v>
      </c>
      <c r="W19" s="80" t="s">
        <v>100</v>
      </c>
      <c r="X19" s="82">
        <v>19241.810000000001</v>
      </c>
      <c r="Y19" s="80"/>
      <c r="Z19" s="82">
        <v>1.5</v>
      </c>
      <c r="AA19" s="83">
        <v>289</v>
      </c>
      <c r="AB19" s="82">
        <f t="shared" si="1"/>
        <v>18952.810000000001</v>
      </c>
      <c r="AC19" s="80" t="s">
        <v>106</v>
      </c>
      <c r="AD19" s="80" t="s">
        <v>93</v>
      </c>
      <c r="AE19" s="84" t="s">
        <v>761</v>
      </c>
      <c r="AF19" s="81">
        <v>14021118</v>
      </c>
      <c r="AG19" s="80">
        <v>148</v>
      </c>
      <c r="AH19" s="80"/>
      <c r="AI19" s="80"/>
    </row>
    <row r="20" spans="1:35" ht="20.25" x14ac:dyDescent="0.25">
      <c r="A20" s="846">
        <v>414</v>
      </c>
      <c r="B20" s="95" t="s">
        <v>65</v>
      </c>
      <c r="C20" s="846">
        <v>1813</v>
      </c>
      <c r="D20" s="849">
        <v>14021005</v>
      </c>
      <c r="E20" s="843">
        <v>545112</v>
      </c>
      <c r="F20" s="846">
        <v>172121</v>
      </c>
      <c r="G20" s="846" t="s">
        <v>122</v>
      </c>
      <c r="H20" s="846">
        <v>8.0000000000000002E-3</v>
      </c>
      <c r="I20" s="843">
        <f>E20*H20</f>
        <v>4360.8959999999997</v>
      </c>
      <c r="J20" s="846" t="s">
        <v>452</v>
      </c>
      <c r="K20" s="843">
        <f>E20-I20</f>
        <v>540751.10400000005</v>
      </c>
      <c r="L20" s="843">
        <v>540751.1</v>
      </c>
      <c r="M20" s="846" t="s">
        <v>453</v>
      </c>
      <c r="N20" s="849" t="s">
        <v>455</v>
      </c>
      <c r="O20" s="95" t="s">
        <v>86</v>
      </c>
      <c r="P20" s="95">
        <v>9734</v>
      </c>
      <c r="Q20" s="96">
        <v>14021010</v>
      </c>
      <c r="R20" s="95" t="s">
        <v>123</v>
      </c>
      <c r="S20" s="95">
        <v>25779308</v>
      </c>
      <c r="T20" s="95">
        <v>231559226</v>
      </c>
      <c r="U20" s="95" t="s">
        <v>46</v>
      </c>
      <c r="V20" s="95" t="s">
        <v>46</v>
      </c>
      <c r="W20" s="95" t="s">
        <v>108</v>
      </c>
      <c r="X20" s="97">
        <v>43672.29</v>
      </c>
      <c r="Y20" s="95"/>
      <c r="Z20" s="97">
        <v>1.3</v>
      </c>
      <c r="AA20" s="98">
        <v>568</v>
      </c>
      <c r="AB20" s="97">
        <f t="shared" si="1"/>
        <v>43104.29</v>
      </c>
      <c r="AC20" s="95" t="s">
        <v>190</v>
      </c>
      <c r="AD20" s="95" t="s">
        <v>98</v>
      </c>
      <c r="AE20" s="99" t="s">
        <v>203</v>
      </c>
      <c r="AF20" s="96">
        <v>14021011</v>
      </c>
      <c r="AG20" s="95">
        <v>101</v>
      </c>
      <c r="AH20" s="95" t="s">
        <v>202</v>
      </c>
      <c r="AI20" s="95" t="s">
        <v>153</v>
      </c>
    </row>
    <row r="21" spans="1:35" ht="20.25" x14ac:dyDescent="0.25">
      <c r="A21" s="847"/>
      <c r="B21" s="95" t="s">
        <v>66</v>
      </c>
      <c r="C21" s="847"/>
      <c r="D21" s="850"/>
      <c r="E21" s="844"/>
      <c r="F21" s="847"/>
      <c r="G21" s="847"/>
      <c r="H21" s="847"/>
      <c r="I21" s="844"/>
      <c r="J21" s="847"/>
      <c r="K21" s="844"/>
      <c r="L21" s="844"/>
      <c r="M21" s="847"/>
      <c r="N21" s="850"/>
      <c r="O21" s="95" t="s">
        <v>86</v>
      </c>
      <c r="P21" s="95">
        <v>9666</v>
      </c>
      <c r="Q21" s="96">
        <v>14021009</v>
      </c>
      <c r="R21" s="95" t="s">
        <v>125</v>
      </c>
      <c r="S21" s="95">
        <v>24983124</v>
      </c>
      <c r="T21" s="95"/>
      <c r="U21" s="95" t="s">
        <v>46</v>
      </c>
      <c r="V21" s="95" t="s">
        <v>46</v>
      </c>
      <c r="W21" s="95" t="s">
        <v>100</v>
      </c>
      <c r="X21" s="97">
        <v>42890.25</v>
      </c>
      <c r="Y21" s="95"/>
      <c r="Z21" s="97">
        <v>1.3</v>
      </c>
      <c r="AA21" s="98">
        <v>558</v>
      </c>
      <c r="AB21" s="97">
        <f t="shared" si="1"/>
        <v>42332.25</v>
      </c>
      <c r="AC21" s="95" t="s">
        <v>150</v>
      </c>
      <c r="AD21" s="95" t="s">
        <v>98</v>
      </c>
      <c r="AE21" s="99" t="s">
        <v>188</v>
      </c>
      <c r="AF21" s="96">
        <v>14021009</v>
      </c>
      <c r="AG21" s="95">
        <v>97</v>
      </c>
      <c r="AH21" s="95" t="s">
        <v>303</v>
      </c>
      <c r="AI21" s="95" t="s">
        <v>153</v>
      </c>
    </row>
    <row r="22" spans="1:35" ht="20.25" x14ac:dyDescent="0.25">
      <c r="A22" s="847"/>
      <c r="B22" s="95" t="s">
        <v>67</v>
      </c>
      <c r="C22" s="847"/>
      <c r="D22" s="850"/>
      <c r="E22" s="844"/>
      <c r="F22" s="847"/>
      <c r="G22" s="847"/>
      <c r="H22" s="847"/>
      <c r="I22" s="844"/>
      <c r="J22" s="847"/>
      <c r="K22" s="844"/>
      <c r="L22" s="844"/>
      <c r="M22" s="847"/>
      <c r="N22" s="850"/>
      <c r="O22" s="95" t="s">
        <v>124</v>
      </c>
      <c r="P22" s="95">
        <v>19910</v>
      </c>
      <c r="Q22" s="96">
        <v>14021007</v>
      </c>
      <c r="R22" s="95" t="s">
        <v>126</v>
      </c>
      <c r="S22" s="95">
        <v>19424638</v>
      </c>
      <c r="T22" s="95">
        <v>231636225</v>
      </c>
      <c r="U22" s="95" t="s">
        <v>46</v>
      </c>
      <c r="V22" s="95" t="s">
        <v>46</v>
      </c>
      <c r="W22" s="95" t="s">
        <v>100</v>
      </c>
      <c r="X22" s="97">
        <v>297600</v>
      </c>
      <c r="Y22" s="95"/>
      <c r="Z22" s="97">
        <v>1.3</v>
      </c>
      <c r="AA22" s="98">
        <v>3869</v>
      </c>
      <c r="AB22" s="97">
        <f t="shared" si="1"/>
        <v>293731</v>
      </c>
      <c r="AC22" s="95" t="s">
        <v>147</v>
      </c>
      <c r="AD22" s="95" t="s">
        <v>98</v>
      </c>
      <c r="AE22" s="99" t="s">
        <v>149</v>
      </c>
      <c r="AF22" s="96">
        <v>14021007</v>
      </c>
      <c r="AG22" s="95">
        <v>96</v>
      </c>
      <c r="AH22" s="95" t="s">
        <v>273</v>
      </c>
      <c r="AI22" s="95" t="s">
        <v>153</v>
      </c>
    </row>
    <row r="23" spans="1:35" ht="20.25" x14ac:dyDescent="0.25">
      <c r="A23" s="848"/>
      <c r="B23" s="95" t="s">
        <v>68</v>
      </c>
      <c r="C23" s="848"/>
      <c r="D23" s="851"/>
      <c r="E23" s="845"/>
      <c r="F23" s="848"/>
      <c r="G23" s="848"/>
      <c r="H23" s="848"/>
      <c r="I23" s="845"/>
      <c r="J23" s="848"/>
      <c r="K23" s="845"/>
      <c r="L23" s="845"/>
      <c r="M23" s="848"/>
      <c r="N23" s="851"/>
      <c r="O23" s="95" t="s">
        <v>86</v>
      </c>
      <c r="P23" s="95">
        <v>9680</v>
      </c>
      <c r="Q23" s="96">
        <v>14021009</v>
      </c>
      <c r="R23" s="95" t="s">
        <v>91</v>
      </c>
      <c r="S23" s="95">
        <v>25253749</v>
      </c>
      <c r="T23" s="95"/>
      <c r="U23" s="95" t="s">
        <v>46</v>
      </c>
      <c r="V23" s="95" t="s">
        <v>46</v>
      </c>
      <c r="W23" s="95" t="s">
        <v>100</v>
      </c>
      <c r="X23" s="97">
        <v>156588.56</v>
      </c>
      <c r="Y23" s="95"/>
      <c r="Z23" s="97">
        <v>1.3</v>
      </c>
      <c r="AA23" s="98">
        <v>2036</v>
      </c>
      <c r="AB23" s="97">
        <f t="shared" si="1"/>
        <v>154552.56</v>
      </c>
      <c r="AC23" s="95" t="s">
        <v>106</v>
      </c>
      <c r="AD23" s="95" t="s">
        <v>98</v>
      </c>
      <c r="AE23" s="99" t="s">
        <v>189</v>
      </c>
      <c r="AF23" s="96">
        <v>14021009</v>
      </c>
      <c r="AG23" s="95">
        <v>98</v>
      </c>
      <c r="AH23" s="95" t="s">
        <v>273</v>
      </c>
      <c r="AI23" s="95" t="s">
        <v>153</v>
      </c>
    </row>
    <row r="24" spans="1:35" ht="20.25" x14ac:dyDescent="0.25">
      <c r="A24" s="866">
        <v>415</v>
      </c>
      <c r="B24" s="139" t="s">
        <v>69</v>
      </c>
      <c r="C24" s="866">
        <v>1859</v>
      </c>
      <c r="D24" s="869">
        <v>14021009</v>
      </c>
      <c r="E24" s="872">
        <v>1000000</v>
      </c>
      <c r="F24" s="866">
        <v>172312</v>
      </c>
      <c r="G24" s="866" t="s">
        <v>94</v>
      </c>
      <c r="H24" s="866">
        <v>8.0000000000000002E-3</v>
      </c>
      <c r="I24" s="872">
        <f>E24*H24</f>
        <v>8000</v>
      </c>
      <c r="J24" s="866" t="s">
        <v>457</v>
      </c>
      <c r="K24" s="872">
        <f>E24-I24</f>
        <v>992000</v>
      </c>
      <c r="L24" s="872">
        <v>992000</v>
      </c>
      <c r="M24" s="866" t="s">
        <v>463</v>
      </c>
      <c r="N24" s="869" t="s">
        <v>464</v>
      </c>
      <c r="O24" s="139" t="s">
        <v>84</v>
      </c>
      <c r="P24" s="139">
        <v>6977</v>
      </c>
      <c r="Q24" s="140">
        <v>14021005</v>
      </c>
      <c r="R24" s="139" t="s">
        <v>135</v>
      </c>
      <c r="S24" s="139">
        <v>19668967</v>
      </c>
      <c r="T24" s="139">
        <v>23772225</v>
      </c>
      <c r="U24" s="139" t="s">
        <v>46</v>
      </c>
      <c r="V24" s="139" t="s">
        <v>46</v>
      </c>
      <c r="W24" s="139" t="s">
        <v>100</v>
      </c>
      <c r="X24" s="141">
        <v>417654.11167999997</v>
      </c>
      <c r="Y24" s="139"/>
      <c r="Z24" s="141">
        <v>1.3</v>
      </c>
      <c r="AA24" s="142">
        <v>5430</v>
      </c>
      <c r="AB24" s="141">
        <f t="shared" si="1"/>
        <v>412224.11167999997</v>
      </c>
      <c r="AC24" s="139" t="s">
        <v>136</v>
      </c>
      <c r="AD24" s="139" t="s">
        <v>98</v>
      </c>
      <c r="AE24" s="143" t="s">
        <v>148</v>
      </c>
      <c r="AF24" s="140">
        <v>14021007</v>
      </c>
      <c r="AG24" s="139">
        <v>95</v>
      </c>
      <c r="AH24" s="139" t="s">
        <v>273</v>
      </c>
      <c r="AI24" s="139" t="s">
        <v>153</v>
      </c>
    </row>
    <row r="25" spans="1:35" ht="20.25" x14ac:dyDescent="0.25">
      <c r="A25" s="867"/>
      <c r="B25" s="139" t="s">
        <v>70</v>
      </c>
      <c r="C25" s="867"/>
      <c r="D25" s="870"/>
      <c r="E25" s="873"/>
      <c r="F25" s="867"/>
      <c r="G25" s="867"/>
      <c r="H25" s="867"/>
      <c r="I25" s="873"/>
      <c r="J25" s="867"/>
      <c r="K25" s="873"/>
      <c r="L25" s="873"/>
      <c r="M25" s="867"/>
      <c r="N25" s="870"/>
      <c r="O25" s="139" t="s">
        <v>86</v>
      </c>
      <c r="P25" s="139">
        <v>9680</v>
      </c>
      <c r="Q25" s="140">
        <v>14021009</v>
      </c>
      <c r="R25" s="139" t="s">
        <v>91</v>
      </c>
      <c r="S25" s="139">
        <v>25253749</v>
      </c>
      <c r="T25" s="139"/>
      <c r="U25" s="139" t="s">
        <v>46</v>
      </c>
      <c r="V25" s="139" t="s">
        <v>46</v>
      </c>
      <c r="W25" s="139" t="s">
        <v>100</v>
      </c>
      <c r="X25" s="141">
        <v>2190.5641599999999</v>
      </c>
      <c r="Y25" s="139"/>
      <c r="Z25" s="141">
        <v>1.3</v>
      </c>
      <c r="AA25" s="142">
        <v>28</v>
      </c>
      <c r="AB25" s="141">
        <f t="shared" si="1"/>
        <v>2162.5641599999999</v>
      </c>
      <c r="AC25" s="139" t="s">
        <v>106</v>
      </c>
      <c r="AD25" s="139" t="s">
        <v>98</v>
      </c>
      <c r="AE25" s="143" t="s">
        <v>189</v>
      </c>
      <c r="AF25" s="140">
        <v>14021009</v>
      </c>
      <c r="AG25" s="139">
        <v>98</v>
      </c>
      <c r="AH25" s="139" t="s">
        <v>273</v>
      </c>
      <c r="AI25" s="139" t="s">
        <v>153</v>
      </c>
    </row>
    <row r="26" spans="1:35" ht="20.25" x14ac:dyDescent="0.25">
      <c r="A26" s="867"/>
      <c r="B26" s="139" t="s">
        <v>71</v>
      </c>
      <c r="C26" s="867"/>
      <c r="D26" s="870"/>
      <c r="E26" s="873"/>
      <c r="F26" s="867"/>
      <c r="G26" s="867"/>
      <c r="H26" s="867"/>
      <c r="I26" s="873"/>
      <c r="J26" s="867"/>
      <c r="K26" s="873"/>
      <c r="L26" s="873"/>
      <c r="M26" s="867"/>
      <c r="N26" s="870"/>
      <c r="O26" s="139" t="s">
        <v>118</v>
      </c>
      <c r="P26" s="139">
        <v>10543</v>
      </c>
      <c r="Q26" s="140">
        <v>14021010</v>
      </c>
      <c r="R26" s="139" t="s">
        <v>128</v>
      </c>
      <c r="S26" s="139">
        <v>26214276</v>
      </c>
      <c r="T26" s="139">
        <v>231586226</v>
      </c>
      <c r="U26" s="139" t="s">
        <v>46</v>
      </c>
      <c r="V26" s="139" t="s">
        <v>46</v>
      </c>
      <c r="W26" s="139" t="s">
        <v>100</v>
      </c>
      <c r="X26" s="141">
        <v>109103.26496</v>
      </c>
      <c r="Y26" s="139"/>
      <c r="Z26" s="141">
        <v>1.3</v>
      </c>
      <c r="AA26" s="142">
        <v>1418</v>
      </c>
      <c r="AB26" s="141">
        <f t="shared" si="1"/>
        <v>107685.26496</v>
      </c>
      <c r="AC26" s="139" t="s">
        <v>179</v>
      </c>
      <c r="AD26" s="139" t="s">
        <v>98</v>
      </c>
      <c r="AE26" s="143" t="s">
        <v>183</v>
      </c>
      <c r="AF26" s="140">
        <v>14021010</v>
      </c>
      <c r="AG26" s="139">
        <v>99</v>
      </c>
      <c r="AH26" s="139" t="s">
        <v>303</v>
      </c>
      <c r="AI26" s="139" t="s">
        <v>153</v>
      </c>
    </row>
    <row r="27" spans="1:35" ht="20.25" x14ac:dyDescent="0.25">
      <c r="A27" s="867"/>
      <c r="B27" s="139" t="s">
        <v>72</v>
      </c>
      <c r="C27" s="867"/>
      <c r="D27" s="870"/>
      <c r="E27" s="873"/>
      <c r="F27" s="867"/>
      <c r="G27" s="867"/>
      <c r="H27" s="867"/>
      <c r="I27" s="873"/>
      <c r="J27" s="867"/>
      <c r="K27" s="873"/>
      <c r="L27" s="873"/>
      <c r="M27" s="867"/>
      <c r="N27" s="870"/>
      <c r="O27" s="139" t="s">
        <v>118</v>
      </c>
      <c r="P27" s="139">
        <v>10610</v>
      </c>
      <c r="Q27" s="140">
        <v>14021011</v>
      </c>
      <c r="R27" s="139" t="s">
        <v>130</v>
      </c>
      <c r="S27" s="139">
        <v>25605982</v>
      </c>
      <c r="T27" s="139">
        <v>231588227</v>
      </c>
      <c r="U27" s="139" t="s">
        <v>46</v>
      </c>
      <c r="V27" s="139" t="s">
        <v>46</v>
      </c>
      <c r="W27" s="139" t="s">
        <v>100</v>
      </c>
      <c r="X27" s="141">
        <v>4861.0876799999996</v>
      </c>
      <c r="Y27" s="139"/>
      <c r="Z27" s="141">
        <v>1.3</v>
      </c>
      <c r="AA27" s="142">
        <v>63</v>
      </c>
      <c r="AB27" s="141">
        <f t="shared" si="1"/>
        <v>4798.0876799999996</v>
      </c>
      <c r="AC27" s="139" t="s">
        <v>339</v>
      </c>
      <c r="AD27" s="139" t="s">
        <v>98</v>
      </c>
      <c r="AE27" s="143" t="s">
        <v>193</v>
      </c>
      <c r="AF27" s="140">
        <v>14021011</v>
      </c>
      <c r="AG27" s="139">
        <v>103</v>
      </c>
      <c r="AH27" s="139" t="s">
        <v>333</v>
      </c>
      <c r="AI27" s="139" t="s">
        <v>153</v>
      </c>
    </row>
    <row r="28" spans="1:35" ht="20.25" x14ac:dyDescent="0.25">
      <c r="A28" s="867"/>
      <c r="B28" s="139" t="s">
        <v>73</v>
      </c>
      <c r="C28" s="867"/>
      <c r="D28" s="870"/>
      <c r="E28" s="873"/>
      <c r="F28" s="867"/>
      <c r="G28" s="867"/>
      <c r="H28" s="867"/>
      <c r="I28" s="873"/>
      <c r="J28" s="867"/>
      <c r="K28" s="873"/>
      <c r="L28" s="873"/>
      <c r="M28" s="867"/>
      <c r="N28" s="870"/>
      <c r="O28" s="139" t="s">
        <v>85</v>
      </c>
      <c r="P28" s="139">
        <v>10554</v>
      </c>
      <c r="Q28" s="140">
        <v>14021016</v>
      </c>
      <c r="R28" s="139" t="s">
        <v>131</v>
      </c>
      <c r="S28" s="139">
        <v>12882784</v>
      </c>
      <c r="T28" s="139"/>
      <c r="U28" s="139" t="s">
        <v>46</v>
      </c>
      <c r="V28" s="139" t="s">
        <v>46</v>
      </c>
      <c r="W28" s="139" t="s">
        <v>100</v>
      </c>
      <c r="X28" s="141">
        <v>142782.04192000002</v>
      </c>
      <c r="Y28" s="139"/>
      <c r="Z28" s="141">
        <v>1.3</v>
      </c>
      <c r="AA28" s="142">
        <v>1856</v>
      </c>
      <c r="AB28" s="141">
        <f t="shared" si="1"/>
        <v>140926.04192000002</v>
      </c>
      <c r="AC28" s="139" t="s">
        <v>243</v>
      </c>
      <c r="AD28" s="139" t="s">
        <v>98</v>
      </c>
      <c r="AE28" s="143" t="s">
        <v>267</v>
      </c>
      <c r="AF28" s="140">
        <v>14021016</v>
      </c>
      <c r="AG28" s="139">
        <v>108</v>
      </c>
      <c r="AH28" s="139" t="s">
        <v>336</v>
      </c>
      <c r="AI28" s="139" t="s">
        <v>153</v>
      </c>
    </row>
    <row r="29" spans="1:35" ht="20.25" x14ac:dyDescent="0.25">
      <c r="A29" s="867"/>
      <c r="B29" s="139" t="s">
        <v>74</v>
      </c>
      <c r="C29" s="867"/>
      <c r="D29" s="870"/>
      <c r="E29" s="873"/>
      <c r="F29" s="867"/>
      <c r="G29" s="867"/>
      <c r="H29" s="867"/>
      <c r="I29" s="873"/>
      <c r="J29" s="867"/>
      <c r="K29" s="873"/>
      <c r="L29" s="873"/>
      <c r="M29" s="867"/>
      <c r="N29" s="870"/>
      <c r="O29" s="139" t="s">
        <v>84</v>
      </c>
      <c r="P29" s="139">
        <v>7141</v>
      </c>
      <c r="Q29" s="140">
        <v>14021011</v>
      </c>
      <c r="R29" s="139" t="s">
        <v>88</v>
      </c>
      <c r="S29" s="139">
        <v>24780187</v>
      </c>
      <c r="T29" s="139">
        <v>231632227</v>
      </c>
      <c r="U29" s="139" t="s">
        <v>46</v>
      </c>
      <c r="V29" s="139" t="s">
        <v>46</v>
      </c>
      <c r="W29" s="139" t="s">
        <v>100</v>
      </c>
      <c r="X29" s="141">
        <v>56650.630079999995</v>
      </c>
      <c r="Y29" s="139"/>
      <c r="Z29" s="141">
        <v>1.3</v>
      </c>
      <c r="AA29" s="142">
        <v>736</v>
      </c>
      <c r="AB29" s="141">
        <f t="shared" si="1"/>
        <v>55914.630079999995</v>
      </c>
      <c r="AC29" s="139" t="s">
        <v>101</v>
      </c>
      <c r="AD29" s="139" t="s">
        <v>98</v>
      </c>
      <c r="AE29" s="143" t="s">
        <v>192</v>
      </c>
      <c r="AF29" s="140">
        <v>14021011</v>
      </c>
      <c r="AG29" s="139">
        <v>102</v>
      </c>
      <c r="AH29" s="139" t="s">
        <v>303</v>
      </c>
      <c r="AI29" s="139" t="s">
        <v>153</v>
      </c>
    </row>
    <row r="30" spans="1:35" ht="20.25" x14ac:dyDescent="0.25">
      <c r="A30" s="867"/>
      <c r="B30" s="139" t="s">
        <v>75</v>
      </c>
      <c r="C30" s="867"/>
      <c r="D30" s="870"/>
      <c r="E30" s="873"/>
      <c r="F30" s="867"/>
      <c r="G30" s="867"/>
      <c r="H30" s="867"/>
      <c r="I30" s="873"/>
      <c r="J30" s="867"/>
      <c r="K30" s="873"/>
      <c r="L30" s="873"/>
      <c r="M30" s="867"/>
      <c r="N30" s="870"/>
      <c r="O30" s="139" t="s">
        <v>85</v>
      </c>
      <c r="P30" s="139">
        <v>10455</v>
      </c>
      <c r="Q30" s="140">
        <v>14021012</v>
      </c>
      <c r="R30" s="139" t="s">
        <v>156</v>
      </c>
      <c r="S30" s="139">
        <v>23417901</v>
      </c>
      <c r="T30" s="139"/>
      <c r="U30" s="139" t="s">
        <v>46</v>
      </c>
      <c r="V30" s="139" t="s">
        <v>46</v>
      </c>
      <c r="W30" s="139" t="s">
        <v>108</v>
      </c>
      <c r="X30" s="141">
        <v>213235.78655999998</v>
      </c>
      <c r="Y30" s="139"/>
      <c r="Z30" s="141">
        <v>1.3</v>
      </c>
      <c r="AA30" s="142">
        <v>2772</v>
      </c>
      <c r="AB30" s="141">
        <f t="shared" si="1"/>
        <v>210463.78655999998</v>
      </c>
      <c r="AC30" s="139" t="s">
        <v>198</v>
      </c>
      <c r="AD30" s="139" t="s">
        <v>98</v>
      </c>
      <c r="AE30" s="143" t="s">
        <v>287</v>
      </c>
      <c r="AF30" s="140">
        <v>14021013</v>
      </c>
      <c r="AG30" s="139">
        <v>106</v>
      </c>
      <c r="AH30" s="139"/>
      <c r="AI30" s="139"/>
    </row>
    <row r="31" spans="1:35" ht="20.25" customHeight="1" x14ac:dyDescent="0.25">
      <c r="A31" s="867"/>
      <c r="B31" s="139" t="s">
        <v>76</v>
      </c>
      <c r="C31" s="868"/>
      <c r="D31" s="871"/>
      <c r="E31" s="874"/>
      <c r="F31" s="868"/>
      <c r="G31" s="868"/>
      <c r="H31" s="868"/>
      <c r="I31" s="874"/>
      <c r="J31" s="868"/>
      <c r="K31" s="874"/>
      <c r="L31" s="874"/>
      <c r="M31" s="868"/>
      <c r="N31" s="871"/>
      <c r="O31" s="139" t="s">
        <v>118</v>
      </c>
      <c r="P31" s="139">
        <v>10892</v>
      </c>
      <c r="Q31" s="140">
        <v>14021018</v>
      </c>
      <c r="R31" s="139" t="s">
        <v>128</v>
      </c>
      <c r="S31" s="139">
        <v>26178138</v>
      </c>
      <c r="T31" s="139">
        <v>231673228</v>
      </c>
      <c r="U31" s="139" t="s">
        <v>46</v>
      </c>
      <c r="V31" s="139" t="s">
        <v>46</v>
      </c>
      <c r="W31" s="139" t="s">
        <v>108</v>
      </c>
      <c r="X31" s="141">
        <v>45522.51296</v>
      </c>
      <c r="Y31" s="139"/>
      <c r="Z31" s="141">
        <v>1.3</v>
      </c>
      <c r="AA31" s="142">
        <v>592</v>
      </c>
      <c r="AB31" s="141">
        <f t="shared" si="1"/>
        <v>44930.51296</v>
      </c>
      <c r="AC31" s="139" t="s">
        <v>302</v>
      </c>
      <c r="AD31" s="139" t="s">
        <v>98</v>
      </c>
      <c r="AE31" s="143" t="s">
        <v>329</v>
      </c>
      <c r="AF31" s="140">
        <v>14021019</v>
      </c>
      <c r="AG31" s="139">
        <v>115</v>
      </c>
      <c r="AH31" s="139" t="s">
        <v>539</v>
      </c>
      <c r="AI31" s="139" t="s">
        <v>153</v>
      </c>
    </row>
    <row r="32" spans="1:35" ht="20.25" customHeight="1" x14ac:dyDescent="0.25">
      <c r="A32" s="177">
        <v>416</v>
      </c>
      <c r="B32" s="177" t="s">
        <v>77</v>
      </c>
      <c r="C32" s="177">
        <v>1859</v>
      </c>
      <c r="D32" s="178">
        <v>14021009</v>
      </c>
      <c r="E32" s="179">
        <v>483372</v>
      </c>
      <c r="F32" s="177">
        <v>172294</v>
      </c>
      <c r="G32" s="177" t="s">
        <v>44</v>
      </c>
      <c r="H32" s="177">
        <v>8.0000000000000002E-3</v>
      </c>
      <c r="I32" s="179">
        <f>E32*H32</f>
        <v>3866.9760000000001</v>
      </c>
      <c r="J32" s="177" t="s">
        <v>458</v>
      </c>
      <c r="K32" s="179">
        <f>E32-I32</f>
        <v>479505.02399999998</v>
      </c>
      <c r="L32" s="179">
        <v>479222.25</v>
      </c>
      <c r="M32" s="177" t="s">
        <v>459</v>
      </c>
      <c r="N32" s="178" t="s">
        <v>460</v>
      </c>
      <c r="O32" s="177" t="s">
        <v>118</v>
      </c>
      <c r="P32" s="177">
        <v>10915</v>
      </c>
      <c r="Q32" s="178">
        <v>14021019</v>
      </c>
      <c r="R32" s="177" t="s">
        <v>128</v>
      </c>
      <c r="S32" s="177">
        <v>26178138</v>
      </c>
      <c r="T32" s="177">
        <v>231673228</v>
      </c>
      <c r="U32" s="177" t="s">
        <v>46</v>
      </c>
      <c r="V32" s="177" t="s">
        <v>46</v>
      </c>
      <c r="W32" s="177" t="s">
        <v>100</v>
      </c>
      <c r="X32" s="179">
        <v>479505.02</v>
      </c>
      <c r="Y32" s="177"/>
      <c r="Z32" s="179">
        <v>1.5</v>
      </c>
      <c r="AA32" s="180">
        <v>7193</v>
      </c>
      <c r="AB32" s="179">
        <f t="shared" si="1"/>
        <v>472312.02</v>
      </c>
      <c r="AC32" s="179" t="s">
        <v>179</v>
      </c>
      <c r="AD32" s="179" t="s">
        <v>47</v>
      </c>
      <c r="AE32" s="181" t="s">
        <v>343</v>
      </c>
      <c r="AF32" s="178">
        <v>14021019</v>
      </c>
      <c r="AG32" s="177">
        <v>59</v>
      </c>
      <c r="AH32" s="177" t="s">
        <v>333</v>
      </c>
      <c r="AI32" s="177" t="s">
        <v>153</v>
      </c>
    </row>
    <row r="33" spans="1:35" ht="20.25" customHeight="1" x14ac:dyDescent="0.25">
      <c r="A33" s="159">
        <v>417</v>
      </c>
      <c r="B33" s="159" t="s">
        <v>78</v>
      </c>
      <c r="C33" s="159">
        <v>1878</v>
      </c>
      <c r="D33" s="160">
        <v>14021010</v>
      </c>
      <c r="E33" s="161">
        <v>1000000</v>
      </c>
      <c r="F33" s="159">
        <v>172212</v>
      </c>
      <c r="G33" s="159" t="s">
        <v>94</v>
      </c>
      <c r="H33" s="159">
        <v>8.0000000000000002E-3</v>
      </c>
      <c r="I33" s="161">
        <f>E33*H33</f>
        <v>8000</v>
      </c>
      <c r="J33" s="159" t="s">
        <v>457</v>
      </c>
      <c r="K33" s="161">
        <f>E33-I33</f>
        <v>992000</v>
      </c>
      <c r="L33" s="161">
        <v>992000</v>
      </c>
      <c r="M33" s="159" t="s">
        <v>561</v>
      </c>
      <c r="N33" s="160">
        <v>14021112</v>
      </c>
      <c r="O33" s="159" t="s">
        <v>118</v>
      </c>
      <c r="P33" s="159">
        <v>10892</v>
      </c>
      <c r="Q33" s="160">
        <v>14021018</v>
      </c>
      <c r="R33" s="159" t="s">
        <v>128</v>
      </c>
      <c r="S33" s="159">
        <v>26178138</v>
      </c>
      <c r="T33" s="159">
        <v>231673228</v>
      </c>
      <c r="U33" s="159" t="s">
        <v>46</v>
      </c>
      <c r="V33" s="159" t="s">
        <v>46</v>
      </c>
      <c r="W33" s="159" t="s">
        <v>108</v>
      </c>
      <c r="X33" s="161">
        <v>992000</v>
      </c>
      <c r="Y33" s="159"/>
      <c r="Z33" s="161">
        <v>1.3</v>
      </c>
      <c r="AA33" s="162">
        <f>X33*Z33/100</f>
        <v>12896</v>
      </c>
      <c r="AB33" s="161">
        <f t="shared" si="1"/>
        <v>979104</v>
      </c>
      <c r="AC33" s="159" t="s">
        <v>302</v>
      </c>
      <c r="AD33" s="159" t="s">
        <v>98</v>
      </c>
      <c r="AE33" s="163" t="s">
        <v>329</v>
      </c>
      <c r="AF33" s="160">
        <v>14021019</v>
      </c>
      <c r="AG33" s="159">
        <v>115</v>
      </c>
      <c r="AH33" s="159"/>
      <c r="AI33" s="159"/>
    </row>
    <row r="34" spans="1:35" ht="20.25" customHeight="1" x14ac:dyDescent="0.25">
      <c r="A34" s="878">
        <v>420</v>
      </c>
      <c r="B34" s="170" t="s">
        <v>79</v>
      </c>
      <c r="C34" s="878">
        <v>1859</v>
      </c>
      <c r="D34" s="881">
        <v>14021009</v>
      </c>
      <c r="E34" s="875">
        <v>2000000</v>
      </c>
      <c r="F34" s="878">
        <v>172345</v>
      </c>
      <c r="G34" s="878" t="s">
        <v>157</v>
      </c>
      <c r="H34" s="878">
        <v>0</v>
      </c>
      <c r="I34" s="875">
        <v>0</v>
      </c>
      <c r="J34" s="878" t="s">
        <v>451</v>
      </c>
      <c r="K34" s="878">
        <v>2000000</v>
      </c>
      <c r="L34" s="875">
        <v>2000000</v>
      </c>
      <c r="M34" s="878" t="s">
        <v>465</v>
      </c>
      <c r="N34" s="881" t="s">
        <v>455</v>
      </c>
      <c r="O34" s="170" t="s">
        <v>85</v>
      </c>
      <c r="P34" s="170">
        <v>10435</v>
      </c>
      <c r="Q34" s="171">
        <v>14021012</v>
      </c>
      <c r="R34" s="170" t="s">
        <v>159</v>
      </c>
      <c r="S34" s="170">
        <v>12231455</v>
      </c>
      <c r="T34" s="170"/>
      <c r="U34" s="170" t="s">
        <v>97</v>
      </c>
      <c r="V34" s="170" t="s">
        <v>97</v>
      </c>
      <c r="W34" s="170" t="s">
        <v>103</v>
      </c>
      <c r="X34" s="172">
        <v>223951</v>
      </c>
      <c r="Y34" s="170"/>
      <c r="Z34" s="173">
        <v>8.9999999999999993E-3</v>
      </c>
      <c r="AA34" s="174">
        <v>2016</v>
      </c>
      <c r="AB34" s="172">
        <f t="shared" si="1"/>
        <v>221935</v>
      </c>
      <c r="AC34" s="170" t="s">
        <v>195</v>
      </c>
      <c r="AD34" s="170" t="s">
        <v>98</v>
      </c>
      <c r="AE34" s="175" t="s">
        <v>330</v>
      </c>
      <c r="AF34" s="171">
        <v>14021012</v>
      </c>
      <c r="AG34" s="170">
        <v>105</v>
      </c>
      <c r="AH34" s="170" t="s">
        <v>373</v>
      </c>
      <c r="AI34" s="170" t="s">
        <v>153</v>
      </c>
    </row>
    <row r="35" spans="1:35" ht="20.25" customHeight="1" x14ac:dyDescent="0.25">
      <c r="A35" s="879"/>
      <c r="B35" s="170" t="s">
        <v>80</v>
      </c>
      <c r="C35" s="879"/>
      <c r="D35" s="882"/>
      <c r="E35" s="876"/>
      <c r="F35" s="879"/>
      <c r="G35" s="879"/>
      <c r="H35" s="879"/>
      <c r="I35" s="876"/>
      <c r="J35" s="879"/>
      <c r="K35" s="879"/>
      <c r="L35" s="876"/>
      <c r="M35" s="879"/>
      <c r="N35" s="882"/>
      <c r="O35" s="170" t="s">
        <v>158</v>
      </c>
      <c r="P35" s="170">
        <v>10553</v>
      </c>
      <c r="Q35" s="171">
        <v>14021010</v>
      </c>
      <c r="R35" s="170" t="s">
        <v>160</v>
      </c>
      <c r="S35" s="170">
        <v>12414266</v>
      </c>
      <c r="T35" s="170">
        <v>231334224</v>
      </c>
      <c r="U35" s="170" t="s">
        <v>97</v>
      </c>
      <c r="V35" s="170" t="s">
        <v>97</v>
      </c>
      <c r="W35" s="170" t="s">
        <v>103</v>
      </c>
      <c r="X35" s="172">
        <v>308780.64</v>
      </c>
      <c r="Y35" s="170"/>
      <c r="Z35" s="173">
        <v>8.9999999999999993E-3</v>
      </c>
      <c r="AA35" s="174">
        <v>2779</v>
      </c>
      <c r="AB35" s="172">
        <f t="shared" si="1"/>
        <v>306001.64</v>
      </c>
      <c r="AC35" s="170" t="s">
        <v>178</v>
      </c>
      <c r="AD35" s="170" t="s">
        <v>98</v>
      </c>
      <c r="AE35" s="175" t="s">
        <v>184</v>
      </c>
      <c r="AF35" s="171">
        <v>14021010</v>
      </c>
      <c r="AG35" s="170">
        <v>100</v>
      </c>
      <c r="AH35" s="170" t="s">
        <v>296</v>
      </c>
      <c r="AI35" s="170" t="s">
        <v>153</v>
      </c>
    </row>
    <row r="36" spans="1:35" ht="20.25" customHeight="1" x14ac:dyDescent="0.25">
      <c r="A36" s="879"/>
      <c r="B36" s="170" t="s">
        <v>81</v>
      </c>
      <c r="C36" s="879"/>
      <c r="D36" s="882"/>
      <c r="E36" s="876"/>
      <c r="F36" s="879"/>
      <c r="G36" s="879"/>
      <c r="H36" s="879"/>
      <c r="I36" s="876"/>
      <c r="J36" s="879"/>
      <c r="K36" s="879"/>
      <c r="L36" s="876"/>
      <c r="M36" s="879"/>
      <c r="N36" s="882"/>
      <c r="O36" s="170" t="s">
        <v>85</v>
      </c>
      <c r="P36" s="170">
        <v>10410</v>
      </c>
      <c r="Q36" s="171">
        <v>14021011</v>
      </c>
      <c r="R36" s="170" t="s">
        <v>161</v>
      </c>
      <c r="S36" s="170">
        <v>26195684</v>
      </c>
      <c r="T36" s="170"/>
      <c r="U36" s="170" t="s">
        <v>97</v>
      </c>
      <c r="V36" s="170" t="s">
        <v>97</v>
      </c>
      <c r="W36" s="170" t="s">
        <v>103</v>
      </c>
      <c r="X36" s="172">
        <v>1145526.27</v>
      </c>
      <c r="Y36" s="170"/>
      <c r="Z36" s="173">
        <v>8.9999999999999993E-3</v>
      </c>
      <c r="AA36" s="174">
        <v>10310</v>
      </c>
      <c r="AB36" s="172">
        <f t="shared" si="1"/>
        <v>1135216.27</v>
      </c>
      <c r="AC36" s="170" t="s">
        <v>191</v>
      </c>
      <c r="AD36" s="170" t="s">
        <v>98</v>
      </c>
      <c r="AE36" s="175" t="s">
        <v>285</v>
      </c>
      <c r="AF36" s="171">
        <v>14021011</v>
      </c>
      <c r="AG36" s="170">
        <v>104</v>
      </c>
      <c r="AH36" s="170" t="s">
        <v>369</v>
      </c>
      <c r="AI36" s="170" t="s">
        <v>153</v>
      </c>
    </row>
    <row r="37" spans="1:35" ht="20.25" customHeight="1" x14ac:dyDescent="0.25">
      <c r="A37" s="880"/>
      <c r="B37" s="170" t="s">
        <v>82</v>
      </c>
      <c r="C37" s="880"/>
      <c r="D37" s="883"/>
      <c r="E37" s="877"/>
      <c r="F37" s="880"/>
      <c r="G37" s="880"/>
      <c r="H37" s="880"/>
      <c r="I37" s="877"/>
      <c r="J37" s="880"/>
      <c r="K37" s="880"/>
      <c r="L37" s="877"/>
      <c r="M37" s="880"/>
      <c r="N37" s="883"/>
      <c r="O37" s="170" t="s">
        <v>84</v>
      </c>
      <c r="P37" s="170">
        <v>7221</v>
      </c>
      <c r="Q37" s="171">
        <v>14021013</v>
      </c>
      <c r="R37" s="170" t="s">
        <v>182</v>
      </c>
      <c r="S37" s="170">
        <v>26304965</v>
      </c>
      <c r="T37" s="170">
        <v>231696228</v>
      </c>
      <c r="U37" s="170" t="s">
        <v>97</v>
      </c>
      <c r="V37" s="170" t="s">
        <v>97</v>
      </c>
      <c r="W37" s="170" t="s">
        <v>103</v>
      </c>
      <c r="X37" s="172">
        <v>321742.09000000003</v>
      </c>
      <c r="Y37" s="170"/>
      <c r="Z37" s="173">
        <v>8.9999999999999993E-3</v>
      </c>
      <c r="AA37" s="174">
        <v>2896</v>
      </c>
      <c r="AB37" s="172">
        <f t="shared" si="1"/>
        <v>318846.09000000003</v>
      </c>
      <c r="AC37" s="170" t="s">
        <v>200</v>
      </c>
      <c r="AD37" s="170" t="s">
        <v>98</v>
      </c>
      <c r="AE37" s="175" t="s">
        <v>286</v>
      </c>
      <c r="AF37" s="171">
        <v>14021013</v>
      </c>
      <c r="AG37" s="170">
        <v>107</v>
      </c>
      <c r="AH37" s="170" t="s">
        <v>296</v>
      </c>
      <c r="AI37" s="170" t="s">
        <v>153</v>
      </c>
    </row>
    <row r="38" spans="1:35" ht="20.25" customHeight="1" x14ac:dyDescent="0.25">
      <c r="A38" s="884">
        <v>421</v>
      </c>
      <c r="B38" s="165" t="s">
        <v>112</v>
      </c>
      <c r="C38" s="884">
        <v>1859</v>
      </c>
      <c r="D38" s="912">
        <v>14021009</v>
      </c>
      <c r="E38" s="887">
        <v>1000000</v>
      </c>
      <c r="F38" s="884">
        <v>172399</v>
      </c>
      <c r="G38" s="884" t="s">
        <v>172</v>
      </c>
      <c r="H38" s="884">
        <v>7.0000000000000001E-3</v>
      </c>
      <c r="I38" s="887">
        <f>E38*H38</f>
        <v>7000</v>
      </c>
      <c r="J38" s="884" t="s">
        <v>461</v>
      </c>
      <c r="K38" s="887">
        <f>E38-I38</f>
        <v>993000</v>
      </c>
      <c r="L38" s="887">
        <v>993000</v>
      </c>
      <c r="M38" s="884">
        <v>404920</v>
      </c>
      <c r="N38" s="912" t="s">
        <v>462</v>
      </c>
      <c r="O38" s="165" t="s">
        <v>118</v>
      </c>
      <c r="P38" s="165">
        <v>10916</v>
      </c>
      <c r="Q38" s="166">
        <v>14021019</v>
      </c>
      <c r="R38" s="165" t="s">
        <v>128</v>
      </c>
      <c r="S38" s="165">
        <v>26178138</v>
      </c>
      <c r="T38" s="165">
        <v>231673228</v>
      </c>
      <c r="U38" s="165" t="s">
        <v>46</v>
      </c>
      <c r="V38" s="165" t="s">
        <v>46</v>
      </c>
      <c r="W38" s="165" t="s">
        <v>108</v>
      </c>
      <c r="X38" s="167">
        <v>31889.69</v>
      </c>
      <c r="Y38" s="165"/>
      <c r="Z38" s="167">
        <v>1.5</v>
      </c>
      <c r="AA38" s="168">
        <v>478</v>
      </c>
      <c r="AB38" s="167">
        <f t="shared" si="1"/>
        <v>31411.69</v>
      </c>
      <c r="AC38" s="165" t="s">
        <v>302</v>
      </c>
      <c r="AD38" s="165" t="s">
        <v>93</v>
      </c>
      <c r="AE38" s="169" t="s">
        <v>524</v>
      </c>
      <c r="AF38" s="166">
        <v>14021030</v>
      </c>
      <c r="AG38" s="165">
        <v>125</v>
      </c>
      <c r="AH38" s="165" t="s">
        <v>655</v>
      </c>
      <c r="AI38" s="165" t="s">
        <v>153</v>
      </c>
    </row>
    <row r="39" spans="1:35" ht="20.25" customHeight="1" x14ac:dyDescent="0.25">
      <c r="A39" s="885"/>
      <c r="B39" s="165" t="s">
        <v>113</v>
      </c>
      <c r="C39" s="885"/>
      <c r="D39" s="913"/>
      <c r="E39" s="888"/>
      <c r="F39" s="885"/>
      <c r="G39" s="885"/>
      <c r="H39" s="885"/>
      <c r="I39" s="888"/>
      <c r="J39" s="885"/>
      <c r="K39" s="888"/>
      <c r="L39" s="888"/>
      <c r="M39" s="885"/>
      <c r="N39" s="913"/>
      <c r="O39" s="165" t="s">
        <v>173</v>
      </c>
      <c r="P39" s="165">
        <v>20299</v>
      </c>
      <c r="Q39" s="166">
        <v>14021012</v>
      </c>
      <c r="R39" s="165" t="s">
        <v>175</v>
      </c>
      <c r="S39" s="165">
        <v>19646020</v>
      </c>
      <c r="T39" s="165">
        <v>23767224</v>
      </c>
      <c r="U39" s="165" t="s">
        <v>46</v>
      </c>
      <c r="V39" s="165" t="s">
        <v>46</v>
      </c>
      <c r="W39" s="165" t="s">
        <v>100</v>
      </c>
      <c r="X39" s="167">
        <v>81773.22</v>
      </c>
      <c r="Y39" s="165"/>
      <c r="Z39" s="167">
        <v>1.5</v>
      </c>
      <c r="AA39" s="168">
        <v>1227</v>
      </c>
      <c r="AB39" s="167">
        <f t="shared" si="1"/>
        <v>80546.22</v>
      </c>
      <c r="AC39" s="165" t="s">
        <v>199</v>
      </c>
      <c r="AD39" s="165" t="s">
        <v>93</v>
      </c>
      <c r="AE39" s="169" t="s">
        <v>290</v>
      </c>
      <c r="AF39" s="166">
        <v>14021013</v>
      </c>
      <c r="AG39" s="165">
        <v>101</v>
      </c>
      <c r="AH39" s="165" t="s">
        <v>333</v>
      </c>
      <c r="AI39" s="165" t="s">
        <v>153</v>
      </c>
    </row>
    <row r="40" spans="1:35" ht="20.25" customHeight="1" x14ac:dyDescent="0.25">
      <c r="A40" s="885"/>
      <c r="B40" s="165" t="s">
        <v>114</v>
      </c>
      <c r="C40" s="885"/>
      <c r="D40" s="913"/>
      <c r="E40" s="888"/>
      <c r="F40" s="885"/>
      <c r="G40" s="885"/>
      <c r="H40" s="885"/>
      <c r="I40" s="888"/>
      <c r="J40" s="885"/>
      <c r="K40" s="888"/>
      <c r="L40" s="888"/>
      <c r="M40" s="885"/>
      <c r="N40" s="913"/>
      <c r="O40" s="165" t="s">
        <v>124</v>
      </c>
      <c r="P40" s="165">
        <v>20512</v>
      </c>
      <c r="Q40" s="166">
        <v>14021016</v>
      </c>
      <c r="R40" s="165" t="s">
        <v>126</v>
      </c>
      <c r="S40" s="165">
        <v>19424638</v>
      </c>
      <c r="T40" s="165">
        <v>231636225</v>
      </c>
      <c r="U40" s="165" t="s">
        <v>46</v>
      </c>
      <c r="V40" s="165" t="s">
        <v>46</v>
      </c>
      <c r="W40" s="165" t="s">
        <v>100</v>
      </c>
      <c r="X40" s="167">
        <v>382305</v>
      </c>
      <c r="Y40" s="165"/>
      <c r="Z40" s="167">
        <v>1.5</v>
      </c>
      <c r="AA40" s="168">
        <v>5735</v>
      </c>
      <c r="AB40" s="167">
        <f t="shared" si="1"/>
        <v>376570</v>
      </c>
      <c r="AC40" s="165" t="s">
        <v>147</v>
      </c>
      <c r="AD40" s="165" t="s">
        <v>93</v>
      </c>
      <c r="AE40" s="169" t="s">
        <v>277</v>
      </c>
      <c r="AF40" s="166">
        <v>14021017</v>
      </c>
      <c r="AG40" s="165">
        <v>107</v>
      </c>
      <c r="AH40" s="165" t="s">
        <v>333</v>
      </c>
      <c r="AI40" s="165" t="s">
        <v>153</v>
      </c>
    </row>
    <row r="41" spans="1:35" ht="20.25" x14ac:dyDescent="0.25">
      <c r="A41" s="885"/>
      <c r="B41" s="165" t="s">
        <v>115</v>
      </c>
      <c r="C41" s="885"/>
      <c r="D41" s="913"/>
      <c r="E41" s="888"/>
      <c r="F41" s="885"/>
      <c r="G41" s="885"/>
      <c r="H41" s="885"/>
      <c r="I41" s="888"/>
      <c r="J41" s="885"/>
      <c r="K41" s="888"/>
      <c r="L41" s="888"/>
      <c r="M41" s="885"/>
      <c r="N41" s="913"/>
      <c r="O41" s="165" t="s">
        <v>173</v>
      </c>
      <c r="P41" s="165">
        <v>20830</v>
      </c>
      <c r="Q41" s="166">
        <v>14021018</v>
      </c>
      <c r="R41" s="165" t="s">
        <v>176</v>
      </c>
      <c r="S41" s="165">
        <v>24694579</v>
      </c>
      <c r="T41" s="165">
        <v>2376922</v>
      </c>
      <c r="U41" s="165" t="s">
        <v>46</v>
      </c>
      <c r="V41" s="165" t="s">
        <v>46</v>
      </c>
      <c r="W41" s="165" t="s">
        <v>108</v>
      </c>
      <c r="X41" s="167">
        <v>47821.43</v>
      </c>
      <c r="Y41" s="176"/>
      <c r="Z41" s="167">
        <v>1.5</v>
      </c>
      <c r="AA41" s="168">
        <v>717</v>
      </c>
      <c r="AB41" s="167">
        <f t="shared" si="1"/>
        <v>47104.43</v>
      </c>
      <c r="AC41" s="165" t="s">
        <v>295</v>
      </c>
      <c r="AD41" s="165" t="s">
        <v>93</v>
      </c>
      <c r="AE41" s="169" t="s">
        <v>298</v>
      </c>
      <c r="AF41" s="166">
        <v>14021019</v>
      </c>
      <c r="AG41" s="165">
        <v>110</v>
      </c>
      <c r="AH41" s="165" t="s">
        <v>328</v>
      </c>
      <c r="AI41" s="165" t="s">
        <v>153</v>
      </c>
    </row>
    <row r="42" spans="1:35" ht="20.25" x14ac:dyDescent="0.25">
      <c r="A42" s="885"/>
      <c r="B42" s="165" t="s">
        <v>162</v>
      </c>
      <c r="C42" s="885"/>
      <c r="D42" s="913"/>
      <c r="E42" s="888"/>
      <c r="F42" s="885"/>
      <c r="G42" s="885"/>
      <c r="H42" s="885"/>
      <c r="I42" s="888"/>
      <c r="J42" s="885"/>
      <c r="K42" s="888"/>
      <c r="L42" s="888"/>
      <c r="M42" s="885"/>
      <c r="N42" s="913"/>
      <c r="O42" s="165" t="s">
        <v>118</v>
      </c>
      <c r="P42" s="165">
        <v>10699</v>
      </c>
      <c r="Q42" s="166">
        <v>14021013</v>
      </c>
      <c r="R42" s="165" t="s">
        <v>130</v>
      </c>
      <c r="S42" s="165">
        <v>24348460</v>
      </c>
      <c r="T42" s="165">
        <v>231674220</v>
      </c>
      <c r="U42" s="165" t="s">
        <v>46</v>
      </c>
      <c r="V42" s="165" t="s">
        <v>46</v>
      </c>
      <c r="W42" s="165" t="s">
        <v>100</v>
      </c>
      <c r="X42" s="167">
        <v>5968.21</v>
      </c>
      <c r="Y42" s="165"/>
      <c r="Z42" s="167">
        <v>1.5</v>
      </c>
      <c r="AA42" s="168">
        <v>90</v>
      </c>
      <c r="AB42" s="167">
        <f t="shared" si="1"/>
        <v>5878.21</v>
      </c>
      <c r="AC42" s="165" t="s">
        <v>339</v>
      </c>
      <c r="AD42" s="165" t="s">
        <v>93</v>
      </c>
      <c r="AE42" s="169" t="s">
        <v>291</v>
      </c>
      <c r="AF42" s="166">
        <v>14021014</v>
      </c>
      <c r="AG42" s="165">
        <v>103</v>
      </c>
      <c r="AH42" s="165" t="s">
        <v>333</v>
      </c>
      <c r="AI42" s="165" t="s">
        <v>153</v>
      </c>
    </row>
    <row r="43" spans="1:35" ht="20.25" x14ac:dyDescent="0.25">
      <c r="A43" s="885"/>
      <c r="B43" s="165" t="s">
        <v>163</v>
      </c>
      <c r="C43" s="885"/>
      <c r="D43" s="913"/>
      <c r="E43" s="888"/>
      <c r="F43" s="885"/>
      <c r="G43" s="885"/>
      <c r="H43" s="885"/>
      <c r="I43" s="888"/>
      <c r="J43" s="885"/>
      <c r="K43" s="888"/>
      <c r="L43" s="888"/>
      <c r="M43" s="885"/>
      <c r="N43" s="913"/>
      <c r="O43" s="165" t="s">
        <v>84</v>
      </c>
      <c r="P43" s="165">
        <v>7221</v>
      </c>
      <c r="Q43" s="166">
        <v>14021013</v>
      </c>
      <c r="R43" s="165" t="s">
        <v>181</v>
      </c>
      <c r="S43" s="165">
        <v>23101442</v>
      </c>
      <c r="T43" s="165">
        <v>231695227</v>
      </c>
      <c r="U43" s="165" t="s">
        <v>46</v>
      </c>
      <c r="V43" s="165" t="s">
        <v>46</v>
      </c>
      <c r="W43" s="165" t="s">
        <v>100</v>
      </c>
      <c r="X43" s="167">
        <v>161165.66</v>
      </c>
      <c r="Y43" s="165"/>
      <c r="Z43" s="167">
        <v>1.5</v>
      </c>
      <c r="AA43" s="168">
        <v>2417</v>
      </c>
      <c r="AB43" s="167">
        <f t="shared" ref="AB43:AB73" si="2">X43-AA43</f>
        <v>158748.66</v>
      </c>
      <c r="AC43" s="165" t="s">
        <v>201</v>
      </c>
      <c r="AD43" s="165" t="s">
        <v>93</v>
      </c>
      <c r="AE43" s="169" t="s">
        <v>289</v>
      </c>
      <c r="AF43" s="166">
        <v>14021013</v>
      </c>
      <c r="AG43" s="165">
        <v>102</v>
      </c>
      <c r="AH43" s="165"/>
      <c r="AI43" s="165"/>
    </row>
    <row r="44" spans="1:35" ht="20.25" x14ac:dyDescent="0.25">
      <c r="A44" s="885"/>
      <c r="B44" s="165" t="s">
        <v>164</v>
      </c>
      <c r="C44" s="885"/>
      <c r="D44" s="913"/>
      <c r="E44" s="888"/>
      <c r="F44" s="885"/>
      <c r="G44" s="885"/>
      <c r="H44" s="885"/>
      <c r="I44" s="888"/>
      <c r="J44" s="885"/>
      <c r="K44" s="888"/>
      <c r="L44" s="888"/>
      <c r="M44" s="885"/>
      <c r="N44" s="913"/>
      <c r="O44" s="165" t="s">
        <v>242</v>
      </c>
      <c r="P44" s="165">
        <v>7260</v>
      </c>
      <c r="Q44" s="166">
        <v>14021017</v>
      </c>
      <c r="R44" s="165" t="s">
        <v>196</v>
      </c>
      <c r="S44" s="165">
        <v>17974832</v>
      </c>
      <c r="T44" s="165"/>
      <c r="U44" s="165" t="s">
        <v>46</v>
      </c>
      <c r="V44" s="165" t="s">
        <v>46</v>
      </c>
      <c r="W44" s="165" t="s">
        <v>100</v>
      </c>
      <c r="X44" s="167">
        <v>82108.990000000005</v>
      </c>
      <c r="Y44" s="165"/>
      <c r="Z44" s="167">
        <v>1.5</v>
      </c>
      <c r="AA44" s="168">
        <v>1232</v>
      </c>
      <c r="AB44" s="167">
        <f t="shared" si="2"/>
        <v>80876.990000000005</v>
      </c>
      <c r="AC44" s="165" t="s">
        <v>341</v>
      </c>
      <c r="AD44" s="165" t="s">
        <v>93</v>
      </c>
      <c r="AE44" s="169" t="s">
        <v>349</v>
      </c>
      <c r="AF44" s="166">
        <v>14021025</v>
      </c>
      <c r="AG44" s="165">
        <v>114</v>
      </c>
      <c r="AH44" s="165" t="s">
        <v>368</v>
      </c>
      <c r="AI44" s="165" t="s">
        <v>153</v>
      </c>
    </row>
    <row r="45" spans="1:35" ht="20.25" x14ac:dyDescent="0.25">
      <c r="A45" s="885"/>
      <c r="B45" s="165" t="s">
        <v>165</v>
      </c>
      <c r="C45" s="885"/>
      <c r="D45" s="913"/>
      <c r="E45" s="888"/>
      <c r="F45" s="885"/>
      <c r="G45" s="885"/>
      <c r="H45" s="885"/>
      <c r="I45" s="888"/>
      <c r="J45" s="885"/>
      <c r="K45" s="888"/>
      <c r="L45" s="888"/>
      <c r="M45" s="885"/>
      <c r="N45" s="913"/>
      <c r="O45" s="165" t="s">
        <v>84</v>
      </c>
      <c r="P45" s="165">
        <v>10554</v>
      </c>
      <c r="Q45" s="166">
        <v>14021016</v>
      </c>
      <c r="R45" s="165" t="s">
        <v>197</v>
      </c>
      <c r="S45" s="165">
        <v>23904069</v>
      </c>
      <c r="T45" s="165"/>
      <c r="U45" s="165" t="s">
        <v>46</v>
      </c>
      <c r="V45" s="165" t="s">
        <v>46</v>
      </c>
      <c r="W45" s="165" t="s">
        <v>100</v>
      </c>
      <c r="X45" s="167">
        <v>98234.66</v>
      </c>
      <c r="Y45" s="165"/>
      <c r="Z45" s="167">
        <v>1.5</v>
      </c>
      <c r="AA45" s="168">
        <v>1474</v>
      </c>
      <c r="AB45" s="167">
        <f t="shared" si="2"/>
        <v>96760.66</v>
      </c>
      <c r="AC45" s="165" t="s">
        <v>244</v>
      </c>
      <c r="AD45" s="165" t="s">
        <v>93</v>
      </c>
      <c r="AE45" s="169" t="s">
        <v>272</v>
      </c>
      <c r="AF45" s="166">
        <v>14021016</v>
      </c>
      <c r="AG45" s="165">
        <v>104</v>
      </c>
      <c r="AH45" s="165" t="s">
        <v>333</v>
      </c>
      <c r="AI45" s="165" t="s">
        <v>153</v>
      </c>
    </row>
    <row r="46" spans="1:35" ht="20.25" x14ac:dyDescent="0.25">
      <c r="A46" s="885"/>
      <c r="B46" s="165" t="s">
        <v>166</v>
      </c>
      <c r="C46" s="885"/>
      <c r="D46" s="913"/>
      <c r="E46" s="888"/>
      <c r="F46" s="885"/>
      <c r="G46" s="885"/>
      <c r="H46" s="885"/>
      <c r="I46" s="888"/>
      <c r="J46" s="885"/>
      <c r="K46" s="888"/>
      <c r="L46" s="888"/>
      <c r="M46" s="885"/>
      <c r="N46" s="913"/>
      <c r="O46" s="165" t="s">
        <v>124</v>
      </c>
      <c r="P46" s="165">
        <v>20512</v>
      </c>
      <c r="Q46" s="166">
        <v>14021016</v>
      </c>
      <c r="R46" s="165" t="s">
        <v>126</v>
      </c>
      <c r="S46" s="165">
        <v>19424638</v>
      </c>
      <c r="T46" s="165">
        <v>231636225</v>
      </c>
      <c r="U46" s="165" t="s">
        <v>46</v>
      </c>
      <c r="V46" s="165" t="s">
        <v>46</v>
      </c>
      <c r="W46" s="165" t="s">
        <v>100</v>
      </c>
      <c r="X46" s="167">
        <v>53811.24</v>
      </c>
      <c r="Y46" s="165"/>
      <c r="Z46" s="167">
        <v>1.5</v>
      </c>
      <c r="AA46" s="168">
        <v>807</v>
      </c>
      <c r="AB46" s="167">
        <f t="shared" si="2"/>
        <v>53004.24</v>
      </c>
      <c r="AC46" s="165" t="s">
        <v>147</v>
      </c>
      <c r="AD46" s="165" t="s">
        <v>93</v>
      </c>
      <c r="AE46" s="169" t="s">
        <v>277</v>
      </c>
      <c r="AF46" s="166">
        <v>14021017</v>
      </c>
      <c r="AG46" s="165">
        <v>107</v>
      </c>
      <c r="AH46" s="165"/>
      <c r="AI46" s="165"/>
    </row>
    <row r="47" spans="1:35" ht="20.25" x14ac:dyDescent="0.25">
      <c r="A47" s="886"/>
      <c r="B47" s="165" t="s">
        <v>167</v>
      </c>
      <c r="C47" s="886"/>
      <c r="D47" s="914"/>
      <c r="E47" s="889"/>
      <c r="F47" s="886"/>
      <c r="G47" s="886"/>
      <c r="H47" s="886"/>
      <c r="I47" s="889"/>
      <c r="J47" s="886"/>
      <c r="K47" s="889"/>
      <c r="L47" s="889"/>
      <c r="M47" s="886"/>
      <c r="N47" s="914"/>
      <c r="O47" s="165" t="s">
        <v>173</v>
      </c>
      <c r="P47" s="165">
        <v>21024</v>
      </c>
      <c r="Q47" s="166">
        <v>14021020</v>
      </c>
      <c r="R47" s="165" t="s">
        <v>250</v>
      </c>
      <c r="S47" s="165">
        <v>23261150</v>
      </c>
      <c r="T47" s="165">
        <v>2437224</v>
      </c>
      <c r="U47" s="165" t="s">
        <v>46</v>
      </c>
      <c r="V47" s="165" t="s">
        <v>46</v>
      </c>
      <c r="W47" s="165"/>
      <c r="X47" s="167">
        <v>47921.91</v>
      </c>
      <c r="Y47" s="165"/>
      <c r="Z47" s="167">
        <v>1.5</v>
      </c>
      <c r="AA47" s="168">
        <v>719</v>
      </c>
      <c r="AB47" s="167">
        <f t="shared" si="2"/>
        <v>47202.91</v>
      </c>
      <c r="AC47" s="165" t="s">
        <v>364</v>
      </c>
      <c r="AD47" s="165" t="s">
        <v>93</v>
      </c>
      <c r="AE47" s="169" t="s">
        <v>557</v>
      </c>
      <c r="AF47" s="166">
        <v>14021026</v>
      </c>
      <c r="AG47" s="165">
        <v>119</v>
      </c>
      <c r="AH47" s="165" t="s">
        <v>659</v>
      </c>
      <c r="AI47" s="165" t="s">
        <v>153</v>
      </c>
    </row>
    <row r="48" spans="1:35" ht="20.25" x14ac:dyDescent="0.25">
      <c r="A48" s="921">
        <v>422</v>
      </c>
      <c r="B48" s="209" t="s">
        <v>168</v>
      </c>
      <c r="C48" s="921">
        <v>1908</v>
      </c>
      <c r="D48" s="924">
        <v>14021016</v>
      </c>
      <c r="E48" s="918">
        <v>716971</v>
      </c>
      <c r="F48" s="921">
        <v>172445</v>
      </c>
      <c r="G48" s="921" t="s">
        <v>83</v>
      </c>
      <c r="H48" s="921">
        <v>8.0000000000000002E-3</v>
      </c>
      <c r="I48" s="918">
        <f>E48*H48</f>
        <v>5735.768</v>
      </c>
      <c r="J48" s="921" t="s">
        <v>466</v>
      </c>
      <c r="K48" s="918">
        <f>E48-I48</f>
        <v>711235.23199999996</v>
      </c>
      <c r="L48" s="918">
        <v>711235</v>
      </c>
      <c r="M48" s="921">
        <v>405059</v>
      </c>
      <c r="N48" s="924">
        <v>14021102</v>
      </c>
      <c r="O48" s="209" t="s">
        <v>85</v>
      </c>
      <c r="P48" s="209">
        <v>10567</v>
      </c>
      <c r="Q48" s="210">
        <v>14021016</v>
      </c>
      <c r="R48" s="209" t="s">
        <v>90</v>
      </c>
      <c r="S48" s="209">
        <v>23002448</v>
      </c>
      <c r="T48" s="209"/>
      <c r="U48" s="209" t="s">
        <v>46</v>
      </c>
      <c r="V48" s="209" t="s">
        <v>46</v>
      </c>
      <c r="W48" s="209" t="s">
        <v>108</v>
      </c>
      <c r="X48" s="211">
        <v>71488.27</v>
      </c>
      <c r="Y48" s="209"/>
      <c r="Z48" s="211">
        <v>1.5</v>
      </c>
      <c r="AA48" s="212">
        <v>1072</v>
      </c>
      <c r="AB48" s="211">
        <f t="shared" si="2"/>
        <v>70416.27</v>
      </c>
      <c r="AC48" s="209" t="s">
        <v>107</v>
      </c>
      <c r="AD48" s="209" t="s">
        <v>93</v>
      </c>
      <c r="AE48" s="213" t="s">
        <v>270</v>
      </c>
      <c r="AF48" s="210">
        <v>14021016</v>
      </c>
      <c r="AG48" s="209">
        <v>105</v>
      </c>
      <c r="AH48" s="209" t="s">
        <v>333</v>
      </c>
      <c r="AI48" s="209" t="s">
        <v>153</v>
      </c>
    </row>
    <row r="49" spans="1:40" ht="20.25" x14ac:dyDescent="0.25">
      <c r="A49" s="922"/>
      <c r="B49" s="209" t="s">
        <v>169</v>
      </c>
      <c r="C49" s="922"/>
      <c r="D49" s="925"/>
      <c r="E49" s="919"/>
      <c r="F49" s="922"/>
      <c r="G49" s="922"/>
      <c r="H49" s="922"/>
      <c r="I49" s="919"/>
      <c r="J49" s="922"/>
      <c r="K49" s="919"/>
      <c r="L49" s="919"/>
      <c r="M49" s="922"/>
      <c r="N49" s="925"/>
      <c r="O49" s="209" t="s">
        <v>84</v>
      </c>
      <c r="P49" s="209">
        <v>7311</v>
      </c>
      <c r="Q49" s="210">
        <v>14021016</v>
      </c>
      <c r="R49" s="209" t="s">
        <v>216</v>
      </c>
      <c r="S49" s="209">
        <v>25748954</v>
      </c>
      <c r="T49" s="209">
        <v>2412226</v>
      </c>
      <c r="U49" s="209" t="s">
        <v>46</v>
      </c>
      <c r="V49" s="209" t="s">
        <v>46</v>
      </c>
      <c r="W49" s="209" t="s">
        <v>100</v>
      </c>
      <c r="X49" s="211">
        <v>312375.93</v>
      </c>
      <c r="Y49" s="209"/>
      <c r="Z49" s="211">
        <v>1.5</v>
      </c>
      <c r="AA49" s="212">
        <v>4686</v>
      </c>
      <c r="AB49" s="211">
        <f t="shared" si="2"/>
        <v>307689.93</v>
      </c>
      <c r="AC49" s="209" t="s">
        <v>276</v>
      </c>
      <c r="AD49" s="209" t="s">
        <v>93</v>
      </c>
      <c r="AE49" s="213" t="s">
        <v>275</v>
      </c>
      <c r="AF49" s="210">
        <v>14021017</v>
      </c>
      <c r="AG49" s="209">
        <v>106</v>
      </c>
      <c r="AH49" s="209" t="s">
        <v>333</v>
      </c>
      <c r="AI49" s="209" t="s">
        <v>153</v>
      </c>
    </row>
    <row r="50" spans="1:40" ht="20.25" x14ac:dyDescent="0.25">
      <c r="A50" s="922"/>
      <c r="B50" s="209" t="s">
        <v>170</v>
      </c>
      <c r="C50" s="922"/>
      <c r="D50" s="925"/>
      <c r="E50" s="919"/>
      <c r="F50" s="922"/>
      <c r="G50" s="922"/>
      <c r="H50" s="922"/>
      <c r="I50" s="919"/>
      <c r="J50" s="922"/>
      <c r="K50" s="919"/>
      <c r="L50" s="919"/>
      <c r="M50" s="922"/>
      <c r="N50" s="925"/>
      <c r="O50" s="209" t="s">
        <v>86</v>
      </c>
      <c r="P50" s="209">
        <v>10020</v>
      </c>
      <c r="Q50" s="210">
        <v>14021017</v>
      </c>
      <c r="R50" s="209" t="s">
        <v>217</v>
      </c>
      <c r="S50" s="209">
        <v>25919954</v>
      </c>
      <c r="T50" s="209"/>
      <c r="U50" s="209" t="s">
        <v>46</v>
      </c>
      <c r="V50" s="209" t="s">
        <v>46</v>
      </c>
      <c r="W50" s="209" t="s">
        <v>100</v>
      </c>
      <c r="X50" s="211">
        <v>59051.67</v>
      </c>
      <c r="Y50" s="209"/>
      <c r="Z50" s="211">
        <v>1.5</v>
      </c>
      <c r="AA50" s="212">
        <v>886</v>
      </c>
      <c r="AB50" s="211">
        <f t="shared" si="2"/>
        <v>58165.67</v>
      </c>
      <c r="AC50" s="209" t="s">
        <v>278</v>
      </c>
      <c r="AD50" s="209" t="s">
        <v>93</v>
      </c>
      <c r="AE50" s="213" t="s">
        <v>279</v>
      </c>
      <c r="AF50" s="210">
        <v>14021017</v>
      </c>
      <c r="AG50" s="209">
        <v>109</v>
      </c>
      <c r="AH50" s="209" t="s">
        <v>333</v>
      </c>
      <c r="AI50" s="209" t="s">
        <v>153</v>
      </c>
    </row>
    <row r="51" spans="1:40" ht="20.25" x14ac:dyDescent="0.25">
      <c r="A51" s="923"/>
      <c r="B51" s="209" t="s">
        <v>171</v>
      </c>
      <c r="C51" s="923"/>
      <c r="D51" s="926"/>
      <c r="E51" s="920"/>
      <c r="F51" s="923"/>
      <c r="G51" s="923"/>
      <c r="H51" s="923"/>
      <c r="I51" s="920"/>
      <c r="J51" s="923"/>
      <c r="K51" s="920"/>
      <c r="L51" s="920"/>
      <c r="M51" s="923"/>
      <c r="N51" s="926"/>
      <c r="O51" s="209" t="s">
        <v>85</v>
      </c>
      <c r="P51" s="209">
        <v>11719</v>
      </c>
      <c r="Q51" s="210">
        <v>14021110</v>
      </c>
      <c r="R51" s="209" t="s">
        <v>218</v>
      </c>
      <c r="S51" s="209">
        <v>19445902</v>
      </c>
      <c r="T51" s="209"/>
      <c r="U51" s="209" t="s">
        <v>46</v>
      </c>
      <c r="V51" s="209" t="s">
        <v>46</v>
      </c>
      <c r="W51" s="209" t="s">
        <v>108</v>
      </c>
      <c r="X51" s="211">
        <v>268319.35999999999</v>
      </c>
      <c r="Y51" s="209"/>
      <c r="Z51" s="211">
        <v>1.5</v>
      </c>
      <c r="AA51" s="212">
        <v>4025</v>
      </c>
      <c r="AB51" s="211">
        <f t="shared" si="2"/>
        <v>264294.36</v>
      </c>
      <c r="AC51" s="209" t="s">
        <v>536</v>
      </c>
      <c r="AD51" s="209" t="s">
        <v>93</v>
      </c>
      <c r="AE51" s="213" t="s">
        <v>564</v>
      </c>
      <c r="AF51" s="210">
        <v>14021111</v>
      </c>
      <c r="AG51" s="209">
        <v>141</v>
      </c>
      <c r="AH51" s="209" t="s">
        <v>658</v>
      </c>
      <c r="AI51" s="209" t="s">
        <v>153</v>
      </c>
    </row>
    <row r="52" spans="1:40" ht="20.25" x14ac:dyDescent="0.25">
      <c r="A52" s="863">
        <v>423</v>
      </c>
      <c r="B52" s="214" t="s">
        <v>204</v>
      </c>
      <c r="C52" s="863">
        <v>1908</v>
      </c>
      <c r="D52" s="927">
        <v>14021016</v>
      </c>
      <c r="E52" s="915">
        <v>629752</v>
      </c>
      <c r="F52" s="863">
        <v>172431</v>
      </c>
      <c r="G52" s="863" t="s">
        <v>122</v>
      </c>
      <c r="H52" s="863">
        <v>8.0000000000000002E-3</v>
      </c>
      <c r="I52" s="915">
        <f>E52*H52</f>
        <v>5038.0160000000005</v>
      </c>
      <c r="J52" s="863" t="s">
        <v>458</v>
      </c>
      <c r="K52" s="915">
        <f>E52-I52</f>
        <v>624713.98400000005</v>
      </c>
      <c r="L52" s="915">
        <v>624713</v>
      </c>
      <c r="M52" s="863" t="s">
        <v>501</v>
      </c>
      <c r="N52" s="927">
        <v>14021108</v>
      </c>
      <c r="O52" s="214" t="s">
        <v>117</v>
      </c>
      <c r="P52" s="214">
        <v>20739</v>
      </c>
      <c r="Q52" s="215">
        <v>14021018</v>
      </c>
      <c r="R52" s="214" t="s">
        <v>319</v>
      </c>
      <c r="S52" s="214">
        <v>25291290</v>
      </c>
      <c r="T52" s="214">
        <v>2421227</v>
      </c>
      <c r="U52" s="214" t="s">
        <v>46</v>
      </c>
      <c r="V52" s="214" t="s">
        <v>46</v>
      </c>
      <c r="W52" s="214" t="s">
        <v>100</v>
      </c>
      <c r="X52" s="216">
        <v>487149.08</v>
      </c>
      <c r="Y52" s="214"/>
      <c r="Z52" s="216">
        <v>1.5</v>
      </c>
      <c r="AA52" s="217">
        <v>7307</v>
      </c>
      <c r="AB52" s="216">
        <f t="shared" si="2"/>
        <v>479842.08</v>
      </c>
      <c r="AC52" s="214" t="s">
        <v>444</v>
      </c>
      <c r="AD52" s="214" t="s">
        <v>47</v>
      </c>
      <c r="AE52" s="218" t="s">
        <v>297</v>
      </c>
      <c r="AF52" s="215">
        <v>14021019</v>
      </c>
      <c r="AG52" s="214">
        <v>58</v>
      </c>
      <c r="AH52" s="214" t="s">
        <v>328</v>
      </c>
      <c r="AI52" s="214" t="s">
        <v>153</v>
      </c>
    </row>
    <row r="53" spans="1:40" ht="20.25" x14ac:dyDescent="0.25">
      <c r="A53" s="864"/>
      <c r="B53" s="214" t="s">
        <v>205</v>
      </c>
      <c r="C53" s="864"/>
      <c r="D53" s="928"/>
      <c r="E53" s="916"/>
      <c r="F53" s="864"/>
      <c r="G53" s="864"/>
      <c r="H53" s="864"/>
      <c r="I53" s="916"/>
      <c r="J53" s="864"/>
      <c r="K53" s="916"/>
      <c r="L53" s="916"/>
      <c r="M53" s="864"/>
      <c r="N53" s="928"/>
      <c r="O53" s="214" t="s">
        <v>173</v>
      </c>
      <c r="P53" s="214">
        <v>21024</v>
      </c>
      <c r="Q53" s="215">
        <v>14021020</v>
      </c>
      <c r="R53" s="214" t="s">
        <v>250</v>
      </c>
      <c r="S53" s="214">
        <v>23479846</v>
      </c>
      <c r="T53" s="214">
        <v>23770220</v>
      </c>
      <c r="U53" s="214" t="s">
        <v>46</v>
      </c>
      <c r="V53" s="214" t="s">
        <v>46</v>
      </c>
      <c r="W53" s="214" t="s">
        <v>100</v>
      </c>
      <c r="X53" s="216">
        <v>3307.09</v>
      </c>
      <c r="Y53" s="214"/>
      <c r="Z53" s="216">
        <v>1.5</v>
      </c>
      <c r="AA53" s="217">
        <v>50</v>
      </c>
      <c r="AB53" s="216">
        <f t="shared" si="2"/>
        <v>3257.09</v>
      </c>
      <c r="AC53" s="214" t="s">
        <v>364</v>
      </c>
      <c r="AD53" s="339" t="s">
        <v>47</v>
      </c>
      <c r="AE53" s="218" t="s">
        <v>495</v>
      </c>
      <c r="AF53" s="215">
        <v>14021026</v>
      </c>
      <c r="AG53" s="214">
        <v>77</v>
      </c>
      <c r="AH53" s="214" t="s">
        <v>493</v>
      </c>
      <c r="AI53" s="170" t="s">
        <v>238</v>
      </c>
      <c r="AK53" s="26">
        <v>3307.09</v>
      </c>
      <c r="AL53" s="26">
        <v>1.2</v>
      </c>
      <c r="AM53" s="43">
        <v>39</v>
      </c>
      <c r="AN53" s="26">
        <f>AK53-AM53</f>
        <v>3268.09</v>
      </c>
    </row>
    <row r="54" spans="1:40" ht="20.25" x14ac:dyDescent="0.25">
      <c r="A54" s="864"/>
      <c r="B54" s="214" t="s">
        <v>206</v>
      </c>
      <c r="C54" s="864"/>
      <c r="D54" s="928"/>
      <c r="E54" s="916"/>
      <c r="F54" s="864"/>
      <c r="G54" s="864"/>
      <c r="H54" s="864"/>
      <c r="I54" s="916"/>
      <c r="J54" s="864"/>
      <c r="K54" s="916"/>
      <c r="L54" s="916"/>
      <c r="M54" s="864"/>
      <c r="N54" s="928"/>
      <c r="O54" s="214" t="s">
        <v>173</v>
      </c>
      <c r="P54" s="214">
        <v>21024</v>
      </c>
      <c r="Q54" s="215">
        <v>14021020</v>
      </c>
      <c r="R54" s="214" t="s">
        <v>250</v>
      </c>
      <c r="S54" s="214">
        <v>23479846</v>
      </c>
      <c r="T54" s="214">
        <v>23770220</v>
      </c>
      <c r="U54" s="214" t="s">
        <v>46</v>
      </c>
      <c r="V54" s="214" t="s">
        <v>46</v>
      </c>
      <c r="W54" s="214" t="s">
        <v>100</v>
      </c>
      <c r="X54" s="216">
        <v>709.16</v>
      </c>
      <c r="Y54" s="214"/>
      <c r="Z54" s="216">
        <v>1.5</v>
      </c>
      <c r="AA54" s="217">
        <v>11</v>
      </c>
      <c r="AB54" s="216">
        <f t="shared" si="2"/>
        <v>698.16</v>
      </c>
      <c r="AC54" s="214" t="s">
        <v>364</v>
      </c>
      <c r="AD54" s="339" t="s">
        <v>47</v>
      </c>
      <c r="AE54" s="218" t="s">
        <v>495</v>
      </c>
      <c r="AF54" s="215">
        <v>14021026</v>
      </c>
      <c r="AG54" s="214">
        <v>77</v>
      </c>
      <c r="AH54" s="214" t="s">
        <v>493</v>
      </c>
      <c r="AI54" s="170" t="s">
        <v>238</v>
      </c>
      <c r="AK54" s="26">
        <v>709.16</v>
      </c>
      <c r="AL54" s="26">
        <v>1.2</v>
      </c>
      <c r="AM54" s="43">
        <v>9</v>
      </c>
      <c r="AN54" s="26">
        <f>AK54-AM54</f>
        <v>700.16</v>
      </c>
    </row>
    <row r="55" spans="1:40" ht="20.25" x14ac:dyDescent="0.25">
      <c r="A55" s="864"/>
      <c r="B55" s="214" t="s">
        <v>207</v>
      </c>
      <c r="C55" s="864"/>
      <c r="D55" s="928"/>
      <c r="E55" s="916"/>
      <c r="F55" s="864"/>
      <c r="G55" s="864"/>
      <c r="H55" s="864"/>
      <c r="I55" s="916"/>
      <c r="J55" s="864"/>
      <c r="K55" s="916"/>
      <c r="L55" s="916"/>
      <c r="M55" s="864"/>
      <c r="N55" s="928"/>
      <c r="O55" s="214" t="s">
        <v>173</v>
      </c>
      <c r="P55" s="214">
        <v>21024</v>
      </c>
      <c r="Q55" s="215">
        <v>14021020</v>
      </c>
      <c r="R55" s="214" t="s">
        <v>250</v>
      </c>
      <c r="S55" s="214">
        <v>23261150</v>
      </c>
      <c r="T55" s="214">
        <v>2437224</v>
      </c>
      <c r="U55" s="214" t="s">
        <v>46</v>
      </c>
      <c r="V55" s="214" t="s">
        <v>46</v>
      </c>
      <c r="W55" s="214" t="s">
        <v>100</v>
      </c>
      <c r="X55" s="216">
        <v>13870.95</v>
      </c>
      <c r="Y55" s="214"/>
      <c r="Z55" s="216">
        <v>1.5</v>
      </c>
      <c r="AA55" s="217">
        <v>208</v>
      </c>
      <c r="AB55" s="216">
        <f t="shared" si="2"/>
        <v>13662.95</v>
      </c>
      <c r="AC55" s="214" t="s">
        <v>364</v>
      </c>
      <c r="AD55" s="339" t="s">
        <v>47</v>
      </c>
      <c r="AE55" s="218" t="s">
        <v>495</v>
      </c>
      <c r="AF55" s="215">
        <v>14021026</v>
      </c>
      <c r="AG55" s="214">
        <v>77</v>
      </c>
      <c r="AH55" s="214" t="s">
        <v>493</v>
      </c>
      <c r="AI55" s="170" t="s">
        <v>238</v>
      </c>
      <c r="AK55" s="26">
        <v>13870.95</v>
      </c>
      <c r="AL55" s="26">
        <v>1.2</v>
      </c>
      <c r="AM55" s="43">
        <v>166</v>
      </c>
      <c r="AN55" s="26">
        <f>AK55-AM55</f>
        <v>13704.95</v>
      </c>
    </row>
    <row r="56" spans="1:40" ht="20.25" x14ac:dyDescent="0.25">
      <c r="A56" s="864"/>
      <c r="B56" s="214" t="s">
        <v>208</v>
      </c>
      <c r="C56" s="864"/>
      <c r="D56" s="928"/>
      <c r="E56" s="916"/>
      <c r="F56" s="864"/>
      <c r="G56" s="864"/>
      <c r="H56" s="864"/>
      <c r="I56" s="916"/>
      <c r="J56" s="864"/>
      <c r="K56" s="916"/>
      <c r="L56" s="916"/>
      <c r="M56" s="864"/>
      <c r="N56" s="928"/>
      <c r="O56" s="214" t="s">
        <v>173</v>
      </c>
      <c r="P56" s="214">
        <v>21024</v>
      </c>
      <c r="Q56" s="215">
        <v>14021020</v>
      </c>
      <c r="R56" s="214" t="s">
        <v>250</v>
      </c>
      <c r="S56" s="214">
        <v>23261150</v>
      </c>
      <c r="T56" s="214">
        <v>2437224</v>
      </c>
      <c r="U56" s="214" t="s">
        <v>46</v>
      </c>
      <c r="V56" s="214" t="s">
        <v>46</v>
      </c>
      <c r="W56" s="214" t="s">
        <v>100</v>
      </c>
      <c r="X56" s="216">
        <v>1296.6300000000001</v>
      </c>
      <c r="Y56" s="214"/>
      <c r="Z56" s="216">
        <v>1.5</v>
      </c>
      <c r="AA56" s="217">
        <v>19</v>
      </c>
      <c r="AB56" s="216">
        <f t="shared" si="2"/>
        <v>1277.6300000000001</v>
      </c>
      <c r="AC56" s="214" t="s">
        <v>364</v>
      </c>
      <c r="AD56" s="339" t="s">
        <v>47</v>
      </c>
      <c r="AE56" s="218" t="s">
        <v>495</v>
      </c>
      <c r="AF56" s="215">
        <v>14021026</v>
      </c>
      <c r="AG56" s="214">
        <v>77</v>
      </c>
      <c r="AH56" s="214" t="s">
        <v>493</v>
      </c>
      <c r="AI56" s="170" t="s">
        <v>238</v>
      </c>
      <c r="AK56" s="26">
        <v>1296.6300000000001</v>
      </c>
      <c r="AL56" s="26">
        <v>1.2</v>
      </c>
      <c r="AM56" s="43">
        <v>16</v>
      </c>
      <c r="AN56" s="26">
        <f>AK56-AM56</f>
        <v>1280.6300000000001</v>
      </c>
    </row>
    <row r="57" spans="1:40" ht="20.25" x14ac:dyDescent="0.25">
      <c r="A57" s="864"/>
      <c r="B57" s="214" t="s">
        <v>209</v>
      </c>
      <c r="C57" s="864"/>
      <c r="D57" s="928"/>
      <c r="E57" s="916"/>
      <c r="F57" s="864"/>
      <c r="G57" s="864"/>
      <c r="H57" s="864"/>
      <c r="I57" s="916"/>
      <c r="J57" s="864"/>
      <c r="K57" s="916"/>
      <c r="L57" s="916"/>
      <c r="M57" s="864"/>
      <c r="N57" s="928"/>
      <c r="O57" s="214" t="s">
        <v>235</v>
      </c>
      <c r="P57" s="214">
        <v>20871</v>
      </c>
      <c r="Q57" s="215">
        <v>14021019</v>
      </c>
      <c r="R57" s="214" t="s">
        <v>300</v>
      </c>
      <c r="S57" s="214">
        <v>14789184</v>
      </c>
      <c r="T57" s="214"/>
      <c r="U57" s="214" t="s">
        <v>46</v>
      </c>
      <c r="V57" s="214" t="s">
        <v>46</v>
      </c>
      <c r="W57" s="214" t="s">
        <v>100</v>
      </c>
      <c r="X57" s="216">
        <v>28852.53</v>
      </c>
      <c r="Y57" s="214"/>
      <c r="Z57" s="216">
        <v>1.5</v>
      </c>
      <c r="AA57" s="217">
        <v>433</v>
      </c>
      <c r="AB57" s="216">
        <f t="shared" si="2"/>
        <v>28419.53</v>
      </c>
      <c r="AC57" s="214" t="s">
        <v>301</v>
      </c>
      <c r="AD57" s="214" t="s">
        <v>47</v>
      </c>
      <c r="AE57" s="218" t="s">
        <v>367</v>
      </c>
      <c r="AF57" s="215">
        <v>14021019</v>
      </c>
      <c r="AG57" s="214">
        <v>60</v>
      </c>
      <c r="AH57" s="214" t="s">
        <v>366</v>
      </c>
      <c r="AI57" s="214" t="s">
        <v>153</v>
      </c>
      <c r="AK57" s="340">
        <v>30462.61</v>
      </c>
      <c r="AL57" s="340">
        <v>1.2</v>
      </c>
      <c r="AM57" s="340">
        <v>366</v>
      </c>
      <c r="AN57" s="340">
        <v>30096.61</v>
      </c>
    </row>
    <row r="58" spans="1:40" ht="20.25" x14ac:dyDescent="0.25">
      <c r="A58" s="864"/>
      <c r="B58" s="214" t="s">
        <v>210</v>
      </c>
      <c r="C58" s="864"/>
      <c r="D58" s="928"/>
      <c r="E58" s="916"/>
      <c r="F58" s="864"/>
      <c r="G58" s="864"/>
      <c r="H58" s="864"/>
      <c r="I58" s="916"/>
      <c r="J58" s="864"/>
      <c r="K58" s="916"/>
      <c r="L58" s="916"/>
      <c r="M58" s="864"/>
      <c r="N58" s="928"/>
      <c r="O58" s="214" t="s">
        <v>85</v>
      </c>
      <c r="P58" s="214">
        <v>10811</v>
      </c>
      <c r="Q58" s="215">
        <v>14021020</v>
      </c>
      <c r="R58" s="214" t="s">
        <v>159</v>
      </c>
      <c r="S58" s="214">
        <v>12231455</v>
      </c>
      <c r="T58" s="214"/>
      <c r="U58" s="214" t="s">
        <v>46</v>
      </c>
      <c r="V58" s="214" t="s">
        <v>46</v>
      </c>
      <c r="W58" s="214" t="s">
        <v>100</v>
      </c>
      <c r="X58" s="216">
        <v>29107.26</v>
      </c>
      <c r="Y58" s="214"/>
      <c r="Z58" s="216">
        <v>1.5</v>
      </c>
      <c r="AA58" s="217">
        <v>437</v>
      </c>
      <c r="AB58" s="216">
        <f t="shared" si="2"/>
        <v>28670.26</v>
      </c>
      <c r="AC58" s="214" t="s">
        <v>194</v>
      </c>
      <c r="AD58" s="214" t="s">
        <v>47</v>
      </c>
      <c r="AE58" s="218" t="s">
        <v>327</v>
      </c>
      <c r="AF58" s="215">
        <v>14021021</v>
      </c>
      <c r="AG58" s="214">
        <v>61</v>
      </c>
      <c r="AH58" s="214" t="s">
        <v>336</v>
      </c>
      <c r="AI58" s="214" t="s">
        <v>153</v>
      </c>
    </row>
    <row r="59" spans="1:40" ht="20.25" x14ac:dyDescent="0.25">
      <c r="A59" s="864"/>
      <c r="B59" s="214" t="s">
        <v>211</v>
      </c>
      <c r="C59" s="864"/>
      <c r="D59" s="928"/>
      <c r="E59" s="916"/>
      <c r="F59" s="864"/>
      <c r="G59" s="864"/>
      <c r="H59" s="864"/>
      <c r="I59" s="916"/>
      <c r="J59" s="864"/>
      <c r="K59" s="916"/>
      <c r="L59" s="916"/>
      <c r="M59" s="864"/>
      <c r="N59" s="928"/>
      <c r="O59" s="214" t="s">
        <v>235</v>
      </c>
      <c r="P59" s="214">
        <v>22381</v>
      </c>
      <c r="Q59" s="215">
        <v>14021110</v>
      </c>
      <c r="R59" s="214" t="s">
        <v>305</v>
      </c>
      <c r="S59" s="214">
        <v>20068786</v>
      </c>
      <c r="T59" s="214"/>
      <c r="U59" s="214" t="s">
        <v>46</v>
      </c>
      <c r="V59" s="214" t="s">
        <v>46</v>
      </c>
      <c r="W59" s="214" t="s">
        <v>100</v>
      </c>
      <c r="X59" s="216">
        <v>5258.92</v>
      </c>
      <c r="Y59" s="214"/>
      <c r="Z59" s="216">
        <v>1.5</v>
      </c>
      <c r="AA59" s="217">
        <v>79</v>
      </c>
      <c r="AB59" s="216">
        <f t="shared" si="2"/>
        <v>5179.92</v>
      </c>
      <c r="AC59" s="214" t="s">
        <v>274</v>
      </c>
      <c r="AD59" s="214" t="s">
        <v>47</v>
      </c>
      <c r="AE59" s="218" t="s">
        <v>560</v>
      </c>
      <c r="AF59" s="215">
        <v>14021111</v>
      </c>
      <c r="AG59" s="214">
        <v>75</v>
      </c>
      <c r="AH59" s="214" t="s">
        <v>558</v>
      </c>
      <c r="AI59" s="214" t="s">
        <v>153</v>
      </c>
    </row>
    <row r="60" spans="1:40" ht="20.25" x14ac:dyDescent="0.25">
      <c r="A60" s="864"/>
      <c r="B60" s="214" t="s">
        <v>212</v>
      </c>
      <c r="C60" s="864"/>
      <c r="D60" s="928"/>
      <c r="E60" s="916"/>
      <c r="F60" s="864"/>
      <c r="G60" s="864"/>
      <c r="H60" s="864"/>
      <c r="I60" s="916"/>
      <c r="J60" s="864"/>
      <c r="K60" s="916"/>
      <c r="L60" s="916"/>
      <c r="M60" s="864"/>
      <c r="N60" s="928"/>
      <c r="O60" s="214" t="s">
        <v>235</v>
      </c>
      <c r="P60" s="214"/>
      <c r="Q60" s="215"/>
      <c r="R60" s="214" t="s">
        <v>306</v>
      </c>
      <c r="S60" s="214">
        <v>29454186</v>
      </c>
      <c r="T60" s="214"/>
      <c r="U60" s="214" t="s">
        <v>46</v>
      </c>
      <c r="V60" s="214" t="s">
        <v>46</v>
      </c>
      <c r="W60" s="214"/>
      <c r="X60" s="216">
        <v>12712.48</v>
      </c>
      <c r="Y60" s="214"/>
      <c r="Z60" s="216">
        <v>1.5</v>
      </c>
      <c r="AA60" s="217">
        <v>191</v>
      </c>
      <c r="AB60" s="216">
        <f t="shared" si="2"/>
        <v>12521.48</v>
      </c>
      <c r="AC60" s="214"/>
      <c r="AD60" s="214" t="s">
        <v>47</v>
      </c>
      <c r="AE60" s="218"/>
      <c r="AF60" s="215"/>
      <c r="AG60" s="214">
        <v>76</v>
      </c>
      <c r="AH60" s="214"/>
      <c r="AI60" s="214"/>
    </row>
    <row r="61" spans="1:40" ht="20.25" x14ac:dyDescent="0.25">
      <c r="A61" s="865"/>
      <c r="B61" s="214" t="s">
        <v>213</v>
      </c>
      <c r="C61" s="865"/>
      <c r="D61" s="929"/>
      <c r="E61" s="917"/>
      <c r="F61" s="865"/>
      <c r="G61" s="865"/>
      <c r="H61" s="865"/>
      <c r="I61" s="917"/>
      <c r="J61" s="865"/>
      <c r="K61" s="917"/>
      <c r="L61" s="917"/>
      <c r="M61" s="865"/>
      <c r="N61" s="929"/>
      <c r="O61" s="214" t="s">
        <v>242</v>
      </c>
      <c r="P61" s="214">
        <v>7542</v>
      </c>
      <c r="Q61" s="215">
        <v>14021028</v>
      </c>
      <c r="R61" s="214" t="s">
        <v>307</v>
      </c>
      <c r="S61" s="214">
        <v>24557240</v>
      </c>
      <c r="T61" s="214"/>
      <c r="U61" s="214" t="s">
        <v>46</v>
      </c>
      <c r="V61" s="214" t="s">
        <v>46</v>
      </c>
      <c r="W61" s="214" t="s">
        <v>100</v>
      </c>
      <c r="X61" s="216">
        <v>42449.88</v>
      </c>
      <c r="Y61" s="214"/>
      <c r="Z61" s="216">
        <v>1.5</v>
      </c>
      <c r="AA61" s="217">
        <v>637</v>
      </c>
      <c r="AB61" s="216">
        <f t="shared" si="2"/>
        <v>41812.879999999997</v>
      </c>
      <c r="AC61" s="214" t="s">
        <v>401</v>
      </c>
      <c r="AD61" s="214" t="s">
        <v>47</v>
      </c>
      <c r="AE61" s="218" t="s">
        <v>494</v>
      </c>
      <c r="AF61" s="215">
        <v>14021030</v>
      </c>
      <c r="AG61" s="214">
        <v>67</v>
      </c>
      <c r="AH61" s="214"/>
      <c r="AI61" s="214"/>
    </row>
    <row r="62" spans="1:40" ht="20.25" x14ac:dyDescent="0.25">
      <c r="A62" s="846">
        <v>424</v>
      </c>
      <c r="B62" s="95" t="s">
        <v>214</v>
      </c>
      <c r="C62" s="846">
        <v>1908</v>
      </c>
      <c r="D62" s="849">
        <v>14021016</v>
      </c>
      <c r="E62" s="843">
        <v>498698</v>
      </c>
      <c r="F62" s="846">
        <v>172508</v>
      </c>
      <c r="G62" s="846" t="s">
        <v>83</v>
      </c>
      <c r="H62" s="846">
        <v>8.0000000000000002E-3</v>
      </c>
      <c r="I62" s="843">
        <f>E62*H62</f>
        <v>3989.5840000000003</v>
      </c>
      <c r="J62" s="846" t="s">
        <v>457</v>
      </c>
      <c r="K62" s="843">
        <f>E62-I62</f>
        <v>494708.41600000003</v>
      </c>
      <c r="L62" s="843">
        <v>494708.41</v>
      </c>
      <c r="M62" s="846" t="s">
        <v>475</v>
      </c>
      <c r="N62" s="849" t="s">
        <v>476</v>
      </c>
      <c r="O62" s="95" t="s">
        <v>117</v>
      </c>
      <c r="P62" s="95">
        <v>20482</v>
      </c>
      <c r="Q62" s="96">
        <v>14021014</v>
      </c>
      <c r="R62" s="95" t="s">
        <v>220</v>
      </c>
      <c r="S62" s="95">
        <v>20656561</v>
      </c>
      <c r="T62" s="95">
        <v>2415228</v>
      </c>
      <c r="U62" s="95" t="s">
        <v>121</v>
      </c>
      <c r="V62" s="95" t="s">
        <v>121</v>
      </c>
      <c r="W62" s="95" t="s">
        <v>100</v>
      </c>
      <c r="X62" s="97">
        <v>116195</v>
      </c>
      <c r="Y62" s="95"/>
      <c r="Z62" s="97">
        <v>1.5</v>
      </c>
      <c r="AA62" s="98">
        <v>1743</v>
      </c>
      <c r="AB62" s="97">
        <f t="shared" si="2"/>
        <v>114452</v>
      </c>
      <c r="AC62" s="95" t="s">
        <v>240</v>
      </c>
      <c r="AD62" s="95" t="s">
        <v>98</v>
      </c>
      <c r="AE62" s="99" t="s">
        <v>268</v>
      </c>
      <c r="AF62" s="96">
        <v>14021016</v>
      </c>
      <c r="AG62" s="95">
        <v>111</v>
      </c>
      <c r="AH62" s="95" t="s">
        <v>296</v>
      </c>
      <c r="AI62" s="95" t="s">
        <v>153</v>
      </c>
    </row>
    <row r="63" spans="1:40" ht="20.25" x14ac:dyDescent="0.25">
      <c r="A63" s="847"/>
      <c r="B63" s="95" t="s">
        <v>215</v>
      </c>
      <c r="C63" s="847"/>
      <c r="D63" s="850"/>
      <c r="E63" s="844"/>
      <c r="F63" s="847"/>
      <c r="G63" s="847"/>
      <c r="H63" s="847"/>
      <c r="I63" s="844"/>
      <c r="J63" s="847"/>
      <c r="K63" s="844"/>
      <c r="L63" s="844"/>
      <c r="M63" s="847"/>
      <c r="N63" s="850"/>
      <c r="O63" s="95" t="s">
        <v>117</v>
      </c>
      <c r="P63" s="95">
        <v>20464</v>
      </c>
      <c r="Q63" s="96">
        <v>14021014</v>
      </c>
      <c r="R63" s="95" t="s">
        <v>220</v>
      </c>
      <c r="S63" s="95">
        <v>19256233</v>
      </c>
      <c r="T63" s="95">
        <v>2413224</v>
      </c>
      <c r="U63" s="95" t="s">
        <v>121</v>
      </c>
      <c r="V63" s="95" t="s">
        <v>121</v>
      </c>
      <c r="W63" s="95" t="s">
        <v>100</v>
      </c>
      <c r="X63" s="97">
        <v>248399.03</v>
      </c>
      <c r="Y63" s="95"/>
      <c r="Z63" s="97">
        <v>1.5</v>
      </c>
      <c r="AA63" s="98">
        <v>3726</v>
      </c>
      <c r="AB63" s="97">
        <f t="shared" si="2"/>
        <v>244673.03</v>
      </c>
      <c r="AC63" s="95" t="s">
        <v>240</v>
      </c>
      <c r="AD63" s="95" t="s">
        <v>98</v>
      </c>
      <c r="AE63" s="99" t="s">
        <v>269</v>
      </c>
      <c r="AF63" s="96">
        <v>14021016</v>
      </c>
      <c r="AG63" s="95">
        <v>110</v>
      </c>
      <c r="AH63" s="95" t="s">
        <v>332</v>
      </c>
      <c r="AI63" s="95" t="s">
        <v>153</v>
      </c>
    </row>
    <row r="64" spans="1:40" ht="20.25" x14ac:dyDescent="0.25">
      <c r="A64" s="847"/>
      <c r="B64" s="95" t="s">
        <v>221</v>
      </c>
      <c r="C64" s="847"/>
      <c r="D64" s="850"/>
      <c r="E64" s="844"/>
      <c r="F64" s="847"/>
      <c r="G64" s="847"/>
      <c r="H64" s="847"/>
      <c r="I64" s="844"/>
      <c r="J64" s="847"/>
      <c r="K64" s="844"/>
      <c r="L64" s="844"/>
      <c r="M64" s="847"/>
      <c r="N64" s="850"/>
      <c r="O64" s="95" t="s">
        <v>117</v>
      </c>
      <c r="P64" s="95">
        <v>20483</v>
      </c>
      <c r="Q64" s="96">
        <v>14021014</v>
      </c>
      <c r="R64" s="95" t="s">
        <v>220</v>
      </c>
      <c r="S64" s="95">
        <v>13881324</v>
      </c>
      <c r="T64" s="95">
        <v>2414227</v>
      </c>
      <c r="U64" s="95" t="s">
        <v>121</v>
      </c>
      <c r="V64" s="95" t="s">
        <v>121</v>
      </c>
      <c r="W64" s="95" t="s">
        <v>100</v>
      </c>
      <c r="X64" s="97">
        <v>37472.86</v>
      </c>
      <c r="Y64" s="95"/>
      <c r="Z64" s="97">
        <v>1.5</v>
      </c>
      <c r="AA64" s="98">
        <v>562</v>
      </c>
      <c r="AB64" s="97">
        <f t="shared" si="2"/>
        <v>36910.86</v>
      </c>
      <c r="AC64" s="95" t="s">
        <v>240</v>
      </c>
      <c r="AD64" s="95" t="s">
        <v>98</v>
      </c>
      <c r="AE64" s="99" t="s">
        <v>271</v>
      </c>
      <c r="AF64" s="96">
        <v>14021016</v>
      </c>
      <c r="AG64" s="95">
        <v>109</v>
      </c>
      <c r="AH64" s="95" t="s">
        <v>332</v>
      </c>
      <c r="AI64" s="95" t="s">
        <v>153</v>
      </c>
    </row>
    <row r="65" spans="1:40" ht="20.25" x14ac:dyDescent="0.25">
      <c r="A65" s="847"/>
      <c r="B65" s="95" t="s">
        <v>222</v>
      </c>
      <c r="C65" s="847"/>
      <c r="D65" s="850"/>
      <c r="E65" s="844"/>
      <c r="F65" s="847"/>
      <c r="G65" s="847"/>
      <c r="H65" s="847"/>
      <c r="I65" s="844"/>
      <c r="J65" s="847"/>
      <c r="K65" s="844"/>
      <c r="L65" s="844"/>
      <c r="M65" s="847"/>
      <c r="N65" s="850"/>
      <c r="O65" s="95" t="s">
        <v>282</v>
      </c>
      <c r="P65" s="95">
        <v>10690</v>
      </c>
      <c r="Q65" s="96">
        <v>14021018</v>
      </c>
      <c r="R65" s="95" t="s">
        <v>281</v>
      </c>
      <c r="S65" s="95">
        <v>14710362</v>
      </c>
      <c r="T65" s="95">
        <v>231650223</v>
      </c>
      <c r="U65" s="95" t="s">
        <v>121</v>
      </c>
      <c r="V65" s="95" t="s">
        <v>121</v>
      </c>
      <c r="W65" s="95" t="s">
        <v>292</v>
      </c>
      <c r="X65" s="97">
        <v>15020.86</v>
      </c>
      <c r="Y65" s="95"/>
      <c r="Z65" s="97">
        <v>1.5</v>
      </c>
      <c r="AA65" s="98">
        <v>225</v>
      </c>
      <c r="AB65" s="97">
        <f t="shared" si="2"/>
        <v>14795.86</v>
      </c>
      <c r="AC65" s="95" t="s">
        <v>293</v>
      </c>
      <c r="AD65" s="95" t="s">
        <v>98</v>
      </c>
      <c r="AE65" s="99" t="s">
        <v>331</v>
      </c>
      <c r="AF65" s="96">
        <v>14021019</v>
      </c>
      <c r="AG65" s="95">
        <v>114</v>
      </c>
      <c r="AH65" s="95" t="s">
        <v>336</v>
      </c>
      <c r="AI65" s="95" t="s">
        <v>153</v>
      </c>
    </row>
    <row r="66" spans="1:40" ht="20.25" x14ac:dyDescent="0.25">
      <c r="A66" s="847"/>
      <c r="B66" s="95" t="s">
        <v>223</v>
      </c>
      <c r="C66" s="847"/>
      <c r="D66" s="850"/>
      <c r="E66" s="844"/>
      <c r="F66" s="847"/>
      <c r="G66" s="847"/>
      <c r="H66" s="847"/>
      <c r="I66" s="844"/>
      <c r="J66" s="847"/>
      <c r="K66" s="844"/>
      <c r="L66" s="844"/>
      <c r="M66" s="847"/>
      <c r="N66" s="850"/>
      <c r="O66" s="95" t="s">
        <v>235</v>
      </c>
      <c r="P66" s="95">
        <v>21258</v>
      </c>
      <c r="Q66" s="96">
        <v>14021025</v>
      </c>
      <c r="R66" s="95" t="s">
        <v>308</v>
      </c>
      <c r="S66" s="95">
        <v>12567691</v>
      </c>
      <c r="T66" s="95"/>
      <c r="U66" s="95" t="s">
        <v>121</v>
      </c>
      <c r="V66" s="95" t="s">
        <v>121</v>
      </c>
      <c r="W66" s="95" t="s">
        <v>100</v>
      </c>
      <c r="X66" s="97">
        <v>37107.379999999997</v>
      </c>
      <c r="Y66" s="95"/>
      <c r="Z66" s="97">
        <v>1.5</v>
      </c>
      <c r="AA66" s="98">
        <v>557</v>
      </c>
      <c r="AB66" s="97">
        <f t="shared" si="2"/>
        <v>36550.379999999997</v>
      </c>
      <c r="AC66" s="95" t="s">
        <v>362</v>
      </c>
      <c r="AD66" s="95" t="s">
        <v>98</v>
      </c>
      <c r="AE66" s="99" t="s">
        <v>371</v>
      </c>
      <c r="AF66" s="96">
        <v>14021026</v>
      </c>
      <c r="AG66" s="95">
        <v>117</v>
      </c>
      <c r="AH66" s="95" t="s">
        <v>541</v>
      </c>
      <c r="AI66" s="95" t="s">
        <v>153</v>
      </c>
    </row>
    <row r="67" spans="1:40" ht="20.25" x14ac:dyDescent="0.25">
      <c r="A67" s="848"/>
      <c r="B67" s="95" t="s">
        <v>224</v>
      </c>
      <c r="C67" s="848"/>
      <c r="D67" s="851"/>
      <c r="E67" s="845"/>
      <c r="F67" s="848"/>
      <c r="G67" s="848"/>
      <c r="H67" s="848"/>
      <c r="I67" s="845"/>
      <c r="J67" s="848"/>
      <c r="K67" s="845"/>
      <c r="L67" s="845"/>
      <c r="M67" s="848"/>
      <c r="N67" s="851"/>
      <c r="O67" s="95" t="s">
        <v>235</v>
      </c>
      <c r="P67" s="95">
        <v>21258</v>
      </c>
      <c r="Q67" s="96">
        <v>14021025</v>
      </c>
      <c r="R67" s="95" t="s">
        <v>308</v>
      </c>
      <c r="S67" s="95">
        <v>11084424</v>
      </c>
      <c r="T67" s="95"/>
      <c r="U67" s="95" t="s">
        <v>121</v>
      </c>
      <c r="V67" s="95" t="s">
        <v>121</v>
      </c>
      <c r="W67" s="95" t="s">
        <v>108</v>
      </c>
      <c r="X67" s="97">
        <v>40513.279999999999</v>
      </c>
      <c r="Y67" s="95"/>
      <c r="Z67" s="97">
        <v>1.5</v>
      </c>
      <c r="AA67" s="98">
        <v>608</v>
      </c>
      <c r="AB67" s="97">
        <f t="shared" si="2"/>
        <v>39905.279999999999</v>
      </c>
      <c r="AC67" s="95" t="s">
        <v>363</v>
      </c>
      <c r="AD67" s="95" t="s">
        <v>98</v>
      </c>
      <c r="AE67" s="99" t="s">
        <v>370</v>
      </c>
      <c r="AF67" s="96">
        <v>14021026</v>
      </c>
      <c r="AG67" s="95">
        <v>116</v>
      </c>
      <c r="AH67" s="95" t="s">
        <v>493</v>
      </c>
      <c r="AI67" s="95" t="s">
        <v>153</v>
      </c>
    </row>
    <row r="68" spans="1:40" ht="20.25" customHeight="1" x14ac:dyDescent="0.25">
      <c r="A68" s="939">
        <v>425</v>
      </c>
      <c r="B68" s="32" t="s">
        <v>225</v>
      </c>
      <c r="C68" s="939">
        <v>1908</v>
      </c>
      <c r="D68" s="936">
        <v>14021016</v>
      </c>
      <c r="E68" s="942">
        <v>1000000</v>
      </c>
      <c r="F68" s="939">
        <v>172558</v>
      </c>
      <c r="G68" s="939" t="s">
        <v>83</v>
      </c>
      <c r="H68" s="939">
        <v>8.0000000000000002E-3</v>
      </c>
      <c r="I68" s="942">
        <f>E68*H68</f>
        <v>8000</v>
      </c>
      <c r="J68" s="939" t="s">
        <v>467</v>
      </c>
      <c r="K68" s="942">
        <f>E68-I68</f>
        <v>992000</v>
      </c>
      <c r="L68" s="942">
        <v>992000</v>
      </c>
      <c r="M68" s="939" t="s">
        <v>477</v>
      </c>
      <c r="N68" s="936" t="s">
        <v>476</v>
      </c>
      <c r="O68" s="32" t="s">
        <v>235</v>
      </c>
      <c r="P68" s="32">
        <v>20585</v>
      </c>
      <c r="Q68" s="33">
        <v>14021016</v>
      </c>
      <c r="R68" s="32" t="s">
        <v>236</v>
      </c>
      <c r="S68" s="32">
        <v>23717332</v>
      </c>
      <c r="T68" s="32"/>
      <c r="U68" s="32" t="s">
        <v>46</v>
      </c>
      <c r="V68" s="32" t="s">
        <v>46</v>
      </c>
      <c r="W68" s="32" t="s">
        <v>100</v>
      </c>
      <c r="X68" s="34">
        <v>83152</v>
      </c>
      <c r="Y68" s="32"/>
      <c r="Z68" s="34">
        <v>1.2</v>
      </c>
      <c r="AA68" s="40">
        <v>998</v>
      </c>
      <c r="AB68" s="34">
        <f t="shared" si="2"/>
        <v>82154</v>
      </c>
      <c r="AC68" s="32" t="s">
        <v>274</v>
      </c>
      <c r="AD68" s="32" t="s">
        <v>238</v>
      </c>
      <c r="AE68" s="76" t="s">
        <v>283</v>
      </c>
      <c r="AF68" s="33">
        <v>14021017</v>
      </c>
      <c r="AG68" s="32">
        <v>69</v>
      </c>
      <c r="AH68" s="32" t="s">
        <v>303</v>
      </c>
      <c r="AI68" s="32" t="s">
        <v>153</v>
      </c>
    </row>
    <row r="69" spans="1:40" ht="20.25" customHeight="1" x14ac:dyDescent="0.25">
      <c r="A69" s="940"/>
      <c r="B69" s="32" t="s">
        <v>226</v>
      </c>
      <c r="C69" s="940"/>
      <c r="D69" s="937"/>
      <c r="E69" s="943"/>
      <c r="F69" s="940"/>
      <c r="G69" s="940"/>
      <c r="H69" s="940"/>
      <c r="I69" s="943"/>
      <c r="J69" s="940"/>
      <c r="K69" s="943"/>
      <c r="L69" s="943"/>
      <c r="M69" s="940"/>
      <c r="N69" s="937"/>
      <c r="O69" s="32" t="s">
        <v>235</v>
      </c>
      <c r="P69" s="32">
        <v>20585</v>
      </c>
      <c r="Q69" s="33">
        <v>14021016</v>
      </c>
      <c r="R69" s="32" t="s">
        <v>236</v>
      </c>
      <c r="S69" s="32">
        <v>90999537</v>
      </c>
      <c r="T69" s="32"/>
      <c r="U69" s="32" t="s">
        <v>46</v>
      </c>
      <c r="V69" s="32" t="s">
        <v>46</v>
      </c>
      <c r="W69" s="32" t="s">
        <v>100</v>
      </c>
      <c r="X69" s="34">
        <v>510868.49</v>
      </c>
      <c r="Y69" s="32"/>
      <c r="Z69" s="34">
        <v>1.2</v>
      </c>
      <c r="AA69" s="40">
        <v>6130</v>
      </c>
      <c r="AB69" s="34">
        <f t="shared" si="2"/>
        <v>504738.49</v>
      </c>
      <c r="AC69" s="32" t="s">
        <v>274</v>
      </c>
      <c r="AD69" s="32" t="s">
        <v>238</v>
      </c>
      <c r="AE69" s="76" t="s">
        <v>284</v>
      </c>
      <c r="AF69" s="33">
        <v>14021017</v>
      </c>
      <c r="AG69" s="32">
        <v>70</v>
      </c>
      <c r="AH69" s="32" t="s">
        <v>303</v>
      </c>
      <c r="AI69" s="32" t="s">
        <v>153</v>
      </c>
    </row>
    <row r="70" spans="1:40" ht="20.25" customHeight="1" x14ac:dyDescent="0.25">
      <c r="A70" s="940"/>
      <c r="B70" s="32" t="s">
        <v>227</v>
      </c>
      <c r="C70" s="940"/>
      <c r="D70" s="937"/>
      <c r="E70" s="943"/>
      <c r="F70" s="940"/>
      <c r="G70" s="940"/>
      <c r="H70" s="940"/>
      <c r="I70" s="943"/>
      <c r="J70" s="940"/>
      <c r="K70" s="943"/>
      <c r="L70" s="943"/>
      <c r="M70" s="940"/>
      <c r="N70" s="937"/>
      <c r="O70" s="32" t="s">
        <v>85</v>
      </c>
      <c r="P70" s="32">
        <v>11719</v>
      </c>
      <c r="Q70" s="33">
        <v>14021110</v>
      </c>
      <c r="R70" s="32" t="s">
        <v>218</v>
      </c>
      <c r="S70" s="32">
        <v>19445902</v>
      </c>
      <c r="T70" s="32"/>
      <c r="U70" s="32" t="s">
        <v>46</v>
      </c>
      <c r="V70" s="32" t="s">
        <v>46</v>
      </c>
      <c r="W70" s="32" t="s">
        <v>108</v>
      </c>
      <c r="X70" s="34">
        <v>186310.11</v>
      </c>
      <c r="Y70" s="32"/>
      <c r="Z70" s="34">
        <v>1.2</v>
      </c>
      <c r="AA70" s="40">
        <v>2236</v>
      </c>
      <c r="AB70" s="34">
        <f t="shared" si="2"/>
        <v>184074.11</v>
      </c>
      <c r="AC70" s="32" t="s">
        <v>537</v>
      </c>
      <c r="AD70" s="32" t="s">
        <v>238</v>
      </c>
      <c r="AE70" s="76" t="s">
        <v>574</v>
      </c>
      <c r="AF70" s="33">
        <v>14021111</v>
      </c>
      <c r="AG70" s="32">
        <v>81</v>
      </c>
      <c r="AH70" s="32" t="s">
        <v>612</v>
      </c>
      <c r="AI70" s="32" t="s">
        <v>153</v>
      </c>
    </row>
    <row r="71" spans="1:40" ht="20.25" customHeight="1" x14ac:dyDescent="0.25">
      <c r="A71" s="940"/>
      <c r="B71" s="32" t="s">
        <v>228</v>
      </c>
      <c r="C71" s="940"/>
      <c r="D71" s="937"/>
      <c r="E71" s="943"/>
      <c r="F71" s="940"/>
      <c r="G71" s="940"/>
      <c r="H71" s="940"/>
      <c r="I71" s="943"/>
      <c r="J71" s="940"/>
      <c r="K71" s="943"/>
      <c r="L71" s="943"/>
      <c r="M71" s="940"/>
      <c r="N71" s="937"/>
      <c r="O71" s="32" t="s">
        <v>85</v>
      </c>
      <c r="P71" s="32">
        <v>10811</v>
      </c>
      <c r="Q71" s="33">
        <v>14021020</v>
      </c>
      <c r="R71" s="32" t="s">
        <v>237</v>
      </c>
      <c r="S71" s="32">
        <v>16610941</v>
      </c>
      <c r="T71" s="32"/>
      <c r="U71" s="32" t="s">
        <v>46</v>
      </c>
      <c r="V71" s="32" t="s">
        <v>46</v>
      </c>
      <c r="W71" s="32" t="s">
        <v>108</v>
      </c>
      <c r="X71" s="34">
        <v>21496.06</v>
      </c>
      <c r="Y71" s="32"/>
      <c r="Z71" s="34">
        <v>1.2</v>
      </c>
      <c r="AA71" s="40">
        <v>258</v>
      </c>
      <c r="AB71" s="34">
        <f t="shared" si="2"/>
        <v>21238.06</v>
      </c>
      <c r="AC71" s="32" t="s">
        <v>324</v>
      </c>
      <c r="AD71" s="32" t="s">
        <v>238</v>
      </c>
      <c r="AE71" s="76" t="s">
        <v>325</v>
      </c>
      <c r="AF71" s="33">
        <v>14021021</v>
      </c>
      <c r="AG71" s="32">
        <v>73</v>
      </c>
      <c r="AH71" s="32" t="s">
        <v>336</v>
      </c>
      <c r="AI71" s="32" t="s">
        <v>153</v>
      </c>
    </row>
    <row r="72" spans="1:40" ht="23.25" thickBot="1" x14ac:dyDescent="0.3">
      <c r="A72" s="940"/>
      <c r="B72" s="32" t="s">
        <v>229</v>
      </c>
      <c r="C72" s="940"/>
      <c r="D72" s="937"/>
      <c r="E72" s="943"/>
      <c r="F72" s="940"/>
      <c r="G72" s="940"/>
      <c r="H72" s="940"/>
      <c r="I72" s="943"/>
      <c r="J72" s="940"/>
      <c r="K72" s="943"/>
      <c r="L72" s="943"/>
      <c r="M72" s="940"/>
      <c r="N72" s="937"/>
      <c r="O72" s="32" t="s">
        <v>85</v>
      </c>
      <c r="P72" s="32">
        <v>11989</v>
      </c>
      <c r="Q72" s="33">
        <v>14021116</v>
      </c>
      <c r="R72" s="32" t="s">
        <v>251</v>
      </c>
      <c r="S72" s="32">
        <v>13191283</v>
      </c>
      <c r="T72" s="32"/>
      <c r="U72" s="32" t="s">
        <v>46</v>
      </c>
      <c r="V72" s="294" t="s">
        <v>97</v>
      </c>
      <c r="W72" s="32" t="s">
        <v>103</v>
      </c>
      <c r="X72" s="34">
        <v>159710.72</v>
      </c>
      <c r="Y72" s="32"/>
      <c r="Z72" s="34">
        <v>1.2</v>
      </c>
      <c r="AA72" s="40">
        <v>1917</v>
      </c>
      <c r="AB72" s="34">
        <f t="shared" si="2"/>
        <v>157793.72</v>
      </c>
      <c r="AC72" s="32" t="s">
        <v>661</v>
      </c>
      <c r="AD72" s="32" t="s">
        <v>238</v>
      </c>
      <c r="AE72" s="76" t="s">
        <v>663</v>
      </c>
      <c r="AF72" s="33">
        <v>14021117</v>
      </c>
      <c r="AG72" s="32">
        <v>86</v>
      </c>
      <c r="AH72" s="32"/>
      <c r="AI72" s="32"/>
      <c r="AJ72" s="561">
        <v>579102.95239999995</v>
      </c>
      <c r="AK72" t="s">
        <v>662</v>
      </c>
      <c r="AL72">
        <v>3.67</v>
      </c>
    </row>
    <row r="73" spans="1:40" ht="20.25" customHeight="1" x14ac:dyDescent="0.25">
      <c r="A73" s="941"/>
      <c r="B73" s="32" t="s">
        <v>230</v>
      </c>
      <c r="C73" s="941"/>
      <c r="D73" s="938"/>
      <c r="E73" s="944"/>
      <c r="F73" s="941"/>
      <c r="G73" s="941"/>
      <c r="H73" s="941"/>
      <c r="I73" s="944"/>
      <c r="J73" s="941"/>
      <c r="K73" s="944"/>
      <c r="L73" s="944"/>
      <c r="M73" s="941"/>
      <c r="N73" s="938"/>
      <c r="O73" s="32" t="s">
        <v>173</v>
      </c>
      <c r="P73" s="32">
        <v>21024</v>
      </c>
      <c r="Q73" s="33">
        <v>14021020</v>
      </c>
      <c r="R73" s="32" t="s">
        <v>250</v>
      </c>
      <c r="S73" s="32">
        <v>23479846</v>
      </c>
      <c r="T73" s="32">
        <v>23770220</v>
      </c>
      <c r="U73" s="32" t="s">
        <v>46</v>
      </c>
      <c r="V73" s="32" t="s">
        <v>46</v>
      </c>
      <c r="W73" s="32" t="s">
        <v>100</v>
      </c>
      <c r="X73" s="34">
        <v>30462.61</v>
      </c>
      <c r="Y73" s="32"/>
      <c r="Z73" s="34">
        <v>1.2</v>
      </c>
      <c r="AA73" s="40">
        <v>366</v>
      </c>
      <c r="AB73" s="34">
        <f t="shared" si="2"/>
        <v>30096.61</v>
      </c>
      <c r="AC73" s="32" t="s">
        <v>364</v>
      </c>
      <c r="AD73" s="32" t="s">
        <v>238</v>
      </c>
      <c r="AE73" s="76" t="s">
        <v>494</v>
      </c>
      <c r="AF73" s="33">
        <v>14021026</v>
      </c>
      <c r="AG73" s="32">
        <v>77</v>
      </c>
      <c r="AH73" s="32" t="s">
        <v>493</v>
      </c>
      <c r="AI73" s="32" t="s">
        <v>153</v>
      </c>
      <c r="AK73" s="26">
        <v>30462.61</v>
      </c>
      <c r="AL73" s="26">
        <v>1.2</v>
      </c>
      <c r="AM73" s="43">
        <v>366</v>
      </c>
      <c r="AN73" s="26">
        <f>AK73-AM73</f>
        <v>30096.61</v>
      </c>
    </row>
    <row r="74" spans="1:40" ht="20.25" customHeight="1" x14ac:dyDescent="0.25">
      <c r="A74" s="930">
        <v>426</v>
      </c>
      <c r="B74" s="219" t="s">
        <v>231</v>
      </c>
      <c r="C74" s="930">
        <v>1908</v>
      </c>
      <c r="D74" s="932">
        <v>14021016</v>
      </c>
      <c r="E74" s="934">
        <v>446342</v>
      </c>
      <c r="F74" s="930">
        <v>172582</v>
      </c>
      <c r="G74" s="930" t="s">
        <v>44</v>
      </c>
      <c r="H74" s="930">
        <v>7.0000000000000001E-3</v>
      </c>
      <c r="I74" s="934">
        <f>E74*H74</f>
        <v>3124.3940000000002</v>
      </c>
      <c r="J74" s="930" t="s">
        <v>451</v>
      </c>
      <c r="K74" s="934">
        <f>E74-I74</f>
        <v>443217.60600000003</v>
      </c>
      <c r="L74" s="934"/>
      <c r="M74" s="930"/>
      <c r="N74" s="932"/>
      <c r="O74" s="219" t="s">
        <v>158</v>
      </c>
      <c r="P74" s="219">
        <v>10733</v>
      </c>
      <c r="Q74" s="220">
        <v>14021014</v>
      </c>
      <c r="R74" s="219" t="s">
        <v>160</v>
      </c>
      <c r="S74" s="219">
        <v>12452385</v>
      </c>
      <c r="T74" s="219"/>
      <c r="U74" s="219" t="s">
        <v>97</v>
      </c>
      <c r="V74" s="219" t="s">
        <v>97</v>
      </c>
      <c r="W74" s="219" t="s">
        <v>103</v>
      </c>
      <c r="X74" s="221">
        <v>144730.42000000001</v>
      </c>
      <c r="Y74" s="219"/>
      <c r="Z74" s="222">
        <v>8.9999999999999993E-3</v>
      </c>
      <c r="AA74" s="223">
        <v>1303</v>
      </c>
      <c r="AB74" s="221">
        <f t="shared" ref="AB74:AB79" si="3">X74-AA74</f>
        <v>143427.42000000001</v>
      </c>
      <c r="AC74" s="219" t="s">
        <v>241</v>
      </c>
      <c r="AD74" s="219" t="s">
        <v>98</v>
      </c>
      <c r="AE74" s="224" t="s">
        <v>266</v>
      </c>
      <c r="AF74" s="220">
        <v>14021016</v>
      </c>
      <c r="AG74" s="219">
        <v>112</v>
      </c>
      <c r="AH74" s="219" t="s">
        <v>296</v>
      </c>
      <c r="AI74" s="219" t="s">
        <v>153</v>
      </c>
    </row>
    <row r="75" spans="1:40" ht="20.25" customHeight="1" x14ac:dyDescent="0.25">
      <c r="A75" s="931"/>
      <c r="B75" s="219" t="s">
        <v>232</v>
      </c>
      <c r="C75" s="931"/>
      <c r="D75" s="933"/>
      <c r="E75" s="935"/>
      <c r="F75" s="931"/>
      <c r="G75" s="931"/>
      <c r="H75" s="931"/>
      <c r="I75" s="935"/>
      <c r="J75" s="931"/>
      <c r="K75" s="935"/>
      <c r="L75" s="935"/>
      <c r="M75" s="931"/>
      <c r="N75" s="933"/>
      <c r="O75" s="219" t="s">
        <v>158</v>
      </c>
      <c r="P75" s="219">
        <v>10880</v>
      </c>
      <c r="Q75" s="220">
        <v>14021018</v>
      </c>
      <c r="R75" s="219" t="s">
        <v>239</v>
      </c>
      <c r="S75" s="219">
        <v>18473095</v>
      </c>
      <c r="T75" s="219">
        <v>31336222</v>
      </c>
      <c r="U75" s="219" t="s">
        <v>97</v>
      </c>
      <c r="V75" s="219" t="s">
        <v>97</v>
      </c>
      <c r="W75" s="219" t="s">
        <v>103</v>
      </c>
      <c r="X75" s="221">
        <v>298487.19</v>
      </c>
      <c r="Y75" s="219"/>
      <c r="Z75" s="222">
        <v>8.9999999999999993E-3</v>
      </c>
      <c r="AA75" s="223">
        <v>2686</v>
      </c>
      <c r="AB75" s="221">
        <f t="shared" si="3"/>
        <v>295801.19</v>
      </c>
      <c r="AC75" s="219" t="s">
        <v>294</v>
      </c>
      <c r="AD75" s="219" t="s">
        <v>98</v>
      </c>
      <c r="AE75" s="224" t="s">
        <v>299</v>
      </c>
      <c r="AF75" s="220">
        <v>14021019</v>
      </c>
      <c r="AG75" s="219">
        <v>113</v>
      </c>
      <c r="AH75" s="219" t="s">
        <v>368</v>
      </c>
      <c r="AI75" s="219" t="s">
        <v>153</v>
      </c>
    </row>
    <row r="76" spans="1:40" ht="20.25" customHeight="1" x14ac:dyDescent="0.25">
      <c r="A76" s="861">
        <v>429</v>
      </c>
      <c r="B76" s="80" t="s">
        <v>233</v>
      </c>
      <c r="C76" s="861">
        <v>1908</v>
      </c>
      <c r="D76" s="891">
        <v>14021016</v>
      </c>
      <c r="E76" s="894">
        <v>1335162</v>
      </c>
      <c r="F76" s="861">
        <v>172662</v>
      </c>
      <c r="G76" s="861" t="s">
        <v>122</v>
      </c>
      <c r="H76" s="861">
        <v>8.0000000000000002E-3</v>
      </c>
      <c r="I76" s="894">
        <f>E76*H76</f>
        <v>10681.296</v>
      </c>
      <c r="J76" s="861" t="s">
        <v>467</v>
      </c>
      <c r="K76" s="894">
        <f>E76-I76</f>
        <v>1324480.7039999999</v>
      </c>
      <c r="L76" s="894">
        <v>1324480.7039999999</v>
      </c>
      <c r="M76" s="861" t="s">
        <v>479</v>
      </c>
      <c r="N76" s="891" t="s">
        <v>480</v>
      </c>
      <c r="O76" s="80" t="s">
        <v>118</v>
      </c>
      <c r="P76" s="80">
        <v>10997</v>
      </c>
      <c r="Q76" s="81">
        <v>14021020</v>
      </c>
      <c r="R76" s="80" t="s">
        <v>128</v>
      </c>
      <c r="S76" s="80">
        <v>26178138</v>
      </c>
      <c r="T76" s="80">
        <v>231673228</v>
      </c>
      <c r="U76" s="80" t="s">
        <v>46</v>
      </c>
      <c r="V76" s="80" t="s">
        <v>46</v>
      </c>
      <c r="W76" s="80" t="s">
        <v>108</v>
      </c>
      <c r="X76" s="82">
        <v>1109780.28</v>
      </c>
      <c r="Y76" s="80"/>
      <c r="Z76" s="82">
        <v>1.2</v>
      </c>
      <c r="AA76" s="83">
        <v>13317</v>
      </c>
      <c r="AB76" s="82">
        <f t="shared" si="3"/>
        <v>1096463.28</v>
      </c>
      <c r="AC76" s="80" t="s">
        <v>302</v>
      </c>
      <c r="AD76" s="80" t="s">
        <v>238</v>
      </c>
      <c r="AE76" s="84" t="s">
        <v>326</v>
      </c>
      <c r="AF76" s="81">
        <v>14021021</v>
      </c>
      <c r="AG76" s="80">
        <v>74</v>
      </c>
      <c r="AH76" s="80" t="s">
        <v>368</v>
      </c>
      <c r="AI76" s="80" t="s">
        <v>153</v>
      </c>
    </row>
    <row r="77" spans="1:40" ht="23.25" thickBot="1" x14ac:dyDescent="0.3">
      <c r="A77" s="862"/>
      <c r="B77" s="80" t="s">
        <v>234</v>
      </c>
      <c r="C77" s="862"/>
      <c r="D77" s="893"/>
      <c r="E77" s="896"/>
      <c r="F77" s="862"/>
      <c r="G77" s="862"/>
      <c r="H77" s="862"/>
      <c r="I77" s="896"/>
      <c r="J77" s="862"/>
      <c r="K77" s="896"/>
      <c r="L77" s="896"/>
      <c r="M77" s="862"/>
      <c r="N77" s="893"/>
      <c r="O77" s="80" t="s">
        <v>85</v>
      </c>
      <c r="P77" s="80">
        <v>11989</v>
      </c>
      <c r="Q77" s="81">
        <v>14021116</v>
      </c>
      <c r="R77" s="80" t="s">
        <v>251</v>
      </c>
      <c r="S77" s="80">
        <v>13191283</v>
      </c>
      <c r="T77" s="80"/>
      <c r="U77" s="80" t="s">
        <v>46</v>
      </c>
      <c r="V77" s="292" t="s">
        <v>97</v>
      </c>
      <c r="W77" s="80" t="s">
        <v>103</v>
      </c>
      <c r="X77" s="82">
        <v>214700.42</v>
      </c>
      <c r="Y77" s="80"/>
      <c r="Z77" s="82">
        <v>1.2</v>
      </c>
      <c r="AA77" s="83">
        <v>2576</v>
      </c>
      <c r="AB77" s="82">
        <f t="shared" si="3"/>
        <v>212124.42</v>
      </c>
      <c r="AC77" s="80" t="s">
        <v>661</v>
      </c>
      <c r="AD77" s="80" t="s">
        <v>238</v>
      </c>
      <c r="AE77" s="84" t="s">
        <v>663</v>
      </c>
      <c r="AF77" s="81">
        <v>14021117</v>
      </c>
      <c r="AG77" s="80">
        <v>86</v>
      </c>
      <c r="AH77" s="80"/>
      <c r="AI77" s="80"/>
      <c r="AJ77" s="138">
        <v>778496.62140000006</v>
      </c>
      <c r="AK77" t="s">
        <v>662</v>
      </c>
      <c r="AL77">
        <v>3.67</v>
      </c>
    </row>
    <row r="78" spans="1:40" ht="23.25" thickBot="1" x14ac:dyDescent="0.3">
      <c r="A78" s="245">
        <v>430</v>
      </c>
      <c r="B78" s="245" t="s">
        <v>252</v>
      </c>
      <c r="C78" s="245">
        <v>1919</v>
      </c>
      <c r="D78" s="246">
        <v>14021016</v>
      </c>
      <c r="E78" s="247">
        <v>1125912</v>
      </c>
      <c r="F78" s="245">
        <v>172721</v>
      </c>
      <c r="G78" s="245" t="s">
        <v>172</v>
      </c>
      <c r="H78" s="245">
        <v>7.0000000000000001E-3</v>
      </c>
      <c r="I78" s="247">
        <f>E78*H78</f>
        <v>7881.384</v>
      </c>
      <c r="J78" s="245" t="s">
        <v>467</v>
      </c>
      <c r="K78" s="247">
        <f>E78-I78</f>
        <v>1118030.6159999999</v>
      </c>
      <c r="L78" s="247"/>
      <c r="M78" s="245" t="s">
        <v>478</v>
      </c>
      <c r="N78" s="246"/>
      <c r="O78" s="245" t="s">
        <v>85</v>
      </c>
      <c r="P78" s="245">
        <v>11989</v>
      </c>
      <c r="Q78" s="246">
        <v>14021116</v>
      </c>
      <c r="R78" s="245" t="s">
        <v>251</v>
      </c>
      <c r="S78" s="245">
        <v>13191283</v>
      </c>
      <c r="T78" s="245"/>
      <c r="U78" s="245" t="s">
        <v>46</v>
      </c>
      <c r="V78" s="293" t="s">
        <v>97</v>
      </c>
      <c r="W78" s="245" t="s">
        <v>103</v>
      </c>
      <c r="X78" s="247">
        <v>1118030.6200000001</v>
      </c>
      <c r="Y78" s="245"/>
      <c r="Z78" s="247">
        <v>1.2</v>
      </c>
      <c r="AA78" s="248">
        <v>13416</v>
      </c>
      <c r="AB78" s="247">
        <f t="shared" si="3"/>
        <v>1104614.6200000001</v>
      </c>
      <c r="AC78" s="245" t="s">
        <v>661</v>
      </c>
      <c r="AD78" s="245" t="s">
        <v>238</v>
      </c>
      <c r="AE78" s="249" t="s">
        <v>663</v>
      </c>
      <c r="AF78" s="246">
        <v>14021117</v>
      </c>
      <c r="AG78" s="245">
        <v>86</v>
      </c>
      <c r="AH78" s="245"/>
      <c r="AI78" s="245"/>
      <c r="AJ78" s="569">
        <v>4053935.6554000005</v>
      </c>
      <c r="AK78" t="s">
        <v>662</v>
      </c>
      <c r="AL78">
        <v>3.67</v>
      </c>
    </row>
    <row r="79" spans="1:40" ht="20.25" customHeight="1" x14ac:dyDescent="0.25">
      <c r="A79" s="855">
        <v>431</v>
      </c>
      <c r="B79" s="177" t="s">
        <v>253</v>
      </c>
      <c r="C79" s="855">
        <v>1941</v>
      </c>
      <c r="D79" s="858">
        <v>14021018</v>
      </c>
      <c r="E79" s="852">
        <v>1000000</v>
      </c>
      <c r="F79" s="855">
        <v>172740</v>
      </c>
      <c r="G79" s="855" t="s">
        <v>172</v>
      </c>
      <c r="H79" s="855">
        <v>7.0000000000000001E-3</v>
      </c>
      <c r="I79" s="852">
        <f>E79*H79</f>
        <v>7000</v>
      </c>
      <c r="J79" s="855" t="s">
        <v>461</v>
      </c>
      <c r="K79" s="852">
        <f>E79-I79</f>
        <v>993000</v>
      </c>
      <c r="L79" s="852"/>
      <c r="M79" s="855"/>
      <c r="N79" s="858"/>
      <c r="O79" s="177" t="s">
        <v>117</v>
      </c>
      <c r="P79" s="177">
        <v>22055</v>
      </c>
      <c r="Q79" s="178">
        <v>14021107</v>
      </c>
      <c r="R79" s="177" t="s">
        <v>319</v>
      </c>
      <c r="S79" s="177">
        <v>23431949</v>
      </c>
      <c r="T79" s="177">
        <v>2449223</v>
      </c>
      <c r="U79" s="177" t="s">
        <v>46</v>
      </c>
      <c r="V79" s="177" t="s">
        <v>46</v>
      </c>
      <c r="W79" s="177" t="s">
        <v>100</v>
      </c>
      <c r="X79" s="179">
        <v>554440.72</v>
      </c>
      <c r="Y79" s="177"/>
      <c r="Z79" s="179">
        <v>1.5</v>
      </c>
      <c r="AA79" s="180">
        <v>8317</v>
      </c>
      <c r="AB79" s="179">
        <f t="shared" si="3"/>
        <v>546123.72</v>
      </c>
      <c r="AC79" s="177" t="s">
        <v>444</v>
      </c>
      <c r="AD79" s="177" t="s">
        <v>93</v>
      </c>
      <c r="AE79" s="181" t="s">
        <v>488</v>
      </c>
      <c r="AF79" s="178">
        <v>14021108</v>
      </c>
      <c r="AG79" s="177">
        <v>134</v>
      </c>
      <c r="AH79" s="177" t="s">
        <v>558</v>
      </c>
      <c r="AI79" s="177" t="s">
        <v>153</v>
      </c>
    </row>
    <row r="80" spans="1:40" ht="20.25" customHeight="1" x14ac:dyDescent="0.25">
      <c r="A80" s="856"/>
      <c r="B80" s="177" t="s">
        <v>254</v>
      </c>
      <c r="C80" s="856"/>
      <c r="D80" s="859"/>
      <c r="E80" s="853"/>
      <c r="F80" s="856"/>
      <c r="G80" s="856"/>
      <c r="H80" s="856"/>
      <c r="I80" s="853"/>
      <c r="J80" s="856"/>
      <c r="K80" s="853"/>
      <c r="L80" s="853"/>
      <c r="M80" s="856"/>
      <c r="N80" s="859"/>
      <c r="O80" s="177" t="s">
        <v>242</v>
      </c>
      <c r="P80" s="177">
        <v>7426</v>
      </c>
      <c r="Q80" s="178">
        <v>14021023</v>
      </c>
      <c r="R80" s="177" t="s">
        <v>320</v>
      </c>
      <c r="S80" s="177">
        <v>20455075</v>
      </c>
      <c r="T80" s="177"/>
      <c r="U80" s="177" t="s">
        <v>46</v>
      </c>
      <c r="V80" s="177" t="s">
        <v>46</v>
      </c>
      <c r="W80" s="177" t="s">
        <v>100</v>
      </c>
      <c r="X80" s="179">
        <v>84409.27</v>
      </c>
      <c r="Y80" s="177"/>
      <c r="Z80" s="179">
        <v>1.5</v>
      </c>
      <c r="AA80" s="180">
        <v>1266</v>
      </c>
      <c r="AB80" s="179">
        <f t="shared" ref="AB80:AB95" si="4">X80-AA80</f>
        <v>83143.27</v>
      </c>
      <c r="AC80" s="177" t="s">
        <v>340</v>
      </c>
      <c r="AD80" s="177" t="s">
        <v>93</v>
      </c>
      <c r="AE80" s="181" t="s">
        <v>350</v>
      </c>
      <c r="AF80" s="178">
        <v>14021025</v>
      </c>
      <c r="AG80" s="177">
        <v>113</v>
      </c>
      <c r="AH80" s="177" t="s">
        <v>493</v>
      </c>
      <c r="AI80" s="177" t="s">
        <v>153</v>
      </c>
    </row>
    <row r="81" spans="1:35" ht="20.25" customHeight="1" x14ac:dyDescent="0.25">
      <c r="A81" s="856"/>
      <c r="B81" s="177" t="s">
        <v>255</v>
      </c>
      <c r="C81" s="856"/>
      <c r="D81" s="859"/>
      <c r="E81" s="853"/>
      <c r="F81" s="856"/>
      <c r="G81" s="856"/>
      <c r="H81" s="856"/>
      <c r="I81" s="853"/>
      <c r="J81" s="856"/>
      <c r="K81" s="853"/>
      <c r="L81" s="853"/>
      <c r="M81" s="856"/>
      <c r="N81" s="859"/>
      <c r="O81" s="177" t="s">
        <v>235</v>
      </c>
      <c r="P81" s="177">
        <v>21258</v>
      </c>
      <c r="Q81" s="178">
        <v>14021025</v>
      </c>
      <c r="R81" s="177" t="s">
        <v>308</v>
      </c>
      <c r="S81" s="177">
        <v>18053639</v>
      </c>
      <c r="T81" s="177"/>
      <c r="U81" s="177" t="s">
        <v>46</v>
      </c>
      <c r="V81" s="177" t="s">
        <v>46</v>
      </c>
      <c r="W81" s="177" t="s">
        <v>108</v>
      </c>
      <c r="X81" s="179">
        <v>49870.93</v>
      </c>
      <c r="Y81" s="177"/>
      <c r="Z81" s="179">
        <v>1.5</v>
      </c>
      <c r="AA81" s="180">
        <v>748</v>
      </c>
      <c r="AB81" s="179">
        <f t="shared" si="4"/>
        <v>49122.93</v>
      </c>
      <c r="AC81" s="177" t="s">
        <v>361</v>
      </c>
      <c r="AD81" s="177" t="s">
        <v>93</v>
      </c>
      <c r="AE81" s="181" t="s">
        <v>436</v>
      </c>
      <c r="AF81" s="178">
        <v>14021026</v>
      </c>
      <c r="AG81" s="177">
        <v>118</v>
      </c>
      <c r="AH81" s="177" t="s">
        <v>540</v>
      </c>
      <c r="AI81" s="177" t="s">
        <v>153</v>
      </c>
    </row>
    <row r="82" spans="1:35" ht="20.25" customHeight="1" x14ac:dyDescent="0.25">
      <c r="A82" s="856"/>
      <c r="B82" s="177" t="s">
        <v>256</v>
      </c>
      <c r="C82" s="856"/>
      <c r="D82" s="859"/>
      <c r="E82" s="853"/>
      <c r="F82" s="856"/>
      <c r="G82" s="856"/>
      <c r="H82" s="856"/>
      <c r="I82" s="853"/>
      <c r="J82" s="856"/>
      <c r="K82" s="853"/>
      <c r="L82" s="853"/>
      <c r="M82" s="856"/>
      <c r="N82" s="859"/>
      <c r="O82" s="177" t="s">
        <v>86</v>
      </c>
      <c r="P82" s="177">
        <v>10316</v>
      </c>
      <c r="Q82" s="178">
        <v>14021025</v>
      </c>
      <c r="R82" s="177" t="s">
        <v>91</v>
      </c>
      <c r="S82" s="177">
        <v>25253749</v>
      </c>
      <c r="T82" s="177"/>
      <c r="U82" s="177" t="s">
        <v>46</v>
      </c>
      <c r="V82" s="177" t="s">
        <v>46</v>
      </c>
      <c r="W82" s="177" t="s">
        <v>100</v>
      </c>
      <c r="X82" s="179">
        <v>82555.92</v>
      </c>
      <c r="Y82" s="177"/>
      <c r="Z82" s="179">
        <v>1.5</v>
      </c>
      <c r="AA82" s="180">
        <v>1238</v>
      </c>
      <c r="AB82" s="179">
        <f t="shared" si="4"/>
        <v>81317.919999999998</v>
      </c>
      <c r="AC82" s="177" t="s">
        <v>106</v>
      </c>
      <c r="AD82" s="177" t="s">
        <v>93</v>
      </c>
      <c r="AE82" s="181" t="s">
        <v>358</v>
      </c>
      <c r="AF82" s="178">
        <v>14021025</v>
      </c>
      <c r="AG82" s="177">
        <v>115</v>
      </c>
      <c r="AH82" s="177" t="s">
        <v>543</v>
      </c>
      <c r="AI82" s="177" t="s">
        <v>153</v>
      </c>
    </row>
    <row r="83" spans="1:35" ht="20.25" customHeight="1" x14ac:dyDescent="0.25">
      <c r="A83" s="857"/>
      <c r="B83" s="177" t="s">
        <v>257</v>
      </c>
      <c r="C83" s="857"/>
      <c r="D83" s="860"/>
      <c r="E83" s="854"/>
      <c r="F83" s="857"/>
      <c r="G83" s="857"/>
      <c r="H83" s="857"/>
      <c r="I83" s="854"/>
      <c r="J83" s="857"/>
      <c r="K83" s="854"/>
      <c r="L83" s="854"/>
      <c r="M83" s="857"/>
      <c r="N83" s="860"/>
      <c r="O83" s="177" t="s">
        <v>117</v>
      </c>
      <c r="P83" s="177">
        <v>22052</v>
      </c>
      <c r="Q83" s="178">
        <v>14021107</v>
      </c>
      <c r="R83" s="177" t="s">
        <v>319</v>
      </c>
      <c r="S83" s="177">
        <v>23431591</v>
      </c>
      <c r="T83" s="177">
        <v>2489226</v>
      </c>
      <c r="U83" s="177" t="s">
        <v>46</v>
      </c>
      <c r="V83" s="177" t="s">
        <v>46</v>
      </c>
      <c r="W83" s="177" t="s">
        <v>100</v>
      </c>
      <c r="X83" s="179">
        <v>221723.16</v>
      </c>
      <c r="Y83" s="177"/>
      <c r="Z83" s="179">
        <v>1.5</v>
      </c>
      <c r="AA83" s="180">
        <v>3326</v>
      </c>
      <c r="AB83" s="179">
        <f t="shared" si="4"/>
        <v>218397.16</v>
      </c>
      <c r="AC83" s="177" t="s">
        <v>444</v>
      </c>
      <c r="AD83" s="177" t="s">
        <v>93</v>
      </c>
      <c r="AE83" s="181" t="s">
        <v>489</v>
      </c>
      <c r="AF83" s="178">
        <v>14021108</v>
      </c>
      <c r="AG83" s="177">
        <v>135</v>
      </c>
      <c r="AH83" s="177"/>
      <c r="AI83" s="177"/>
    </row>
    <row r="84" spans="1:35" ht="20.25" customHeight="1" x14ac:dyDescent="0.25">
      <c r="A84" s="822">
        <v>441</v>
      </c>
      <c r="B84" s="311" t="s">
        <v>258</v>
      </c>
      <c r="C84" s="822">
        <v>1952</v>
      </c>
      <c r="D84" s="825">
        <v>14021020</v>
      </c>
      <c r="E84" s="819">
        <v>440910</v>
      </c>
      <c r="F84" s="822">
        <v>172917</v>
      </c>
      <c r="G84" s="822" t="s">
        <v>322</v>
      </c>
      <c r="H84" s="822">
        <v>7.0000000000000001E-3</v>
      </c>
      <c r="I84" s="819">
        <f>E84*H84</f>
        <v>3086.37</v>
      </c>
      <c r="J84" s="822" t="s">
        <v>468</v>
      </c>
      <c r="K84" s="819">
        <f>E84-I84</f>
        <v>437823.63</v>
      </c>
      <c r="L84" s="819">
        <v>437823.63</v>
      </c>
      <c r="M84" s="822" t="s">
        <v>470</v>
      </c>
      <c r="N84" s="825" t="s">
        <v>471</v>
      </c>
      <c r="O84" s="311" t="s">
        <v>158</v>
      </c>
      <c r="P84" s="311">
        <v>11122</v>
      </c>
      <c r="Q84" s="312">
        <v>14021024</v>
      </c>
      <c r="R84" s="311" t="s">
        <v>323</v>
      </c>
      <c r="S84" s="311">
        <v>23131356</v>
      </c>
      <c r="T84" s="311">
        <v>2455225</v>
      </c>
      <c r="U84" s="311" t="s">
        <v>97</v>
      </c>
      <c r="V84" s="311" t="s">
        <v>97</v>
      </c>
      <c r="W84" s="311" t="s">
        <v>103</v>
      </c>
      <c r="X84" s="313">
        <v>44065.13</v>
      </c>
      <c r="Y84" s="311"/>
      <c r="Z84" s="316">
        <v>8.9999999999999993E-3</v>
      </c>
      <c r="AA84" s="314">
        <v>397</v>
      </c>
      <c r="AB84" s="313">
        <f t="shared" si="4"/>
        <v>43668.13</v>
      </c>
      <c r="AC84" s="311" t="s">
        <v>342</v>
      </c>
      <c r="AD84" s="311" t="s">
        <v>47</v>
      </c>
      <c r="AE84" s="315" t="s">
        <v>351</v>
      </c>
      <c r="AF84" s="312">
        <v>14021025</v>
      </c>
      <c r="AG84" s="311">
        <v>62</v>
      </c>
      <c r="AH84" s="311" t="s">
        <v>492</v>
      </c>
      <c r="AI84" s="311" t="s">
        <v>153</v>
      </c>
    </row>
    <row r="85" spans="1:35" ht="20.25" customHeight="1" x14ac:dyDescent="0.25">
      <c r="A85" s="823"/>
      <c r="B85" s="311" t="s">
        <v>259</v>
      </c>
      <c r="C85" s="823"/>
      <c r="D85" s="826"/>
      <c r="E85" s="820"/>
      <c r="F85" s="823"/>
      <c r="G85" s="823"/>
      <c r="H85" s="823"/>
      <c r="I85" s="820"/>
      <c r="J85" s="823"/>
      <c r="K85" s="820"/>
      <c r="L85" s="820"/>
      <c r="M85" s="823"/>
      <c r="N85" s="826"/>
      <c r="O85" s="311" t="s">
        <v>158</v>
      </c>
      <c r="P85" s="311">
        <v>11130</v>
      </c>
      <c r="Q85" s="312">
        <v>14021024</v>
      </c>
      <c r="R85" s="311" t="s">
        <v>323</v>
      </c>
      <c r="S85" s="311">
        <v>23130571</v>
      </c>
      <c r="T85" s="311">
        <v>2454229</v>
      </c>
      <c r="U85" s="311" t="s">
        <v>97</v>
      </c>
      <c r="V85" s="311" t="s">
        <v>97</v>
      </c>
      <c r="W85" s="311" t="s">
        <v>103</v>
      </c>
      <c r="X85" s="313">
        <v>25116.37</v>
      </c>
      <c r="Y85" s="311"/>
      <c r="Z85" s="316">
        <v>8.9999999999999993E-3</v>
      </c>
      <c r="AA85" s="314">
        <v>226</v>
      </c>
      <c r="AB85" s="313">
        <f t="shared" si="4"/>
        <v>24890.37</v>
      </c>
      <c r="AC85" s="311" t="s">
        <v>342</v>
      </c>
      <c r="AD85" s="311" t="s">
        <v>47</v>
      </c>
      <c r="AE85" s="315" t="s">
        <v>352</v>
      </c>
      <c r="AF85" s="312">
        <v>14021025</v>
      </c>
      <c r="AG85" s="311">
        <v>63</v>
      </c>
      <c r="AH85" s="311" t="s">
        <v>492</v>
      </c>
      <c r="AI85" s="311" t="s">
        <v>153</v>
      </c>
    </row>
    <row r="86" spans="1:35" ht="20.25" customHeight="1" x14ac:dyDescent="0.25">
      <c r="A86" s="823"/>
      <c r="B86" s="311" t="s">
        <v>260</v>
      </c>
      <c r="C86" s="823"/>
      <c r="D86" s="826"/>
      <c r="E86" s="820"/>
      <c r="F86" s="823"/>
      <c r="G86" s="823"/>
      <c r="H86" s="823"/>
      <c r="I86" s="820"/>
      <c r="J86" s="823"/>
      <c r="K86" s="820"/>
      <c r="L86" s="820"/>
      <c r="M86" s="823"/>
      <c r="N86" s="826"/>
      <c r="O86" s="311" t="s">
        <v>158</v>
      </c>
      <c r="P86" s="311">
        <v>11124</v>
      </c>
      <c r="Q86" s="312">
        <v>14021024</v>
      </c>
      <c r="R86" s="311" t="s">
        <v>323</v>
      </c>
      <c r="S86" s="311">
        <v>23131469</v>
      </c>
      <c r="T86" s="311">
        <v>2456226</v>
      </c>
      <c r="U86" s="311" t="s">
        <v>97</v>
      </c>
      <c r="V86" s="311" t="s">
        <v>97</v>
      </c>
      <c r="W86" s="311" t="s">
        <v>103</v>
      </c>
      <c r="X86" s="313">
        <v>14774.78</v>
      </c>
      <c r="Y86" s="311"/>
      <c r="Z86" s="316">
        <v>8.9999999999999993E-3</v>
      </c>
      <c r="AA86" s="314">
        <v>133</v>
      </c>
      <c r="AB86" s="313">
        <f t="shared" si="4"/>
        <v>14641.78</v>
      </c>
      <c r="AC86" s="311" t="s">
        <v>342</v>
      </c>
      <c r="AD86" s="311" t="s">
        <v>47</v>
      </c>
      <c r="AE86" s="315" t="s">
        <v>353</v>
      </c>
      <c r="AF86" s="312">
        <v>14021025</v>
      </c>
      <c r="AG86" s="311">
        <v>64</v>
      </c>
      <c r="AH86" s="311" t="s">
        <v>492</v>
      </c>
      <c r="AI86" s="311" t="s">
        <v>153</v>
      </c>
    </row>
    <row r="87" spans="1:35" ht="20.25" customHeight="1" x14ac:dyDescent="0.25">
      <c r="A87" s="824"/>
      <c r="B87" s="311" t="s">
        <v>261</v>
      </c>
      <c r="C87" s="824"/>
      <c r="D87" s="827"/>
      <c r="E87" s="821"/>
      <c r="F87" s="824"/>
      <c r="G87" s="824"/>
      <c r="H87" s="824"/>
      <c r="I87" s="821"/>
      <c r="J87" s="824"/>
      <c r="K87" s="821"/>
      <c r="L87" s="821"/>
      <c r="M87" s="824"/>
      <c r="N87" s="827"/>
      <c r="O87" s="311" t="s">
        <v>84</v>
      </c>
      <c r="P87" s="311">
        <v>7635</v>
      </c>
      <c r="Q87" s="312">
        <v>14021024</v>
      </c>
      <c r="R87" s="311" t="s">
        <v>181</v>
      </c>
      <c r="S87" s="311">
        <v>23634653</v>
      </c>
      <c r="T87" s="311">
        <v>2487228</v>
      </c>
      <c r="U87" s="311" t="s">
        <v>97</v>
      </c>
      <c r="V87" s="311" t="s">
        <v>97</v>
      </c>
      <c r="W87" s="311" t="s">
        <v>103</v>
      </c>
      <c r="X87" s="313">
        <v>353867.36</v>
      </c>
      <c r="Y87" s="311"/>
      <c r="Z87" s="316">
        <v>8.9999999999999993E-3</v>
      </c>
      <c r="AA87" s="314">
        <v>3185</v>
      </c>
      <c r="AB87" s="313">
        <f t="shared" si="4"/>
        <v>350682.36</v>
      </c>
      <c r="AC87" s="311" t="s">
        <v>355</v>
      </c>
      <c r="AD87" s="311" t="s">
        <v>47</v>
      </c>
      <c r="AE87" s="315" t="s">
        <v>359</v>
      </c>
      <c r="AF87" s="312">
        <v>14021025</v>
      </c>
      <c r="AG87" s="311">
        <v>66</v>
      </c>
      <c r="AH87" s="311" t="s">
        <v>368</v>
      </c>
      <c r="AI87" s="311" t="s">
        <v>153</v>
      </c>
    </row>
    <row r="88" spans="1:35" ht="20.25" customHeight="1" x14ac:dyDescent="0.25">
      <c r="A88" s="777">
        <v>432</v>
      </c>
      <c r="B88" s="301" t="s">
        <v>262</v>
      </c>
      <c r="C88" s="777">
        <v>1955</v>
      </c>
      <c r="D88" s="954">
        <v>14021021</v>
      </c>
      <c r="E88" s="774">
        <v>1000000</v>
      </c>
      <c r="F88" s="777">
        <v>172756</v>
      </c>
      <c r="G88" s="777" t="s">
        <v>83</v>
      </c>
      <c r="H88" s="777">
        <v>8.0000000000000002E-3</v>
      </c>
      <c r="I88" s="774">
        <f>E88*H88</f>
        <v>8000</v>
      </c>
      <c r="J88" s="777" t="s">
        <v>450</v>
      </c>
      <c r="K88" s="774">
        <f>E88-I88</f>
        <v>992000</v>
      </c>
      <c r="L88" s="774"/>
      <c r="M88" s="777"/>
      <c r="N88" s="954"/>
      <c r="O88" s="301" t="s">
        <v>117</v>
      </c>
      <c r="P88" s="301">
        <v>22053</v>
      </c>
      <c r="Q88" s="302">
        <v>14021107</v>
      </c>
      <c r="R88" s="301" t="s">
        <v>319</v>
      </c>
      <c r="S88" s="301">
        <v>23431591</v>
      </c>
      <c r="T88" s="301">
        <v>2489226</v>
      </c>
      <c r="U88" s="301" t="s">
        <v>46</v>
      </c>
      <c r="V88" s="301" t="s">
        <v>46</v>
      </c>
      <c r="W88" s="301" t="s">
        <v>100</v>
      </c>
      <c r="X88" s="303">
        <v>332245.76000000001</v>
      </c>
      <c r="Y88" s="301"/>
      <c r="Z88" s="303">
        <v>1.5</v>
      </c>
      <c r="AA88" s="304">
        <v>4984</v>
      </c>
      <c r="AB88" s="303">
        <f t="shared" si="4"/>
        <v>327261.76</v>
      </c>
      <c r="AC88" s="301" t="s">
        <v>444</v>
      </c>
      <c r="AD88" s="301" t="s">
        <v>93</v>
      </c>
      <c r="AE88" s="305" t="s">
        <v>490</v>
      </c>
      <c r="AF88" s="302">
        <v>14021108</v>
      </c>
      <c r="AG88" s="301">
        <v>136</v>
      </c>
      <c r="AH88" s="301"/>
      <c r="AI88" s="301"/>
    </row>
    <row r="89" spans="1:35" ht="20.25" customHeight="1" x14ac:dyDescent="0.25">
      <c r="A89" s="778"/>
      <c r="B89" s="301" t="s">
        <v>263</v>
      </c>
      <c r="C89" s="778"/>
      <c r="D89" s="955"/>
      <c r="E89" s="775"/>
      <c r="F89" s="778"/>
      <c r="G89" s="778"/>
      <c r="H89" s="778"/>
      <c r="I89" s="775"/>
      <c r="J89" s="778"/>
      <c r="K89" s="775"/>
      <c r="L89" s="775"/>
      <c r="M89" s="778"/>
      <c r="N89" s="955"/>
      <c r="O89" s="301" t="s">
        <v>242</v>
      </c>
      <c r="P89" s="301">
        <v>7497</v>
      </c>
      <c r="Q89" s="302">
        <v>14021025</v>
      </c>
      <c r="R89" s="301" t="s">
        <v>321</v>
      </c>
      <c r="S89" s="301">
        <v>24538350</v>
      </c>
      <c r="T89" s="301"/>
      <c r="U89" s="301" t="s">
        <v>46</v>
      </c>
      <c r="V89" s="301" t="s">
        <v>46</v>
      </c>
      <c r="W89" s="301" t="s">
        <v>100</v>
      </c>
      <c r="X89" s="303">
        <v>371752.5</v>
      </c>
      <c r="Y89" s="301"/>
      <c r="Z89" s="303">
        <v>1.5</v>
      </c>
      <c r="AA89" s="304">
        <f>X89*Z89/100</f>
        <v>5576.2875000000004</v>
      </c>
      <c r="AB89" s="303">
        <f t="shared" si="4"/>
        <v>366176.21250000002</v>
      </c>
      <c r="AC89" s="301" t="s">
        <v>365</v>
      </c>
      <c r="AD89" s="301" t="s">
        <v>93</v>
      </c>
      <c r="AE89" s="305" t="s">
        <v>372</v>
      </c>
      <c r="AF89" s="302">
        <v>14021026</v>
      </c>
      <c r="AG89" s="301">
        <v>120</v>
      </c>
      <c r="AH89" s="301" t="s">
        <v>373</v>
      </c>
      <c r="AI89" s="301" t="s">
        <v>153</v>
      </c>
    </row>
    <row r="90" spans="1:35" ht="20.25" customHeight="1" x14ac:dyDescent="0.25">
      <c r="A90" s="778"/>
      <c r="B90" s="301" t="s">
        <v>264</v>
      </c>
      <c r="C90" s="778"/>
      <c r="D90" s="955"/>
      <c r="E90" s="775"/>
      <c r="F90" s="778"/>
      <c r="G90" s="778"/>
      <c r="H90" s="778"/>
      <c r="I90" s="775"/>
      <c r="J90" s="778"/>
      <c r="K90" s="775"/>
      <c r="L90" s="775"/>
      <c r="M90" s="778"/>
      <c r="N90" s="955"/>
      <c r="O90" s="301" t="s">
        <v>242</v>
      </c>
      <c r="P90" s="301">
        <v>7542</v>
      </c>
      <c r="Q90" s="302">
        <v>14021028</v>
      </c>
      <c r="R90" s="301" t="s">
        <v>307</v>
      </c>
      <c r="S90" s="301">
        <v>24557240</v>
      </c>
      <c r="T90" s="301"/>
      <c r="U90" s="301" t="s">
        <v>46</v>
      </c>
      <c r="V90" s="301" t="s">
        <v>46</v>
      </c>
      <c r="W90" s="301" t="s">
        <v>100</v>
      </c>
      <c r="X90" s="303">
        <v>24073.64</v>
      </c>
      <c r="Y90" s="301"/>
      <c r="Z90" s="303">
        <v>1.5</v>
      </c>
      <c r="AA90" s="304">
        <v>361</v>
      </c>
      <c r="AB90" s="303">
        <f t="shared" si="4"/>
        <v>23712.639999999999</v>
      </c>
      <c r="AC90" s="301" t="s">
        <v>401</v>
      </c>
      <c r="AD90" s="301" t="s">
        <v>93</v>
      </c>
      <c r="AE90" s="305" t="s">
        <v>472</v>
      </c>
      <c r="AF90" s="302">
        <v>14021030</v>
      </c>
      <c r="AG90" s="301">
        <v>122</v>
      </c>
      <c r="AH90" s="301" t="s">
        <v>544</v>
      </c>
      <c r="AI90" s="301" t="s">
        <v>153</v>
      </c>
    </row>
    <row r="91" spans="1:35" ht="20.25" customHeight="1" x14ac:dyDescent="0.25">
      <c r="A91" s="778"/>
      <c r="B91" s="301" t="s">
        <v>265</v>
      </c>
      <c r="C91" s="778"/>
      <c r="D91" s="955"/>
      <c r="E91" s="775"/>
      <c r="F91" s="778"/>
      <c r="G91" s="778"/>
      <c r="H91" s="778"/>
      <c r="I91" s="775"/>
      <c r="J91" s="778"/>
      <c r="K91" s="775"/>
      <c r="L91" s="775"/>
      <c r="M91" s="778"/>
      <c r="N91" s="955"/>
      <c r="O91" s="301" t="s">
        <v>242</v>
      </c>
      <c r="P91" s="301">
        <v>7542</v>
      </c>
      <c r="Q91" s="302">
        <v>14021028</v>
      </c>
      <c r="R91" s="301" t="s">
        <v>307</v>
      </c>
      <c r="S91" s="301">
        <v>24557240</v>
      </c>
      <c r="T91" s="301"/>
      <c r="U91" s="301" t="s">
        <v>46</v>
      </c>
      <c r="V91" s="301" t="s">
        <v>46</v>
      </c>
      <c r="W91" s="301" t="s">
        <v>100</v>
      </c>
      <c r="X91" s="303">
        <v>1461.22</v>
      </c>
      <c r="Y91" s="301"/>
      <c r="Z91" s="303">
        <v>1.5</v>
      </c>
      <c r="AA91" s="304">
        <v>22</v>
      </c>
      <c r="AB91" s="303">
        <f t="shared" si="4"/>
        <v>1439.22</v>
      </c>
      <c r="AC91" s="301" t="s">
        <v>401</v>
      </c>
      <c r="AD91" s="301" t="s">
        <v>93</v>
      </c>
      <c r="AE91" s="305" t="s">
        <v>472</v>
      </c>
      <c r="AF91" s="302">
        <v>14021030</v>
      </c>
      <c r="AG91" s="301">
        <v>122</v>
      </c>
      <c r="AH91" s="301" t="s">
        <v>544</v>
      </c>
      <c r="AI91" s="301" t="s">
        <v>153</v>
      </c>
    </row>
    <row r="92" spans="1:35" ht="20.25" customHeight="1" x14ac:dyDescent="0.25">
      <c r="A92" s="779"/>
      <c r="B92" s="301" t="s">
        <v>309</v>
      </c>
      <c r="C92" s="779"/>
      <c r="D92" s="956"/>
      <c r="E92" s="776"/>
      <c r="F92" s="779"/>
      <c r="G92" s="779"/>
      <c r="H92" s="779"/>
      <c r="I92" s="776"/>
      <c r="J92" s="779"/>
      <c r="K92" s="776"/>
      <c r="L92" s="776"/>
      <c r="M92" s="779"/>
      <c r="N92" s="956"/>
      <c r="O92" s="301" t="s">
        <v>235</v>
      </c>
      <c r="P92" s="301">
        <v>21789</v>
      </c>
      <c r="Q92" s="302">
        <v>14021102</v>
      </c>
      <c r="R92" s="301" t="s">
        <v>344</v>
      </c>
      <c r="S92" s="301">
        <v>95044868</v>
      </c>
      <c r="T92" s="301"/>
      <c r="U92" s="301" t="s">
        <v>46</v>
      </c>
      <c r="V92" s="301" t="s">
        <v>46</v>
      </c>
      <c r="W92" s="301" t="s">
        <v>100</v>
      </c>
      <c r="X92" s="303">
        <v>262466.89</v>
      </c>
      <c r="Y92" s="301"/>
      <c r="Z92" s="303">
        <v>1.5</v>
      </c>
      <c r="AA92" s="304">
        <f>X92*Z92/100</f>
        <v>3937.0033500000004</v>
      </c>
      <c r="AB92" s="303">
        <f t="shared" si="4"/>
        <v>258529.88665</v>
      </c>
      <c r="AC92" s="301" t="s">
        <v>274</v>
      </c>
      <c r="AD92" s="301" t="s">
        <v>93</v>
      </c>
      <c r="AE92" s="305" t="s">
        <v>506</v>
      </c>
      <c r="AF92" s="302">
        <v>14021103</v>
      </c>
      <c r="AG92" s="301">
        <v>126</v>
      </c>
      <c r="AH92" s="301" t="s">
        <v>558</v>
      </c>
      <c r="AI92" s="301" t="s">
        <v>153</v>
      </c>
    </row>
    <row r="93" spans="1:35" ht="20.25" customHeight="1" x14ac:dyDescent="0.25">
      <c r="A93" s="828">
        <v>443</v>
      </c>
      <c r="B93" s="322" t="s">
        <v>310</v>
      </c>
      <c r="C93" s="828">
        <v>1955</v>
      </c>
      <c r="D93" s="838">
        <v>14021021</v>
      </c>
      <c r="E93" s="830">
        <v>599211</v>
      </c>
      <c r="F93" s="828">
        <v>173013</v>
      </c>
      <c r="G93" s="828" t="s">
        <v>322</v>
      </c>
      <c r="H93" s="828">
        <v>7.0000000000000001E-3</v>
      </c>
      <c r="I93" s="830">
        <f>E93*H93</f>
        <v>4194.4769999999999</v>
      </c>
      <c r="J93" s="828" t="s">
        <v>468</v>
      </c>
      <c r="K93" s="830">
        <f>E93-I93</f>
        <v>595016.52300000004</v>
      </c>
      <c r="L93" s="830">
        <v>595017</v>
      </c>
      <c r="M93" s="828" t="s">
        <v>469</v>
      </c>
      <c r="N93" s="838" t="s">
        <v>464</v>
      </c>
      <c r="O93" s="322" t="s">
        <v>84</v>
      </c>
      <c r="P93" s="322">
        <v>7635</v>
      </c>
      <c r="Q93" s="323">
        <v>14021024</v>
      </c>
      <c r="R93" s="322" t="s">
        <v>181</v>
      </c>
      <c r="S93" s="322">
        <v>23634653</v>
      </c>
      <c r="T93" s="322">
        <v>2487228</v>
      </c>
      <c r="U93" s="322" t="s">
        <v>97</v>
      </c>
      <c r="V93" s="322" t="s">
        <v>97</v>
      </c>
      <c r="W93" s="322" t="s">
        <v>103</v>
      </c>
      <c r="X93" s="324">
        <v>246202.19</v>
      </c>
      <c r="Y93" s="322"/>
      <c r="Z93" s="325">
        <v>8.9999999999999993E-3</v>
      </c>
      <c r="AA93" s="326">
        <v>2216</v>
      </c>
      <c r="AB93" s="324">
        <f t="shared" si="4"/>
        <v>243986.19</v>
      </c>
      <c r="AC93" s="322" t="s">
        <v>355</v>
      </c>
      <c r="AD93" s="322" t="s">
        <v>47</v>
      </c>
      <c r="AE93" s="327" t="s">
        <v>360</v>
      </c>
      <c r="AF93" s="323">
        <v>14021025</v>
      </c>
      <c r="AG93" s="322">
        <v>65</v>
      </c>
      <c r="AH93" s="322" t="s">
        <v>373</v>
      </c>
      <c r="AI93" s="322" t="s">
        <v>153</v>
      </c>
    </row>
    <row r="94" spans="1:35" ht="20.25" customHeight="1" x14ac:dyDescent="0.25">
      <c r="A94" s="829"/>
      <c r="B94" s="322" t="s">
        <v>311</v>
      </c>
      <c r="C94" s="829"/>
      <c r="D94" s="839"/>
      <c r="E94" s="831"/>
      <c r="F94" s="829"/>
      <c r="G94" s="829"/>
      <c r="H94" s="829"/>
      <c r="I94" s="831"/>
      <c r="J94" s="829"/>
      <c r="K94" s="831"/>
      <c r="L94" s="831"/>
      <c r="M94" s="829"/>
      <c r="N94" s="839"/>
      <c r="O94" s="322" t="s">
        <v>118</v>
      </c>
      <c r="P94" s="322">
        <v>11544</v>
      </c>
      <c r="Q94" s="323">
        <v>14021104</v>
      </c>
      <c r="R94" s="322" t="s">
        <v>130</v>
      </c>
      <c r="S94" s="322">
        <v>25845455</v>
      </c>
      <c r="T94" s="322">
        <v>231680225</v>
      </c>
      <c r="U94" s="322" t="s">
        <v>97</v>
      </c>
      <c r="V94" s="322" t="s">
        <v>97</v>
      </c>
      <c r="W94" s="322" t="s">
        <v>103</v>
      </c>
      <c r="X94" s="324">
        <v>348814.34</v>
      </c>
      <c r="Y94" s="322"/>
      <c r="Z94" s="325">
        <v>8.9999999999999993E-3</v>
      </c>
      <c r="AA94" s="326">
        <v>3139</v>
      </c>
      <c r="AB94" s="324">
        <f t="shared" si="4"/>
        <v>345675.34</v>
      </c>
      <c r="AC94" s="322" t="s">
        <v>445</v>
      </c>
      <c r="AD94" s="322" t="s">
        <v>47</v>
      </c>
      <c r="AE94" s="327" t="s">
        <v>514</v>
      </c>
      <c r="AF94" s="323">
        <v>14021104</v>
      </c>
      <c r="AG94" s="322">
        <v>73</v>
      </c>
      <c r="AH94" s="322" t="s">
        <v>544</v>
      </c>
      <c r="AI94" s="322" t="s">
        <v>153</v>
      </c>
    </row>
    <row r="95" spans="1:35" ht="20.25" x14ac:dyDescent="0.25">
      <c r="A95" s="835">
        <v>439</v>
      </c>
      <c r="B95" s="329" t="s">
        <v>312</v>
      </c>
      <c r="C95" s="835">
        <v>1961</v>
      </c>
      <c r="D95" s="810">
        <v>14021023</v>
      </c>
      <c r="E95" s="840">
        <v>2000000</v>
      </c>
      <c r="F95" s="835">
        <v>172921</v>
      </c>
      <c r="G95" s="835" t="s">
        <v>172</v>
      </c>
      <c r="H95" s="835">
        <v>7.0000000000000001E-3</v>
      </c>
      <c r="I95" s="840">
        <f>E95*H95</f>
        <v>14000</v>
      </c>
      <c r="J95" s="835" t="s">
        <v>461</v>
      </c>
      <c r="K95" s="840">
        <f>E95-I95</f>
        <v>1986000</v>
      </c>
      <c r="L95" s="840"/>
      <c r="M95" s="835"/>
      <c r="N95" s="810"/>
      <c r="O95" s="329" t="s">
        <v>85</v>
      </c>
      <c r="P95" s="329">
        <v>11841</v>
      </c>
      <c r="Q95" s="330">
        <v>14021114</v>
      </c>
      <c r="R95" s="329" t="s">
        <v>345</v>
      </c>
      <c r="S95" s="329">
        <v>21103125</v>
      </c>
      <c r="T95" s="329"/>
      <c r="U95" s="329" t="s">
        <v>46</v>
      </c>
      <c r="V95" s="329" t="s">
        <v>46</v>
      </c>
      <c r="W95" s="329" t="s">
        <v>100</v>
      </c>
      <c r="X95" s="331">
        <v>68814.41</v>
      </c>
      <c r="Y95" s="329"/>
      <c r="Z95" s="331">
        <v>1.5</v>
      </c>
      <c r="AA95" s="332">
        <v>1032</v>
      </c>
      <c r="AB95" s="331">
        <f t="shared" si="4"/>
        <v>67782.41</v>
      </c>
      <c r="AC95" s="329" t="s">
        <v>441</v>
      </c>
      <c r="AD95" s="329" t="s">
        <v>93</v>
      </c>
      <c r="AE95" s="333" t="s">
        <v>569</v>
      </c>
      <c r="AF95" s="330">
        <v>14021114</v>
      </c>
      <c r="AG95" s="329">
        <v>145</v>
      </c>
      <c r="AH95" s="329" t="s">
        <v>558</v>
      </c>
      <c r="AI95" s="329" t="s">
        <v>153</v>
      </c>
    </row>
    <row r="96" spans="1:35" ht="21" customHeight="1" x14ac:dyDescent="0.25">
      <c r="A96" s="836"/>
      <c r="B96" s="329" t="s">
        <v>313</v>
      </c>
      <c r="C96" s="836"/>
      <c r="D96" s="811"/>
      <c r="E96" s="841"/>
      <c r="F96" s="836"/>
      <c r="G96" s="836"/>
      <c r="H96" s="836"/>
      <c r="I96" s="841"/>
      <c r="J96" s="836"/>
      <c r="K96" s="841"/>
      <c r="L96" s="841"/>
      <c r="M96" s="836"/>
      <c r="N96" s="811"/>
      <c r="O96" s="329" t="s">
        <v>85</v>
      </c>
      <c r="P96" s="329">
        <v>11397</v>
      </c>
      <c r="Q96" s="330">
        <v>14021102</v>
      </c>
      <c r="R96" s="329" t="s">
        <v>345</v>
      </c>
      <c r="S96" s="329">
        <v>21103125</v>
      </c>
      <c r="T96" s="329"/>
      <c r="U96" s="329" t="s">
        <v>46</v>
      </c>
      <c r="V96" s="329" t="s">
        <v>46</v>
      </c>
      <c r="W96" s="329" t="s">
        <v>100</v>
      </c>
      <c r="X96" s="331">
        <v>68814.42</v>
      </c>
      <c r="Y96" s="329"/>
      <c r="Z96" s="331">
        <v>1.5</v>
      </c>
      <c r="AA96" s="332">
        <v>1032</v>
      </c>
      <c r="AB96" s="331">
        <f t="shared" ref="AB96:AB102" si="5">X96-AA96</f>
        <v>67782.42</v>
      </c>
      <c r="AC96" s="329" t="s">
        <v>441</v>
      </c>
      <c r="AD96" s="329" t="s">
        <v>93</v>
      </c>
      <c r="AE96" s="333" t="s">
        <v>508</v>
      </c>
      <c r="AF96" s="330">
        <v>14021103</v>
      </c>
      <c r="AG96" s="329">
        <v>127</v>
      </c>
      <c r="AH96" s="329" t="s">
        <v>558</v>
      </c>
      <c r="AI96" s="329" t="s">
        <v>153</v>
      </c>
    </row>
    <row r="97" spans="1:38" ht="21" customHeight="1" x14ac:dyDescent="0.25">
      <c r="A97" s="836"/>
      <c r="B97" s="329" t="s">
        <v>314</v>
      </c>
      <c r="C97" s="836"/>
      <c r="D97" s="811"/>
      <c r="E97" s="841"/>
      <c r="F97" s="836"/>
      <c r="G97" s="836"/>
      <c r="H97" s="836"/>
      <c r="I97" s="841"/>
      <c r="J97" s="836"/>
      <c r="K97" s="841"/>
      <c r="L97" s="841"/>
      <c r="M97" s="836"/>
      <c r="N97" s="811"/>
      <c r="O97" s="329" t="s">
        <v>84</v>
      </c>
      <c r="P97" s="329">
        <v>7635</v>
      </c>
      <c r="Q97" s="330">
        <v>14021024</v>
      </c>
      <c r="R97" s="329" t="s">
        <v>346</v>
      </c>
      <c r="S97" s="329">
        <v>26081854</v>
      </c>
      <c r="T97" s="329">
        <v>2493223</v>
      </c>
      <c r="U97" s="329" t="s">
        <v>46</v>
      </c>
      <c r="V97" s="329" t="s">
        <v>46</v>
      </c>
      <c r="W97" s="329" t="s">
        <v>100</v>
      </c>
      <c r="X97" s="331">
        <v>222392.28</v>
      </c>
      <c r="Y97" s="329"/>
      <c r="Z97" s="331">
        <v>1.5</v>
      </c>
      <c r="AA97" s="332">
        <v>3336</v>
      </c>
      <c r="AB97" s="331">
        <f t="shared" si="5"/>
        <v>219056.28</v>
      </c>
      <c r="AC97" s="329" t="s">
        <v>136</v>
      </c>
      <c r="AD97" s="329" t="s">
        <v>93</v>
      </c>
      <c r="AE97" s="333" t="s">
        <v>357</v>
      </c>
      <c r="AF97" s="330">
        <v>14021025</v>
      </c>
      <c r="AG97" s="329">
        <v>116</v>
      </c>
      <c r="AH97" s="329" t="s">
        <v>491</v>
      </c>
      <c r="AI97" s="329" t="s">
        <v>153</v>
      </c>
    </row>
    <row r="98" spans="1:38" ht="21" customHeight="1" x14ac:dyDescent="0.25">
      <c r="A98" s="836"/>
      <c r="B98" s="329" t="s">
        <v>315</v>
      </c>
      <c r="C98" s="836"/>
      <c r="D98" s="811"/>
      <c r="E98" s="841"/>
      <c r="F98" s="836"/>
      <c r="G98" s="836"/>
      <c r="H98" s="836"/>
      <c r="I98" s="841"/>
      <c r="J98" s="836"/>
      <c r="K98" s="841"/>
      <c r="L98" s="841"/>
      <c r="M98" s="836"/>
      <c r="N98" s="811"/>
      <c r="O98" s="329" t="s">
        <v>235</v>
      </c>
      <c r="P98" s="329">
        <v>21789</v>
      </c>
      <c r="Q98" s="330">
        <v>14021102</v>
      </c>
      <c r="R98" s="329" t="s">
        <v>344</v>
      </c>
      <c r="S98" s="329">
        <v>95044868</v>
      </c>
      <c r="T98" s="329"/>
      <c r="U98" s="329" t="s">
        <v>46</v>
      </c>
      <c r="V98" s="329" t="s">
        <v>46</v>
      </c>
      <c r="W98" s="329" t="s">
        <v>100</v>
      </c>
      <c r="X98" s="331">
        <v>234852.08</v>
      </c>
      <c r="Y98" s="329"/>
      <c r="Z98" s="331">
        <v>1.5</v>
      </c>
      <c r="AA98" s="332">
        <v>3523</v>
      </c>
      <c r="AB98" s="331">
        <f t="shared" si="5"/>
        <v>231329.08</v>
      </c>
      <c r="AC98" s="329" t="s">
        <v>274</v>
      </c>
      <c r="AD98" s="329" t="s">
        <v>93</v>
      </c>
      <c r="AE98" s="333" t="s">
        <v>506</v>
      </c>
      <c r="AF98" s="330">
        <v>14021103</v>
      </c>
      <c r="AG98" s="329">
        <v>126</v>
      </c>
      <c r="AH98" s="329" t="s">
        <v>558</v>
      </c>
      <c r="AI98" s="329" t="s">
        <v>153</v>
      </c>
    </row>
    <row r="99" spans="1:38" ht="21" customHeight="1" x14ac:dyDescent="0.25">
      <c r="A99" s="836"/>
      <c r="B99" s="329" t="s">
        <v>316</v>
      </c>
      <c r="C99" s="836"/>
      <c r="D99" s="811"/>
      <c r="E99" s="841"/>
      <c r="F99" s="836"/>
      <c r="G99" s="836"/>
      <c r="H99" s="836"/>
      <c r="I99" s="841"/>
      <c r="J99" s="836"/>
      <c r="K99" s="841"/>
      <c r="L99" s="841"/>
      <c r="M99" s="836"/>
      <c r="N99" s="811"/>
      <c r="O99" s="329" t="s">
        <v>84</v>
      </c>
      <c r="P99" s="329">
        <v>7635</v>
      </c>
      <c r="Q99" s="330">
        <v>14021024</v>
      </c>
      <c r="R99" s="329" t="s">
        <v>346</v>
      </c>
      <c r="S99" s="329">
        <v>26081854</v>
      </c>
      <c r="T99" s="329">
        <v>2493223</v>
      </c>
      <c r="U99" s="329" t="s">
        <v>46</v>
      </c>
      <c r="V99" s="329" t="s">
        <v>46</v>
      </c>
      <c r="W99" s="329" t="s">
        <v>100</v>
      </c>
      <c r="X99" s="331">
        <v>181111.83</v>
      </c>
      <c r="Y99" s="329"/>
      <c r="Z99" s="331">
        <v>1.5</v>
      </c>
      <c r="AA99" s="332">
        <v>2717</v>
      </c>
      <c r="AB99" s="331">
        <f t="shared" si="5"/>
        <v>178394.83</v>
      </c>
      <c r="AC99" s="329" t="s">
        <v>354</v>
      </c>
      <c r="AD99" s="329" t="s">
        <v>93</v>
      </c>
      <c r="AE99" s="333" t="s">
        <v>356</v>
      </c>
      <c r="AF99" s="330">
        <v>14021025</v>
      </c>
      <c r="AG99" s="329">
        <v>117</v>
      </c>
      <c r="AH99" s="329" t="s">
        <v>491</v>
      </c>
      <c r="AI99" s="329" t="s">
        <v>153</v>
      </c>
    </row>
    <row r="100" spans="1:38" ht="21" customHeight="1" x14ac:dyDescent="0.25">
      <c r="A100" s="836"/>
      <c r="B100" s="329" t="s">
        <v>317</v>
      </c>
      <c r="C100" s="836"/>
      <c r="D100" s="811"/>
      <c r="E100" s="841"/>
      <c r="F100" s="836"/>
      <c r="G100" s="836"/>
      <c r="H100" s="836"/>
      <c r="I100" s="841"/>
      <c r="J100" s="836"/>
      <c r="K100" s="841"/>
      <c r="L100" s="841"/>
      <c r="M100" s="836"/>
      <c r="N100" s="811"/>
      <c r="O100" s="329" t="s">
        <v>86</v>
      </c>
      <c r="P100" s="329">
        <v>10389</v>
      </c>
      <c r="Q100" s="330">
        <v>14021027</v>
      </c>
      <c r="R100" s="329" t="s">
        <v>125</v>
      </c>
      <c r="S100" s="329">
        <v>26548137</v>
      </c>
      <c r="T100" s="329"/>
      <c r="U100" s="329" t="s">
        <v>46</v>
      </c>
      <c r="V100" s="329" t="s">
        <v>46</v>
      </c>
      <c r="W100" s="329" t="s">
        <v>100</v>
      </c>
      <c r="X100" s="331">
        <v>58186.76</v>
      </c>
      <c r="Y100" s="329"/>
      <c r="Z100" s="331">
        <v>1.5</v>
      </c>
      <c r="AA100" s="332">
        <v>873</v>
      </c>
      <c r="AB100" s="331">
        <f t="shared" si="5"/>
        <v>57313.760000000002</v>
      </c>
      <c r="AC100" s="329" t="s">
        <v>150</v>
      </c>
      <c r="AD100" s="329" t="s">
        <v>93</v>
      </c>
      <c r="AE100" s="333" t="s">
        <v>375</v>
      </c>
      <c r="AF100" s="330">
        <v>14021027</v>
      </c>
      <c r="AG100" s="329">
        <v>121</v>
      </c>
      <c r="AH100" s="329"/>
      <c r="AI100" s="329"/>
    </row>
    <row r="101" spans="1:38" ht="21" customHeight="1" x14ac:dyDescent="0.25">
      <c r="A101" s="836"/>
      <c r="B101" s="329" t="s">
        <v>318</v>
      </c>
      <c r="C101" s="836"/>
      <c r="D101" s="811"/>
      <c r="E101" s="841"/>
      <c r="F101" s="836"/>
      <c r="G101" s="836"/>
      <c r="H101" s="836"/>
      <c r="I101" s="841"/>
      <c r="J101" s="836"/>
      <c r="K101" s="841"/>
      <c r="L101" s="841"/>
      <c r="M101" s="836"/>
      <c r="N101" s="811"/>
      <c r="O101" s="329" t="s">
        <v>117</v>
      </c>
      <c r="P101" s="329">
        <v>21949</v>
      </c>
      <c r="Q101" s="330">
        <v>14021104</v>
      </c>
      <c r="R101" s="329" t="s">
        <v>319</v>
      </c>
      <c r="S101" s="329">
        <v>25741412</v>
      </c>
      <c r="T101" s="329">
        <v>249527</v>
      </c>
      <c r="U101" s="329" t="s">
        <v>46</v>
      </c>
      <c r="V101" s="329" t="s">
        <v>46</v>
      </c>
      <c r="W101" s="329" t="s">
        <v>100</v>
      </c>
      <c r="X101" s="331">
        <v>1110797.6200000001</v>
      </c>
      <c r="Y101" s="329"/>
      <c r="Z101" s="331">
        <v>1.5</v>
      </c>
      <c r="AA101" s="332">
        <v>16662</v>
      </c>
      <c r="AB101" s="331">
        <f t="shared" si="5"/>
        <v>1094135.6200000001</v>
      </c>
      <c r="AC101" s="329" t="s">
        <v>444</v>
      </c>
      <c r="AD101" s="329" t="s">
        <v>93</v>
      </c>
      <c r="AE101" s="333" t="s">
        <v>504</v>
      </c>
      <c r="AF101" s="330">
        <v>14021104</v>
      </c>
      <c r="AG101" s="329">
        <v>131</v>
      </c>
      <c r="AH101" s="329" t="s">
        <v>558</v>
      </c>
      <c r="AI101" s="329" t="s">
        <v>153</v>
      </c>
    </row>
    <row r="102" spans="1:38" ht="21" customHeight="1" thickBot="1" x14ac:dyDescent="0.3">
      <c r="A102" s="837"/>
      <c r="B102" s="329" t="s">
        <v>348</v>
      </c>
      <c r="C102" s="837"/>
      <c r="D102" s="812"/>
      <c r="E102" s="842"/>
      <c r="F102" s="837"/>
      <c r="G102" s="837"/>
      <c r="H102" s="837"/>
      <c r="I102" s="842"/>
      <c r="J102" s="837"/>
      <c r="K102" s="842"/>
      <c r="L102" s="842"/>
      <c r="M102" s="837"/>
      <c r="N102" s="812"/>
      <c r="O102" s="329" t="s">
        <v>118</v>
      </c>
      <c r="P102" s="329">
        <v>11596</v>
      </c>
      <c r="Q102" s="330">
        <v>14021107</v>
      </c>
      <c r="R102" s="329" t="s">
        <v>128</v>
      </c>
      <c r="S102" s="329">
        <v>26178138</v>
      </c>
      <c r="T102" s="329">
        <v>231673228</v>
      </c>
      <c r="U102" s="329" t="s">
        <v>46</v>
      </c>
      <c r="V102" s="329" t="s">
        <v>46</v>
      </c>
      <c r="W102" s="329" t="s">
        <v>108</v>
      </c>
      <c r="X102" s="331">
        <v>41030.589999999997</v>
      </c>
      <c r="Y102" s="329"/>
      <c r="Z102" s="331">
        <v>1.5</v>
      </c>
      <c r="AA102" s="332">
        <v>615</v>
      </c>
      <c r="AB102" s="331">
        <f t="shared" si="5"/>
        <v>40415.589999999997</v>
      </c>
      <c r="AC102" s="329" t="s">
        <v>302</v>
      </c>
      <c r="AD102" s="329" t="s">
        <v>93</v>
      </c>
      <c r="AE102" s="333" t="s">
        <v>487</v>
      </c>
      <c r="AF102" s="330">
        <v>14021108</v>
      </c>
      <c r="AG102" s="329">
        <v>137</v>
      </c>
      <c r="AH102" s="329" t="s">
        <v>542</v>
      </c>
      <c r="AI102" s="329" t="s">
        <v>153</v>
      </c>
    </row>
    <row r="103" spans="1:38" ht="21" thickBot="1" x14ac:dyDescent="0.3">
      <c r="A103" s="342">
        <v>440</v>
      </c>
      <c r="B103" s="342" t="s">
        <v>376</v>
      </c>
      <c r="C103" s="342">
        <v>1997</v>
      </c>
      <c r="D103" s="343">
        <v>14021030</v>
      </c>
      <c r="E103" s="344">
        <v>500000</v>
      </c>
      <c r="F103" s="342">
        <v>172943</v>
      </c>
      <c r="G103" s="342" t="s">
        <v>94</v>
      </c>
      <c r="H103" s="342">
        <v>8.0000000000000002E-3</v>
      </c>
      <c r="I103" s="344">
        <f>E103*H103</f>
        <v>4000</v>
      </c>
      <c r="J103" s="342"/>
      <c r="K103" s="344">
        <f>E103-I103</f>
        <v>496000</v>
      </c>
      <c r="L103" s="344"/>
      <c r="M103" s="342"/>
      <c r="N103" s="343"/>
      <c r="O103" s="342" t="s">
        <v>85</v>
      </c>
      <c r="P103" s="342">
        <v>11989</v>
      </c>
      <c r="Q103" s="343">
        <v>14021116</v>
      </c>
      <c r="R103" s="342" t="s">
        <v>251</v>
      </c>
      <c r="S103" s="342">
        <v>13190737</v>
      </c>
      <c r="T103" s="342"/>
      <c r="U103" s="342" t="s">
        <v>46</v>
      </c>
      <c r="V103" s="387" t="s">
        <v>97</v>
      </c>
      <c r="W103" s="342" t="s">
        <v>103</v>
      </c>
      <c r="X103" s="344">
        <v>496000</v>
      </c>
      <c r="Y103" s="342"/>
      <c r="Z103" s="344">
        <v>1.5</v>
      </c>
      <c r="AA103" s="345">
        <f>X103*Z103/100</f>
        <v>7440</v>
      </c>
      <c r="AB103" s="344">
        <f t="shared" ref="AB103:AB108" si="6">X103-AA103</f>
        <v>488560</v>
      </c>
      <c r="AC103" s="342" t="s">
        <v>661</v>
      </c>
      <c r="AD103" s="342" t="s">
        <v>93</v>
      </c>
      <c r="AE103" s="346" t="s">
        <v>664</v>
      </c>
      <c r="AF103" s="343">
        <v>14021117</v>
      </c>
      <c r="AG103" s="342">
        <v>147</v>
      </c>
      <c r="AH103" s="342" t="s">
        <v>770</v>
      </c>
      <c r="AI103" s="342" t="s">
        <v>153</v>
      </c>
      <c r="AJ103" s="489">
        <v>1793015.2</v>
      </c>
      <c r="AK103" t="s">
        <v>662</v>
      </c>
      <c r="AL103">
        <v>3.67</v>
      </c>
    </row>
    <row r="104" spans="1:38" ht="20.25" customHeight="1" x14ac:dyDescent="0.25">
      <c r="A104" s="813">
        <v>446</v>
      </c>
      <c r="B104" s="347" t="s">
        <v>377</v>
      </c>
      <c r="C104" s="813">
        <v>1997</v>
      </c>
      <c r="D104" s="816">
        <v>14021030</v>
      </c>
      <c r="E104" s="832">
        <v>645328</v>
      </c>
      <c r="F104" s="813">
        <v>173123</v>
      </c>
      <c r="G104" s="813" t="s">
        <v>83</v>
      </c>
      <c r="H104" s="813">
        <v>7.0000000000000001E-3</v>
      </c>
      <c r="I104" s="832">
        <f>E104*H104</f>
        <v>4517.2960000000003</v>
      </c>
      <c r="J104" s="813"/>
      <c r="K104" s="832">
        <f>E104-I104</f>
        <v>640810.70400000003</v>
      </c>
      <c r="L104" s="832"/>
      <c r="M104" s="813"/>
      <c r="N104" s="816"/>
      <c r="O104" s="347" t="s">
        <v>118</v>
      </c>
      <c r="P104" s="347">
        <v>11554</v>
      </c>
      <c r="Q104" s="348">
        <v>14021104</v>
      </c>
      <c r="R104" s="347" t="s">
        <v>130</v>
      </c>
      <c r="S104" s="347">
        <v>25375344</v>
      </c>
      <c r="T104" s="347">
        <v>231679227</v>
      </c>
      <c r="U104" s="347" t="s">
        <v>97</v>
      </c>
      <c r="V104" s="347" t="s">
        <v>97</v>
      </c>
      <c r="W104" s="347" t="s">
        <v>103</v>
      </c>
      <c r="X104" s="349">
        <v>156153.71</v>
      </c>
      <c r="Y104" s="347"/>
      <c r="Z104" s="350">
        <v>8.9999999999999993E-3</v>
      </c>
      <c r="AA104" s="351">
        <v>1405</v>
      </c>
      <c r="AB104" s="349">
        <f t="shared" si="6"/>
        <v>154748.71</v>
      </c>
      <c r="AC104" s="347" t="s">
        <v>528</v>
      </c>
      <c r="AD104" s="347" t="s">
        <v>47</v>
      </c>
      <c r="AE104" s="352" t="s">
        <v>571</v>
      </c>
      <c r="AF104" s="348">
        <v>14021110</v>
      </c>
      <c r="AG104" s="347">
        <v>74</v>
      </c>
      <c r="AH104" s="347" t="s">
        <v>678</v>
      </c>
      <c r="AI104" s="347" t="s">
        <v>153</v>
      </c>
    </row>
    <row r="105" spans="1:38" ht="20.25" customHeight="1" x14ac:dyDescent="0.25">
      <c r="A105" s="814"/>
      <c r="B105" s="347" t="s">
        <v>378</v>
      </c>
      <c r="C105" s="814"/>
      <c r="D105" s="817"/>
      <c r="E105" s="833"/>
      <c r="F105" s="814"/>
      <c r="G105" s="814"/>
      <c r="H105" s="814"/>
      <c r="I105" s="833"/>
      <c r="J105" s="814"/>
      <c r="K105" s="833"/>
      <c r="L105" s="833"/>
      <c r="M105" s="814"/>
      <c r="N105" s="817"/>
      <c r="O105" s="347" t="s">
        <v>118</v>
      </c>
      <c r="P105" s="347">
        <v>11544</v>
      </c>
      <c r="Q105" s="348">
        <v>14021104</v>
      </c>
      <c r="R105" s="347" t="s">
        <v>130</v>
      </c>
      <c r="S105" s="347">
        <v>25845455</v>
      </c>
      <c r="T105" s="347">
        <v>231680225</v>
      </c>
      <c r="U105" s="347" t="s">
        <v>97</v>
      </c>
      <c r="V105" s="347" t="s">
        <v>97</v>
      </c>
      <c r="W105" s="347" t="s">
        <v>103</v>
      </c>
      <c r="X105" s="349">
        <v>285070.19</v>
      </c>
      <c r="Y105" s="347"/>
      <c r="Z105" s="350">
        <v>8.9999999999999993E-3</v>
      </c>
      <c r="AA105" s="351">
        <v>2566</v>
      </c>
      <c r="AB105" s="349">
        <f t="shared" si="6"/>
        <v>282504.19</v>
      </c>
      <c r="AC105" s="347" t="s">
        <v>445</v>
      </c>
      <c r="AD105" s="347" t="s">
        <v>47</v>
      </c>
      <c r="AE105" s="352" t="s">
        <v>514</v>
      </c>
      <c r="AF105" s="348">
        <v>14021104</v>
      </c>
      <c r="AG105" s="347">
        <v>73</v>
      </c>
      <c r="AH105" s="347" t="s">
        <v>544</v>
      </c>
      <c r="AI105" s="347" t="s">
        <v>153</v>
      </c>
    </row>
    <row r="106" spans="1:38" ht="20.25" customHeight="1" x14ac:dyDescent="0.25">
      <c r="A106" s="814"/>
      <c r="B106" s="347" t="s">
        <v>379</v>
      </c>
      <c r="C106" s="814"/>
      <c r="D106" s="817"/>
      <c r="E106" s="833"/>
      <c r="F106" s="814"/>
      <c r="G106" s="814"/>
      <c r="H106" s="814"/>
      <c r="I106" s="833"/>
      <c r="J106" s="814"/>
      <c r="K106" s="833"/>
      <c r="L106" s="833"/>
      <c r="M106" s="814"/>
      <c r="N106" s="817"/>
      <c r="O106" s="347" t="s">
        <v>85</v>
      </c>
      <c r="P106" s="347">
        <v>11366</v>
      </c>
      <c r="Q106" s="348">
        <v>14021102</v>
      </c>
      <c r="R106" s="347" t="s">
        <v>159</v>
      </c>
      <c r="S106" s="347">
        <v>12231455</v>
      </c>
      <c r="T106" s="347"/>
      <c r="U106" s="347" t="s">
        <v>97</v>
      </c>
      <c r="V106" s="347" t="s">
        <v>97</v>
      </c>
      <c r="W106" s="347" t="s">
        <v>103</v>
      </c>
      <c r="X106" s="349">
        <v>51755.02</v>
      </c>
      <c r="Y106" s="347"/>
      <c r="Z106" s="350">
        <v>8.9999999999999993E-3</v>
      </c>
      <c r="AA106" s="351">
        <v>466</v>
      </c>
      <c r="AB106" s="349">
        <f t="shared" si="6"/>
        <v>51289.02</v>
      </c>
      <c r="AC106" s="347" t="s">
        <v>195</v>
      </c>
      <c r="AD106" s="347" t="s">
        <v>47</v>
      </c>
      <c r="AE106" s="352" t="s">
        <v>513</v>
      </c>
      <c r="AF106" s="348">
        <v>14021103</v>
      </c>
      <c r="AG106" s="347">
        <v>71</v>
      </c>
      <c r="AH106" s="347" t="s">
        <v>542</v>
      </c>
      <c r="AI106" s="347" t="s">
        <v>153</v>
      </c>
    </row>
    <row r="107" spans="1:38" ht="20.25" customHeight="1" x14ac:dyDescent="0.25">
      <c r="A107" s="815"/>
      <c r="B107" s="347" t="s">
        <v>380</v>
      </c>
      <c r="C107" s="815"/>
      <c r="D107" s="818"/>
      <c r="E107" s="834"/>
      <c r="F107" s="815"/>
      <c r="G107" s="815"/>
      <c r="H107" s="815"/>
      <c r="I107" s="834"/>
      <c r="J107" s="815"/>
      <c r="K107" s="834"/>
      <c r="L107" s="834"/>
      <c r="M107" s="815"/>
      <c r="N107" s="818"/>
      <c r="O107" s="347" t="s">
        <v>158</v>
      </c>
      <c r="P107" s="347">
        <v>11451</v>
      </c>
      <c r="Q107" s="348">
        <v>14021102</v>
      </c>
      <c r="R107" s="347" t="s">
        <v>160</v>
      </c>
      <c r="S107" s="347">
        <v>97614192</v>
      </c>
      <c r="T107" s="347">
        <v>2458227</v>
      </c>
      <c r="U107" s="347" t="s">
        <v>97</v>
      </c>
      <c r="V107" s="347" t="s">
        <v>97</v>
      </c>
      <c r="W107" s="347" t="s">
        <v>103</v>
      </c>
      <c r="X107" s="349">
        <v>147831.78</v>
      </c>
      <c r="Y107" s="347"/>
      <c r="Z107" s="350">
        <v>8.9999999999999993E-3</v>
      </c>
      <c r="AA107" s="351">
        <v>1330</v>
      </c>
      <c r="AB107" s="349">
        <f t="shared" si="6"/>
        <v>146501.78</v>
      </c>
      <c r="AC107" s="347" t="s">
        <v>509</v>
      </c>
      <c r="AD107" s="347" t="s">
        <v>47</v>
      </c>
      <c r="AE107" s="352" t="s">
        <v>512</v>
      </c>
      <c r="AF107" s="348">
        <v>14021103</v>
      </c>
      <c r="AG107" s="347">
        <v>72</v>
      </c>
      <c r="AH107" s="347" t="s">
        <v>542</v>
      </c>
      <c r="AI107" s="347" t="s">
        <v>153</v>
      </c>
    </row>
    <row r="108" spans="1:38" ht="20.25" customHeight="1" x14ac:dyDescent="0.25">
      <c r="A108" s="792">
        <v>448</v>
      </c>
      <c r="B108" s="353" t="s">
        <v>381</v>
      </c>
      <c r="C108" s="792">
        <v>1997</v>
      </c>
      <c r="D108" s="801">
        <v>14021030</v>
      </c>
      <c r="E108" s="798">
        <v>2037311</v>
      </c>
      <c r="F108" s="792">
        <v>173180</v>
      </c>
      <c r="G108" s="792" t="s">
        <v>83</v>
      </c>
      <c r="H108" s="792">
        <v>7.0000000000000001E-3</v>
      </c>
      <c r="I108" s="798">
        <f>E108*H108</f>
        <v>14261.177</v>
      </c>
      <c r="J108" s="792"/>
      <c r="K108" s="798">
        <f>E108-I108</f>
        <v>2023049.8230000001</v>
      </c>
      <c r="L108" s="798"/>
      <c r="M108" s="792"/>
      <c r="N108" s="801"/>
      <c r="O108" s="353" t="s">
        <v>235</v>
      </c>
      <c r="P108" s="353">
        <v>21722</v>
      </c>
      <c r="Q108" s="354">
        <v>14021101</v>
      </c>
      <c r="R108" s="353" t="s">
        <v>395</v>
      </c>
      <c r="S108" s="353">
        <v>26863098</v>
      </c>
      <c r="T108" s="353"/>
      <c r="U108" s="353" t="s">
        <v>97</v>
      </c>
      <c r="V108" s="353" t="s">
        <v>97</v>
      </c>
      <c r="W108" s="353" t="s">
        <v>103</v>
      </c>
      <c r="X108" s="355">
        <v>1795639.91</v>
      </c>
      <c r="Y108" s="353"/>
      <c r="Z108" s="356">
        <v>8.9999999999999993E-3</v>
      </c>
      <c r="AA108" s="357">
        <v>16161</v>
      </c>
      <c r="AB108" s="355">
        <f t="shared" si="6"/>
        <v>1779478.91</v>
      </c>
      <c r="AC108" s="353" t="s">
        <v>435</v>
      </c>
      <c r="AD108" s="353" t="s">
        <v>47</v>
      </c>
      <c r="AE108" s="358" t="s">
        <v>516</v>
      </c>
      <c r="AF108" s="354">
        <v>14021102</v>
      </c>
      <c r="AG108" s="353">
        <v>68</v>
      </c>
      <c r="AH108" s="353" t="s">
        <v>518</v>
      </c>
      <c r="AI108" s="353" t="s">
        <v>153</v>
      </c>
    </row>
    <row r="109" spans="1:38" ht="20.25" customHeight="1" x14ac:dyDescent="0.25">
      <c r="A109" s="793"/>
      <c r="B109" s="353" t="s">
        <v>382</v>
      </c>
      <c r="C109" s="793"/>
      <c r="D109" s="802"/>
      <c r="E109" s="799"/>
      <c r="F109" s="793"/>
      <c r="G109" s="793"/>
      <c r="H109" s="793"/>
      <c r="I109" s="799"/>
      <c r="J109" s="793"/>
      <c r="K109" s="799"/>
      <c r="L109" s="799"/>
      <c r="M109" s="793"/>
      <c r="N109" s="802"/>
      <c r="O109" s="353" t="s">
        <v>235</v>
      </c>
      <c r="P109" s="353">
        <v>21722</v>
      </c>
      <c r="Q109" s="354">
        <v>14021101</v>
      </c>
      <c r="R109" s="353" t="s">
        <v>395</v>
      </c>
      <c r="S109" s="353">
        <v>26863098</v>
      </c>
      <c r="T109" s="353"/>
      <c r="U109" s="353" t="s">
        <v>97</v>
      </c>
      <c r="V109" s="353" t="s">
        <v>97</v>
      </c>
      <c r="W109" s="353" t="s">
        <v>103</v>
      </c>
      <c r="X109" s="355">
        <v>32336.799999999999</v>
      </c>
      <c r="Y109" s="353"/>
      <c r="Z109" s="356">
        <v>8.9999999999999993E-3</v>
      </c>
      <c r="AA109" s="357">
        <v>291</v>
      </c>
      <c r="AB109" s="355">
        <f>X109-AA109</f>
        <v>32045.8</v>
      </c>
      <c r="AC109" s="353" t="s">
        <v>435</v>
      </c>
      <c r="AD109" s="353" t="s">
        <v>47</v>
      </c>
      <c r="AE109" s="358" t="s">
        <v>515</v>
      </c>
      <c r="AF109" s="354">
        <v>14021102</v>
      </c>
      <c r="AG109" s="353">
        <v>69</v>
      </c>
      <c r="AH109" s="353" t="s">
        <v>518</v>
      </c>
      <c r="AI109" s="353" t="s">
        <v>153</v>
      </c>
    </row>
    <row r="110" spans="1:38" ht="20.25" customHeight="1" x14ac:dyDescent="0.25">
      <c r="A110" s="793"/>
      <c r="B110" s="353" t="s">
        <v>383</v>
      </c>
      <c r="C110" s="793"/>
      <c r="D110" s="802"/>
      <c r="E110" s="799"/>
      <c r="F110" s="793"/>
      <c r="G110" s="793"/>
      <c r="H110" s="793"/>
      <c r="I110" s="799"/>
      <c r="J110" s="793"/>
      <c r="K110" s="799"/>
      <c r="L110" s="799"/>
      <c r="M110" s="793"/>
      <c r="N110" s="802"/>
      <c r="O110" s="353" t="s">
        <v>85</v>
      </c>
      <c r="P110" s="353">
        <v>11351</v>
      </c>
      <c r="Q110" s="354">
        <v>14021101</v>
      </c>
      <c r="R110" s="353" t="s">
        <v>90</v>
      </c>
      <c r="S110" s="353">
        <v>95788184</v>
      </c>
      <c r="T110" s="353"/>
      <c r="U110" s="353" t="s">
        <v>97</v>
      </c>
      <c r="V110" s="353" t="s">
        <v>97</v>
      </c>
      <c r="W110" s="353" t="s">
        <v>103</v>
      </c>
      <c r="X110" s="355">
        <v>61137.13</v>
      </c>
      <c r="Y110" s="353"/>
      <c r="Z110" s="356">
        <v>8.9999999999999993E-3</v>
      </c>
      <c r="AA110" s="357">
        <v>550</v>
      </c>
      <c r="AB110" s="355">
        <f>X110-AA110</f>
        <v>60587.13</v>
      </c>
      <c r="AC110" s="353" t="s">
        <v>195</v>
      </c>
      <c r="AD110" s="353" t="s">
        <v>47</v>
      </c>
      <c r="AE110" s="358" t="s">
        <v>517</v>
      </c>
      <c r="AF110" s="354">
        <v>14021102</v>
      </c>
      <c r="AG110" s="353">
        <v>70</v>
      </c>
      <c r="AH110" s="353" t="s">
        <v>542</v>
      </c>
      <c r="AI110" s="353" t="s">
        <v>153</v>
      </c>
    </row>
    <row r="111" spans="1:38" ht="20.25" customHeight="1" x14ac:dyDescent="0.25">
      <c r="A111" s="794"/>
      <c r="B111" s="353" t="s">
        <v>384</v>
      </c>
      <c r="C111" s="794"/>
      <c r="D111" s="803"/>
      <c r="E111" s="800"/>
      <c r="F111" s="794"/>
      <c r="G111" s="794"/>
      <c r="H111" s="794"/>
      <c r="I111" s="800"/>
      <c r="J111" s="794"/>
      <c r="K111" s="800"/>
      <c r="L111" s="800"/>
      <c r="M111" s="794"/>
      <c r="N111" s="803"/>
      <c r="O111" s="353" t="s">
        <v>85</v>
      </c>
      <c r="P111" s="353">
        <v>11366</v>
      </c>
      <c r="Q111" s="354">
        <v>14021102</v>
      </c>
      <c r="R111" s="353" t="s">
        <v>159</v>
      </c>
      <c r="S111" s="353">
        <v>12231455</v>
      </c>
      <c r="T111" s="353"/>
      <c r="U111" s="353" t="s">
        <v>97</v>
      </c>
      <c r="V111" s="353" t="s">
        <v>97</v>
      </c>
      <c r="W111" s="353" t="s">
        <v>100</v>
      </c>
      <c r="X111" s="355">
        <v>133935.98000000001</v>
      </c>
      <c r="Y111" s="353"/>
      <c r="Z111" s="356">
        <v>8.9999999999999993E-3</v>
      </c>
      <c r="AA111" s="357">
        <v>1205</v>
      </c>
      <c r="AB111" s="355">
        <f>X111-AA111</f>
        <v>132730.98000000001</v>
      </c>
      <c r="AC111" s="353" t="s">
        <v>195</v>
      </c>
      <c r="AD111" s="353" t="s">
        <v>47</v>
      </c>
      <c r="AE111" s="358" t="s">
        <v>513</v>
      </c>
      <c r="AF111" s="354">
        <v>14021103</v>
      </c>
      <c r="AG111" s="353">
        <v>71</v>
      </c>
      <c r="AH111" s="353"/>
      <c r="AI111" s="353"/>
    </row>
    <row r="112" spans="1:38" ht="20.25" customHeight="1" x14ac:dyDescent="0.25">
      <c r="A112" s="795">
        <v>450</v>
      </c>
      <c r="B112" s="359" t="s">
        <v>385</v>
      </c>
      <c r="C112" s="795">
        <v>1986</v>
      </c>
      <c r="D112" s="804">
        <v>14021026</v>
      </c>
      <c r="E112" s="807">
        <v>1754780</v>
      </c>
      <c r="F112" s="795">
        <v>173355</v>
      </c>
      <c r="G112" s="795" t="s">
        <v>83</v>
      </c>
      <c r="H112" s="795">
        <v>8.0000000000000002E-3</v>
      </c>
      <c r="I112" s="807">
        <f>E112*H112</f>
        <v>14038.24</v>
      </c>
      <c r="J112" s="795"/>
      <c r="K112" s="807">
        <f>E112-I112</f>
        <v>1740741.76</v>
      </c>
      <c r="L112" s="807"/>
      <c r="M112" s="795"/>
      <c r="N112" s="804"/>
      <c r="O112" s="359" t="s">
        <v>85</v>
      </c>
      <c r="P112" s="359">
        <v>11172</v>
      </c>
      <c r="Q112" s="360">
        <v>14021028</v>
      </c>
      <c r="R112" s="359" t="s">
        <v>90</v>
      </c>
      <c r="S112" s="359">
        <v>23845794</v>
      </c>
      <c r="T112" s="359"/>
      <c r="U112" s="359" t="s">
        <v>46</v>
      </c>
      <c r="V112" s="359" t="s">
        <v>46</v>
      </c>
      <c r="W112" s="359" t="s">
        <v>108</v>
      </c>
      <c r="X112" s="361">
        <v>55726.59</v>
      </c>
      <c r="Y112" s="359"/>
      <c r="Z112" s="361">
        <v>1.5</v>
      </c>
      <c r="AA112" s="362">
        <v>836</v>
      </c>
      <c r="AB112" s="361">
        <f>X112-AA112</f>
        <v>54890.59</v>
      </c>
      <c r="AC112" s="359" t="s">
        <v>107</v>
      </c>
      <c r="AD112" s="359" t="s">
        <v>93</v>
      </c>
      <c r="AE112" s="363" t="s">
        <v>526</v>
      </c>
      <c r="AF112" s="360">
        <v>14021030</v>
      </c>
      <c r="AG112" s="359">
        <v>123</v>
      </c>
      <c r="AH112" s="359"/>
      <c r="AI112" s="359"/>
    </row>
    <row r="113" spans="1:38" ht="20.25" customHeight="1" x14ac:dyDescent="0.25">
      <c r="A113" s="796"/>
      <c r="B113" s="359" t="s">
        <v>386</v>
      </c>
      <c r="C113" s="796"/>
      <c r="D113" s="805"/>
      <c r="E113" s="808"/>
      <c r="F113" s="796"/>
      <c r="G113" s="796"/>
      <c r="H113" s="796"/>
      <c r="I113" s="808"/>
      <c r="J113" s="796"/>
      <c r="K113" s="808"/>
      <c r="L113" s="808"/>
      <c r="M113" s="796"/>
      <c r="N113" s="805"/>
      <c r="O113" s="359" t="s">
        <v>282</v>
      </c>
      <c r="P113" s="359">
        <v>12308</v>
      </c>
      <c r="Q113" s="360">
        <v>14021125</v>
      </c>
      <c r="R113" s="359" t="s">
        <v>754</v>
      </c>
      <c r="S113" s="359">
        <v>22625541</v>
      </c>
      <c r="T113" s="359">
        <v>231475227</v>
      </c>
      <c r="U113" s="359" t="s">
        <v>46</v>
      </c>
      <c r="V113" s="359" t="s">
        <v>46</v>
      </c>
      <c r="W113" s="359" t="s">
        <v>100</v>
      </c>
      <c r="X113" s="361">
        <v>632684.44999999995</v>
      </c>
      <c r="Y113" s="359"/>
      <c r="Z113" s="361">
        <v>1.5</v>
      </c>
      <c r="AA113" s="362">
        <v>9490</v>
      </c>
      <c r="AB113" s="361">
        <f t="shared" ref="AB113:AB118" si="7">X113-AA113</f>
        <v>623194.44999999995</v>
      </c>
      <c r="AC113" s="359" t="s">
        <v>106</v>
      </c>
      <c r="AD113" s="359" t="s">
        <v>93</v>
      </c>
      <c r="AE113" s="363"/>
      <c r="AF113" s="360">
        <v>14021129</v>
      </c>
      <c r="AG113" s="359">
        <v>149</v>
      </c>
      <c r="AH113" s="359"/>
      <c r="AI113" s="359"/>
    </row>
    <row r="114" spans="1:38" ht="20.25" customHeight="1" x14ac:dyDescent="0.25">
      <c r="A114" s="796"/>
      <c r="B114" s="359" t="s">
        <v>387</v>
      </c>
      <c r="C114" s="796"/>
      <c r="D114" s="805"/>
      <c r="E114" s="808"/>
      <c r="F114" s="796"/>
      <c r="G114" s="796"/>
      <c r="H114" s="796"/>
      <c r="I114" s="808"/>
      <c r="J114" s="796"/>
      <c r="K114" s="808"/>
      <c r="L114" s="808"/>
      <c r="M114" s="796"/>
      <c r="N114" s="805"/>
      <c r="O114" s="359" t="s">
        <v>282</v>
      </c>
      <c r="P114" s="359">
        <v>12414</v>
      </c>
      <c r="Q114" s="360">
        <v>14021128</v>
      </c>
      <c r="R114" s="359" t="s">
        <v>396</v>
      </c>
      <c r="S114" s="359">
        <v>22618109</v>
      </c>
      <c r="T114" s="359">
        <v>231474226</v>
      </c>
      <c r="U114" s="359" t="s">
        <v>46</v>
      </c>
      <c r="V114" s="359" t="s">
        <v>46</v>
      </c>
      <c r="W114" s="359" t="s">
        <v>100</v>
      </c>
      <c r="X114" s="361">
        <v>506416</v>
      </c>
      <c r="Y114" s="359"/>
      <c r="Z114" s="361">
        <v>1.5</v>
      </c>
      <c r="AA114" s="362">
        <v>7596</v>
      </c>
      <c r="AB114" s="361">
        <f t="shared" si="7"/>
        <v>498820</v>
      </c>
      <c r="AC114" s="359" t="s">
        <v>362</v>
      </c>
      <c r="AD114" s="359" t="s">
        <v>93</v>
      </c>
      <c r="AE114" s="363"/>
      <c r="AF114" s="360">
        <v>14021129</v>
      </c>
      <c r="AG114" s="359">
        <v>150</v>
      </c>
      <c r="AH114" s="359"/>
      <c r="AI114" s="359"/>
    </row>
    <row r="115" spans="1:38" ht="20.25" customHeight="1" x14ac:dyDescent="0.25">
      <c r="A115" s="796"/>
      <c r="B115" s="359" t="s">
        <v>388</v>
      </c>
      <c r="C115" s="796"/>
      <c r="D115" s="805"/>
      <c r="E115" s="808"/>
      <c r="F115" s="796"/>
      <c r="G115" s="796"/>
      <c r="H115" s="796"/>
      <c r="I115" s="808"/>
      <c r="J115" s="796"/>
      <c r="K115" s="808"/>
      <c r="L115" s="808"/>
      <c r="M115" s="796"/>
      <c r="N115" s="805"/>
      <c r="O115" s="359" t="s">
        <v>118</v>
      </c>
      <c r="P115" s="359">
        <v>11340</v>
      </c>
      <c r="Q115" s="360">
        <v>14021030</v>
      </c>
      <c r="R115" s="359" t="s">
        <v>397</v>
      </c>
      <c r="S115" s="359">
        <v>26265913</v>
      </c>
      <c r="T115" s="359">
        <v>231678222</v>
      </c>
      <c r="U115" s="359" t="s">
        <v>46</v>
      </c>
      <c r="V115" s="359" t="s">
        <v>46</v>
      </c>
      <c r="W115" s="359" t="s">
        <v>108</v>
      </c>
      <c r="X115" s="361">
        <v>197266.86</v>
      </c>
      <c r="Y115" s="359"/>
      <c r="Z115" s="361">
        <v>1.5</v>
      </c>
      <c r="AA115" s="362">
        <v>2959</v>
      </c>
      <c r="AB115" s="361">
        <f t="shared" si="7"/>
        <v>194307.86</v>
      </c>
      <c r="AC115" s="359" t="s">
        <v>400</v>
      </c>
      <c r="AD115" s="359" t="s">
        <v>93</v>
      </c>
      <c r="AE115" s="363" t="s">
        <v>525</v>
      </c>
      <c r="AF115" s="360">
        <v>14021030</v>
      </c>
      <c r="AG115" s="359">
        <v>124</v>
      </c>
      <c r="AH115" s="359" t="s">
        <v>770</v>
      </c>
      <c r="AI115" s="359" t="s">
        <v>153</v>
      </c>
    </row>
    <row r="116" spans="1:38" ht="20.25" x14ac:dyDescent="0.25">
      <c r="A116" s="796"/>
      <c r="B116" s="359" t="s">
        <v>389</v>
      </c>
      <c r="C116" s="796"/>
      <c r="D116" s="805"/>
      <c r="E116" s="808"/>
      <c r="F116" s="796"/>
      <c r="G116" s="796"/>
      <c r="H116" s="796"/>
      <c r="I116" s="808"/>
      <c r="J116" s="796"/>
      <c r="K116" s="808"/>
      <c r="L116" s="808"/>
      <c r="M116" s="796"/>
      <c r="N116" s="805"/>
      <c r="O116" s="359" t="s">
        <v>85</v>
      </c>
      <c r="P116" s="359">
        <v>11989</v>
      </c>
      <c r="Q116" s="360">
        <v>14021116</v>
      </c>
      <c r="R116" s="359" t="s">
        <v>251</v>
      </c>
      <c r="S116" s="359">
        <v>13190737</v>
      </c>
      <c r="T116" s="359"/>
      <c r="U116" s="359" t="s">
        <v>46</v>
      </c>
      <c r="V116" s="388" t="s">
        <v>97</v>
      </c>
      <c r="W116" s="359" t="s">
        <v>103</v>
      </c>
      <c r="X116" s="361">
        <v>244448.8</v>
      </c>
      <c r="Y116" s="359"/>
      <c r="Z116" s="361">
        <v>1.5</v>
      </c>
      <c r="AA116" s="362">
        <v>3667</v>
      </c>
      <c r="AB116" s="361">
        <f t="shared" si="7"/>
        <v>240781.8</v>
      </c>
      <c r="AC116" s="359" t="s">
        <v>661</v>
      </c>
      <c r="AD116" s="359" t="s">
        <v>93</v>
      </c>
      <c r="AE116" s="363" t="s">
        <v>664</v>
      </c>
      <c r="AF116" s="360">
        <v>14021117</v>
      </c>
      <c r="AG116" s="359">
        <v>147</v>
      </c>
      <c r="AH116" s="359" t="s">
        <v>770</v>
      </c>
      <c r="AI116" s="359" t="s">
        <v>153</v>
      </c>
      <c r="AJ116" s="495">
        <v>883669.20599999989</v>
      </c>
      <c r="AK116" t="s">
        <v>662</v>
      </c>
      <c r="AL116">
        <v>3.67</v>
      </c>
    </row>
    <row r="117" spans="1:38" ht="20.25" customHeight="1" x14ac:dyDescent="0.25">
      <c r="A117" s="796"/>
      <c r="B117" s="359" t="s">
        <v>390</v>
      </c>
      <c r="C117" s="796"/>
      <c r="D117" s="805"/>
      <c r="E117" s="808"/>
      <c r="F117" s="796"/>
      <c r="G117" s="796"/>
      <c r="H117" s="796"/>
      <c r="I117" s="808"/>
      <c r="J117" s="796"/>
      <c r="K117" s="808"/>
      <c r="L117" s="808"/>
      <c r="M117" s="796"/>
      <c r="N117" s="805"/>
      <c r="O117" s="359" t="s">
        <v>85</v>
      </c>
      <c r="P117" s="359">
        <v>11382</v>
      </c>
      <c r="Q117" s="360">
        <v>14021102</v>
      </c>
      <c r="R117" s="359" t="s">
        <v>398</v>
      </c>
      <c r="S117" s="359">
        <v>24329350</v>
      </c>
      <c r="T117" s="359"/>
      <c r="U117" s="359" t="s">
        <v>46</v>
      </c>
      <c r="V117" s="359" t="s">
        <v>46</v>
      </c>
      <c r="W117" s="359" t="s">
        <v>100</v>
      </c>
      <c r="X117" s="361">
        <v>13402.31</v>
      </c>
      <c r="Y117" s="359"/>
      <c r="Z117" s="361">
        <v>1.5</v>
      </c>
      <c r="AA117" s="362">
        <v>201</v>
      </c>
      <c r="AB117" s="361">
        <f t="shared" si="7"/>
        <v>13201.31</v>
      </c>
      <c r="AC117" s="359" t="s">
        <v>440</v>
      </c>
      <c r="AD117" s="359" t="s">
        <v>93</v>
      </c>
      <c r="AE117" s="363" t="s">
        <v>507</v>
      </c>
      <c r="AF117" s="360">
        <v>14021103</v>
      </c>
      <c r="AG117" s="359">
        <v>128</v>
      </c>
      <c r="AH117" s="359" t="s">
        <v>558</v>
      </c>
      <c r="AI117" s="359" t="s">
        <v>153</v>
      </c>
    </row>
    <row r="118" spans="1:38" ht="20.25" customHeight="1" x14ac:dyDescent="0.25">
      <c r="A118" s="797"/>
      <c r="B118" s="359" t="s">
        <v>391</v>
      </c>
      <c r="C118" s="797"/>
      <c r="D118" s="806"/>
      <c r="E118" s="809"/>
      <c r="F118" s="797"/>
      <c r="G118" s="797"/>
      <c r="H118" s="797"/>
      <c r="I118" s="809"/>
      <c r="J118" s="797"/>
      <c r="K118" s="809"/>
      <c r="L118" s="809"/>
      <c r="M118" s="797"/>
      <c r="N118" s="806"/>
      <c r="O118" s="359" t="s">
        <v>118</v>
      </c>
      <c r="P118" s="359">
        <v>11596</v>
      </c>
      <c r="Q118" s="360">
        <v>14021107</v>
      </c>
      <c r="R118" s="359" t="s">
        <v>397</v>
      </c>
      <c r="S118" s="359">
        <v>26178138</v>
      </c>
      <c r="T118" s="359">
        <v>231673228</v>
      </c>
      <c r="U118" s="359" t="s">
        <v>46</v>
      </c>
      <c r="V118" s="359" t="s">
        <v>46</v>
      </c>
      <c r="W118" s="359" t="s">
        <v>108</v>
      </c>
      <c r="X118" s="361">
        <v>90796.76</v>
      </c>
      <c r="Y118" s="359"/>
      <c r="Z118" s="361">
        <v>1.5</v>
      </c>
      <c r="AA118" s="362">
        <v>1362</v>
      </c>
      <c r="AB118" s="361">
        <f t="shared" si="7"/>
        <v>89434.76</v>
      </c>
      <c r="AC118" s="359" t="s">
        <v>302</v>
      </c>
      <c r="AD118" s="359" t="s">
        <v>93</v>
      </c>
      <c r="AE118" s="363" t="s">
        <v>487</v>
      </c>
      <c r="AF118" s="360">
        <v>14021108</v>
      </c>
      <c r="AG118" s="359">
        <v>137</v>
      </c>
      <c r="AH118" s="359" t="s">
        <v>542</v>
      </c>
      <c r="AI118" s="359" t="s">
        <v>153</v>
      </c>
    </row>
    <row r="119" spans="1:38" ht="20.25" customHeight="1" x14ac:dyDescent="0.25">
      <c r="A119" s="878">
        <v>451</v>
      </c>
      <c r="B119" s="170" t="s">
        <v>392</v>
      </c>
      <c r="C119" s="878">
        <v>2001</v>
      </c>
      <c r="D119" s="881">
        <v>14021101</v>
      </c>
      <c r="E119" s="875">
        <v>2000000</v>
      </c>
      <c r="F119" s="878">
        <v>173462</v>
      </c>
      <c r="G119" s="878" t="s">
        <v>122</v>
      </c>
      <c r="H119" s="878">
        <v>8.0000000000000002E-3</v>
      </c>
      <c r="I119" s="875">
        <f>E119*H119</f>
        <v>16000</v>
      </c>
      <c r="J119" s="878"/>
      <c r="K119" s="875">
        <f>E119-I119</f>
        <v>1984000</v>
      </c>
      <c r="L119" s="875"/>
      <c r="M119" s="878"/>
      <c r="N119" s="881"/>
      <c r="O119" s="170" t="s">
        <v>118</v>
      </c>
      <c r="P119" s="170">
        <v>11596</v>
      </c>
      <c r="Q119" s="171">
        <v>14021107</v>
      </c>
      <c r="R119" s="170" t="s">
        <v>397</v>
      </c>
      <c r="S119" s="170">
        <v>26178138</v>
      </c>
      <c r="T119" s="170">
        <v>231673228</v>
      </c>
      <c r="U119" s="170" t="s">
        <v>46</v>
      </c>
      <c r="V119" s="170" t="s">
        <v>46</v>
      </c>
      <c r="W119" s="170" t="s">
        <v>108</v>
      </c>
      <c r="X119" s="172">
        <v>144726.26272</v>
      </c>
      <c r="Y119" s="170"/>
      <c r="Z119" s="172">
        <v>1.5</v>
      </c>
      <c r="AA119" s="174">
        <v>2171</v>
      </c>
      <c r="AB119" s="172">
        <f>X119-AA119</f>
        <v>142555.26272</v>
      </c>
      <c r="AC119" s="170" t="s">
        <v>302</v>
      </c>
      <c r="AD119" s="170" t="s">
        <v>93</v>
      </c>
      <c r="AE119" s="175" t="s">
        <v>487</v>
      </c>
      <c r="AF119" s="171">
        <v>14021108</v>
      </c>
      <c r="AG119" s="170">
        <v>137</v>
      </c>
      <c r="AH119" s="170" t="s">
        <v>542</v>
      </c>
      <c r="AI119" s="170" t="s">
        <v>153</v>
      </c>
    </row>
    <row r="120" spans="1:38" ht="20.25" customHeight="1" x14ac:dyDescent="0.25">
      <c r="A120" s="879"/>
      <c r="B120" s="170" t="s">
        <v>393</v>
      </c>
      <c r="C120" s="879"/>
      <c r="D120" s="882"/>
      <c r="E120" s="876"/>
      <c r="F120" s="879"/>
      <c r="G120" s="879"/>
      <c r="H120" s="879"/>
      <c r="I120" s="876"/>
      <c r="J120" s="879"/>
      <c r="K120" s="876"/>
      <c r="L120" s="876"/>
      <c r="M120" s="879"/>
      <c r="N120" s="882"/>
      <c r="O120" s="170" t="s">
        <v>235</v>
      </c>
      <c r="P120" s="170">
        <v>22477</v>
      </c>
      <c r="Q120" s="171">
        <v>14021111</v>
      </c>
      <c r="R120" s="170" t="s">
        <v>399</v>
      </c>
      <c r="S120" s="170">
        <v>26397961</v>
      </c>
      <c r="T120" s="170"/>
      <c r="U120" s="170" t="s">
        <v>46</v>
      </c>
      <c r="V120" s="170" t="s">
        <v>46</v>
      </c>
      <c r="W120" s="170" t="s">
        <v>100</v>
      </c>
      <c r="X120" s="172">
        <v>62478.312639999996</v>
      </c>
      <c r="Y120" s="170"/>
      <c r="Z120" s="172">
        <v>1.5</v>
      </c>
      <c r="AA120" s="174">
        <v>937</v>
      </c>
      <c r="AB120" s="172">
        <f t="shared" ref="AB120:AB130" si="8">X120-AA120</f>
        <v>61541.312639999996</v>
      </c>
      <c r="AC120" s="170" t="s">
        <v>538</v>
      </c>
      <c r="AD120" s="170" t="s">
        <v>93</v>
      </c>
      <c r="AE120" s="175" t="s">
        <v>566</v>
      </c>
      <c r="AF120" s="171">
        <v>14021112</v>
      </c>
      <c r="AG120" s="170">
        <v>143</v>
      </c>
      <c r="AH120" s="170"/>
      <c r="AI120" s="170"/>
    </row>
    <row r="121" spans="1:38" ht="20.25" customHeight="1" x14ac:dyDescent="0.25">
      <c r="A121" s="879"/>
      <c r="B121" s="170" t="s">
        <v>394</v>
      </c>
      <c r="C121" s="879"/>
      <c r="D121" s="882"/>
      <c r="E121" s="876"/>
      <c r="F121" s="879"/>
      <c r="G121" s="879"/>
      <c r="H121" s="879"/>
      <c r="I121" s="876"/>
      <c r="J121" s="879"/>
      <c r="K121" s="876"/>
      <c r="L121" s="876"/>
      <c r="M121" s="879"/>
      <c r="N121" s="882"/>
      <c r="O121" s="170" t="s">
        <v>84</v>
      </c>
      <c r="P121" s="170">
        <v>7916</v>
      </c>
      <c r="Q121" s="171">
        <v>14021103</v>
      </c>
      <c r="R121" s="170" t="s">
        <v>406</v>
      </c>
      <c r="S121" s="170">
        <v>25874239</v>
      </c>
      <c r="T121" s="170">
        <v>2494226</v>
      </c>
      <c r="U121" s="170" t="s">
        <v>46</v>
      </c>
      <c r="V121" s="170" t="s">
        <v>46</v>
      </c>
      <c r="W121" s="170" t="s">
        <v>100</v>
      </c>
      <c r="X121" s="172">
        <v>21156.393920000002</v>
      </c>
      <c r="Y121" s="170"/>
      <c r="Z121" s="172">
        <v>1.5</v>
      </c>
      <c r="AA121" s="174">
        <v>317</v>
      </c>
      <c r="AB121" s="172">
        <f t="shared" si="8"/>
        <v>20839.393920000002</v>
      </c>
      <c r="AC121" s="170" t="s">
        <v>481</v>
      </c>
      <c r="AD121" s="170" t="s">
        <v>93</v>
      </c>
      <c r="AE121" s="175" t="s">
        <v>482</v>
      </c>
      <c r="AF121" s="171">
        <v>14021103</v>
      </c>
      <c r="AG121" s="170">
        <v>129</v>
      </c>
      <c r="AH121" s="170" t="s">
        <v>559</v>
      </c>
      <c r="AI121" s="170" t="s">
        <v>153</v>
      </c>
    </row>
    <row r="122" spans="1:38" ht="20.25" customHeight="1" x14ac:dyDescent="0.25">
      <c r="A122" s="879"/>
      <c r="B122" s="170" t="s">
        <v>402</v>
      </c>
      <c r="C122" s="879"/>
      <c r="D122" s="882"/>
      <c r="E122" s="876"/>
      <c r="F122" s="879"/>
      <c r="G122" s="879"/>
      <c r="H122" s="879"/>
      <c r="I122" s="876"/>
      <c r="J122" s="879"/>
      <c r="K122" s="876"/>
      <c r="L122" s="876"/>
      <c r="M122" s="879"/>
      <c r="N122" s="882"/>
      <c r="O122" s="170" t="s">
        <v>85</v>
      </c>
      <c r="P122" s="170">
        <v>11719</v>
      </c>
      <c r="Q122" s="171">
        <v>14021110</v>
      </c>
      <c r="R122" s="170" t="s">
        <v>218</v>
      </c>
      <c r="S122" s="170">
        <v>95303505</v>
      </c>
      <c r="T122" s="170"/>
      <c r="U122" s="170" t="s">
        <v>46</v>
      </c>
      <c r="V122" s="170" t="s">
        <v>46</v>
      </c>
      <c r="W122" s="170" t="s">
        <v>108</v>
      </c>
      <c r="X122" s="172">
        <v>469593.90240000002</v>
      </c>
      <c r="Y122" s="170"/>
      <c r="Z122" s="172">
        <v>1.5</v>
      </c>
      <c r="AA122" s="174">
        <v>7044</v>
      </c>
      <c r="AB122" s="172">
        <f t="shared" si="8"/>
        <v>462549.90240000002</v>
      </c>
      <c r="AC122" s="170" t="s">
        <v>536</v>
      </c>
      <c r="AD122" s="170" t="s">
        <v>93</v>
      </c>
      <c r="AE122" s="175" t="s">
        <v>563</v>
      </c>
      <c r="AF122" s="171">
        <v>14021111</v>
      </c>
      <c r="AG122" s="170">
        <v>142</v>
      </c>
      <c r="AH122" s="170" t="s">
        <v>658</v>
      </c>
      <c r="AI122" s="170" t="s">
        <v>153</v>
      </c>
    </row>
    <row r="123" spans="1:38" ht="20.25" customHeight="1" x14ac:dyDescent="0.25">
      <c r="A123" s="879"/>
      <c r="B123" s="170" t="s">
        <v>403</v>
      </c>
      <c r="C123" s="879"/>
      <c r="D123" s="882"/>
      <c r="E123" s="876"/>
      <c r="F123" s="879"/>
      <c r="G123" s="879"/>
      <c r="H123" s="879"/>
      <c r="I123" s="876"/>
      <c r="J123" s="879"/>
      <c r="K123" s="876"/>
      <c r="L123" s="876"/>
      <c r="M123" s="879"/>
      <c r="N123" s="882"/>
      <c r="O123" s="170" t="s">
        <v>235</v>
      </c>
      <c r="P123" s="170">
        <v>21943</v>
      </c>
      <c r="Q123" s="171">
        <v>14021104</v>
      </c>
      <c r="R123" s="170" t="s">
        <v>499</v>
      </c>
      <c r="S123" s="170">
        <v>90999537</v>
      </c>
      <c r="T123" s="170"/>
      <c r="U123" s="170" t="s">
        <v>46</v>
      </c>
      <c r="V123" s="170" t="s">
        <v>46</v>
      </c>
      <c r="W123" s="170" t="s">
        <v>100</v>
      </c>
      <c r="X123" s="172">
        <v>10659.208640000001</v>
      </c>
      <c r="Y123" s="170"/>
      <c r="Z123" s="172">
        <v>1.5</v>
      </c>
      <c r="AA123" s="174">
        <v>160</v>
      </c>
      <c r="AB123" s="172">
        <f t="shared" si="8"/>
        <v>10499.208640000001</v>
      </c>
      <c r="AC123" s="170" t="s">
        <v>442</v>
      </c>
      <c r="AD123" s="170" t="s">
        <v>93</v>
      </c>
      <c r="AE123" s="175" t="s">
        <v>503</v>
      </c>
      <c r="AF123" s="171">
        <v>14021104</v>
      </c>
      <c r="AG123" s="170">
        <v>130</v>
      </c>
      <c r="AH123" s="170" t="s">
        <v>612</v>
      </c>
      <c r="AI123" s="170" t="s">
        <v>153</v>
      </c>
    </row>
    <row r="124" spans="1:38" ht="20.25" customHeight="1" x14ac:dyDescent="0.25">
      <c r="A124" s="879"/>
      <c r="B124" s="170" t="s">
        <v>404</v>
      </c>
      <c r="C124" s="879"/>
      <c r="D124" s="882"/>
      <c r="E124" s="876"/>
      <c r="F124" s="879"/>
      <c r="G124" s="879"/>
      <c r="H124" s="879"/>
      <c r="I124" s="876"/>
      <c r="J124" s="879"/>
      <c r="K124" s="876"/>
      <c r="L124" s="876"/>
      <c r="M124" s="879"/>
      <c r="N124" s="882"/>
      <c r="O124" s="170" t="s">
        <v>235</v>
      </c>
      <c r="P124" s="170">
        <v>21943</v>
      </c>
      <c r="Q124" s="171">
        <v>14021104</v>
      </c>
      <c r="R124" s="170" t="s">
        <v>499</v>
      </c>
      <c r="S124" s="170">
        <v>23717332</v>
      </c>
      <c r="T124" s="170"/>
      <c r="U124" s="170" t="s">
        <v>46</v>
      </c>
      <c r="V124" s="170" t="s">
        <v>46</v>
      </c>
      <c r="W124" s="170" t="s">
        <v>100</v>
      </c>
      <c r="X124" s="172">
        <v>1746.0291199999999</v>
      </c>
      <c r="Y124" s="170"/>
      <c r="Z124" s="172">
        <v>1.5</v>
      </c>
      <c r="AA124" s="174">
        <v>26</v>
      </c>
      <c r="AB124" s="172">
        <f t="shared" si="8"/>
        <v>1720.0291199999999</v>
      </c>
      <c r="AC124" s="170" t="s">
        <v>442</v>
      </c>
      <c r="AD124" s="170" t="s">
        <v>93</v>
      </c>
      <c r="AE124" s="175" t="s">
        <v>503</v>
      </c>
      <c r="AF124" s="171">
        <v>14021104</v>
      </c>
      <c r="AG124" s="170">
        <v>130</v>
      </c>
      <c r="AH124" s="170" t="s">
        <v>612</v>
      </c>
      <c r="AI124" s="170" t="s">
        <v>153</v>
      </c>
    </row>
    <row r="125" spans="1:38" ht="20.25" customHeight="1" x14ac:dyDescent="0.25">
      <c r="A125" s="879"/>
      <c r="B125" s="170" t="s">
        <v>405</v>
      </c>
      <c r="C125" s="879"/>
      <c r="D125" s="882"/>
      <c r="E125" s="876"/>
      <c r="F125" s="879"/>
      <c r="G125" s="879"/>
      <c r="H125" s="879"/>
      <c r="I125" s="876"/>
      <c r="J125" s="879"/>
      <c r="K125" s="876"/>
      <c r="L125" s="876"/>
      <c r="M125" s="879"/>
      <c r="N125" s="882"/>
      <c r="O125" s="170" t="s">
        <v>158</v>
      </c>
      <c r="P125" s="170">
        <v>11505</v>
      </c>
      <c r="Q125" s="171">
        <v>14021103</v>
      </c>
      <c r="R125" s="170" t="s">
        <v>434</v>
      </c>
      <c r="S125" s="170">
        <v>96420720</v>
      </c>
      <c r="T125" s="170">
        <v>2457220</v>
      </c>
      <c r="U125" s="170" t="s">
        <v>46</v>
      </c>
      <c r="V125" s="170" t="s">
        <v>46</v>
      </c>
      <c r="W125" s="170" t="s">
        <v>108</v>
      </c>
      <c r="X125" s="172">
        <v>664086.87072000001</v>
      </c>
      <c r="Y125" s="170"/>
      <c r="Z125" s="172">
        <v>1.5</v>
      </c>
      <c r="AA125" s="174">
        <v>9961</v>
      </c>
      <c r="AB125" s="172">
        <f t="shared" si="8"/>
        <v>654125.87072000001</v>
      </c>
      <c r="AC125" s="170" t="s">
        <v>443</v>
      </c>
      <c r="AD125" s="170" t="s">
        <v>93</v>
      </c>
      <c r="AE125" s="175" t="s">
        <v>505</v>
      </c>
      <c r="AF125" s="171">
        <v>14021104</v>
      </c>
      <c r="AG125" s="170">
        <v>132</v>
      </c>
      <c r="AH125" s="170" t="s">
        <v>612</v>
      </c>
      <c r="AI125" s="170" t="s">
        <v>153</v>
      </c>
    </row>
    <row r="126" spans="1:38" ht="20.25" customHeight="1" x14ac:dyDescent="0.25">
      <c r="A126" s="879"/>
      <c r="B126" s="170" t="s">
        <v>407</v>
      </c>
      <c r="C126" s="879"/>
      <c r="D126" s="882"/>
      <c r="E126" s="876"/>
      <c r="F126" s="879"/>
      <c r="G126" s="879"/>
      <c r="H126" s="879"/>
      <c r="I126" s="876"/>
      <c r="J126" s="879"/>
      <c r="K126" s="876"/>
      <c r="L126" s="876"/>
      <c r="M126" s="879"/>
      <c r="N126" s="882"/>
      <c r="O126" s="170" t="s">
        <v>242</v>
      </c>
      <c r="P126" s="170">
        <v>7763</v>
      </c>
      <c r="Q126" s="171">
        <v>14021104</v>
      </c>
      <c r="R126" s="170" t="s">
        <v>307</v>
      </c>
      <c r="S126" s="170">
        <v>26840396</v>
      </c>
      <c r="T126" s="170"/>
      <c r="U126" s="170" t="s">
        <v>46</v>
      </c>
      <c r="V126" s="170" t="s">
        <v>46</v>
      </c>
      <c r="W126" s="170" t="s">
        <v>100</v>
      </c>
      <c r="X126" s="172">
        <v>71507.724799999996</v>
      </c>
      <c r="Y126" s="170"/>
      <c r="Z126" s="172">
        <v>1.5</v>
      </c>
      <c r="AA126" s="174">
        <v>1073</v>
      </c>
      <c r="AB126" s="172">
        <f t="shared" si="8"/>
        <v>70434.724799999996</v>
      </c>
      <c r="AC126" s="170" t="s">
        <v>401</v>
      </c>
      <c r="AD126" s="170" t="s">
        <v>93</v>
      </c>
      <c r="AE126" s="175" t="s">
        <v>502</v>
      </c>
      <c r="AF126" s="171">
        <v>14021104</v>
      </c>
      <c r="AG126" s="170">
        <v>133</v>
      </c>
      <c r="AH126" s="170" t="s">
        <v>558</v>
      </c>
      <c r="AI126" s="170" t="s">
        <v>153</v>
      </c>
    </row>
    <row r="127" spans="1:38" ht="20.25" customHeight="1" x14ac:dyDescent="0.25">
      <c r="A127" s="879"/>
      <c r="B127" s="170" t="s">
        <v>408</v>
      </c>
      <c r="C127" s="879"/>
      <c r="D127" s="882"/>
      <c r="E127" s="876"/>
      <c r="F127" s="879"/>
      <c r="G127" s="879"/>
      <c r="H127" s="879"/>
      <c r="I127" s="876"/>
      <c r="J127" s="879"/>
      <c r="K127" s="876"/>
      <c r="L127" s="876"/>
      <c r="M127" s="879"/>
      <c r="N127" s="882"/>
      <c r="O127" s="170" t="s">
        <v>242</v>
      </c>
      <c r="P127" s="170">
        <v>7885</v>
      </c>
      <c r="Q127" s="171">
        <v>14021109</v>
      </c>
      <c r="R127" s="170" t="s">
        <v>437</v>
      </c>
      <c r="S127" s="170">
        <v>26546919</v>
      </c>
      <c r="T127" s="170"/>
      <c r="U127" s="170" t="s">
        <v>46</v>
      </c>
      <c r="V127" s="170" t="s">
        <v>46</v>
      </c>
      <c r="W127" s="170" t="s">
        <v>100</v>
      </c>
      <c r="X127" s="172">
        <v>54235.318399999996</v>
      </c>
      <c r="Y127" s="170"/>
      <c r="Z127" s="172">
        <v>1.5</v>
      </c>
      <c r="AA127" s="174">
        <v>814</v>
      </c>
      <c r="AB127" s="172">
        <f t="shared" si="8"/>
        <v>53421.318399999996</v>
      </c>
      <c r="AC127" s="170" t="s">
        <v>527</v>
      </c>
      <c r="AD127" s="170" t="s">
        <v>93</v>
      </c>
      <c r="AE127" s="175" t="s">
        <v>565</v>
      </c>
      <c r="AF127" s="171">
        <v>14021110</v>
      </c>
      <c r="AG127" s="170">
        <v>140</v>
      </c>
      <c r="AH127" s="170"/>
      <c r="AI127" s="170"/>
    </row>
    <row r="128" spans="1:38" ht="20.25" customHeight="1" x14ac:dyDescent="0.25">
      <c r="A128" s="879"/>
      <c r="B128" s="170" t="s">
        <v>409</v>
      </c>
      <c r="C128" s="879"/>
      <c r="D128" s="882"/>
      <c r="E128" s="876"/>
      <c r="F128" s="879"/>
      <c r="G128" s="879"/>
      <c r="H128" s="879"/>
      <c r="I128" s="876"/>
      <c r="J128" s="879"/>
      <c r="K128" s="876"/>
      <c r="L128" s="876"/>
      <c r="M128" s="879"/>
      <c r="N128" s="882"/>
      <c r="O128" s="170" t="s">
        <v>86</v>
      </c>
      <c r="P128" s="170">
        <v>10784</v>
      </c>
      <c r="Q128" s="171">
        <v>14021108</v>
      </c>
      <c r="R128" s="170" t="s">
        <v>217</v>
      </c>
      <c r="S128" s="170">
        <v>24376691</v>
      </c>
      <c r="T128" s="170"/>
      <c r="U128" s="170" t="s">
        <v>46</v>
      </c>
      <c r="V128" s="170" t="s">
        <v>46</v>
      </c>
      <c r="W128" s="170" t="s">
        <v>100</v>
      </c>
      <c r="X128" s="172">
        <v>53838.617599999998</v>
      </c>
      <c r="Y128" s="170"/>
      <c r="Z128" s="172">
        <v>1.5</v>
      </c>
      <c r="AA128" s="174">
        <v>808</v>
      </c>
      <c r="AB128" s="172">
        <f t="shared" si="8"/>
        <v>53030.617599999998</v>
      </c>
      <c r="AC128" s="170" t="s">
        <v>278</v>
      </c>
      <c r="AD128" s="170" t="s">
        <v>93</v>
      </c>
      <c r="AE128" s="175" t="s">
        <v>521</v>
      </c>
      <c r="AF128" s="171">
        <v>14021109</v>
      </c>
      <c r="AG128" s="170">
        <v>139</v>
      </c>
      <c r="AH128" s="170" t="s">
        <v>770</v>
      </c>
      <c r="AI128" s="170" t="s">
        <v>153</v>
      </c>
    </row>
    <row r="129" spans="1:35" ht="20.25" x14ac:dyDescent="0.25">
      <c r="A129" s="879"/>
      <c r="B129" s="170" t="s">
        <v>410</v>
      </c>
      <c r="C129" s="879"/>
      <c r="D129" s="882"/>
      <c r="E129" s="876"/>
      <c r="F129" s="879"/>
      <c r="G129" s="879"/>
      <c r="H129" s="879"/>
      <c r="I129" s="876"/>
      <c r="J129" s="879"/>
      <c r="K129" s="876"/>
      <c r="L129" s="876"/>
      <c r="M129" s="879"/>
      <c r="N129" s="882"/>
      <c r="O129" s="170" t="s">
        <v>85</v>
      </c>
      <c r="P129" s="170">
        <v>11834</v>
      </c>
      <c r="Q129" s="171">
        <v>14021114</v>
      </c>
      <c r="R129" s="170" t="s">
        <v>446</v>
      </c>
      <c r="S129" s="170">
        <v>24102701</v>
      </c>
      <c r="T129" s="170"/>
      <c r="U129" s="170" t="s">
        <v>46</v>
      </c>
      <c r="V129" s="170" t="s">
        <v>46</v>
      </c>
      <c r="W129" s="170" t="s">
        <v>100</v>
      </c>
      <c r="X129" s="172">
        <v>57709.381759999997</v>
      </c>
      <c r="Y129" s="170"/>
      <c r="Z129" s="172">
        <v>1.5</v>
      </c>
      <c r="AA129" s="174">
        <v>866</v>
      </c>
      <c r="AB129" s="172">
        <f t="shared" si="8"/>
        <v>56843.381759999997</v>
      </c>
      <c r="AC129" s="170" t="s">
        <v>194</v>
      </c>
      <c r="AD129" s="170" t="s">
        <v>93</v>
      </c>
      <c r="AE129" s="175" t="s">
        <v>568</v>
      </c>
      <c r="AF129" s="171">
        <v>14021114</v>
      </c>
      <c r="AG129" s="170">
        <v>146</v>
      </c>
      <c r="AH129" s="170" t="s">
        <v>658</v>
      </c>
      <c r="AI129" s="170" t="s">
        <v>153</v>
      </c>
    </row>
    <row r="130" spans="1:35" ht="20.25" customHeight="1" x14ac:dyDescent="0.25">
      <c r="A130" s="880"/>
      <c r="B130" s="170" t="s">
        <v>411</v>
      </c>
      <c r="C130" s="880"/>
      <c r="D130" s="883"/>
      <c r="E130" s="877"/>
      <c r="F130" s="880"/>
      <c r="G130" s="880"/>
      <c r="H130" s="880"/>
      <c r="I130" s="877"/>
      <c r="J130" s="880"/>
      <c r="K130" s="877"/>
      <c r="L130" s="877"/>
      <c r="M130" s="880"/>
      <c r="N130" s="883"/>
      <c r="O130" s="170" t="s">
        <v>117</v>
      </c>
      <c r="P130" s="170">
        <v>22470</v>
      </c>
      <c r="Q130" s="171">
        <v>14021111</v>
      </c>
      <c r="R130" s="170" t="s">
        <v>447</v>
      </c>
      <c r="S130" s="170">
        <v>11116163</v>
      </c>
      <c r="T130" s="170">
        <v>23921225</v>
      </c>
      <c r="U130" s="170" t="s">
        <v>46</v>
      </c>
      <c r="V130" s="170" t="s">
        <v>46</v>
      </c>
      <c r="W130" s="170" t="s">
        <v>108</v>
      </c>
      <c r="X130" s="172">
        <v>372261.97728000005</v>
      </c>
      <c r="Y130" s="170"/>
      <c r="Z130" s="172">
        <v>1.5</v>
      </c>
      <c r="AA130" s="174">
        <v>5584</v>
      </c>
      <c r="AB130" s="172">
        <f t="shared" si="8"/>
        <v>366677.97728000005</v>
      </c>
      <c r="AC130" s="170" t="s">
        <v>545</v>
      </c>
      <c r="AD130" s="170" t="s">
        <v>93</v>
      </c>
      <c r="AE130" s="175" t="s">
        <v>567</v>
      </c>
      <c r="AF130" s="171">
        <v>14021114</v>
      </c>
      <c r="AG130" s="170">
        <v>144</v>
      </c>
      <c r="AH130" s="170"/>
      <c r="AI130" s="170"/>
    </row>
    <row r="131" spans="1:35" ht="20.25" x14ac:dyDescent="0.25">
      <c r="A131" s="951">
        <v>449</v>
      </c>
      <c r="B131" s="364" t="s">
        <v>412</v>
      </c>
      <c r="C131" s="951">
        <v>2008</v>
      </c>
      <c r="D131" s="948">
        <v>14021101</v>
      </c>
      <c r="E131" s="945">
        <v>691903</v>
      </c>
      <c r="F131" s="951">
        <v>173194</v>
      </c>
      <c r="G131" s="951" t="s">
        <v>83</v>
      </c>
      <c r="H131" s="951">
        <v>7.0000000000000001E-3</v>
      </c>
      <c r="I131" s="679">
        <f>E131*H131</f>
        <v>4843.3209999999999</v>
      </c>
      <c r="J131" s="951"/>
      <c r="K131" s="945">
        <f>E131-I131</f>
        <v>687059.679</v>
      </c>
      <c r="L131" s="945"/>
      <c r="M131" s="951"/>
      <c r="N131" s="948"/>
      <c r="O131" s="364" t="s">
        <v>423</v>
      </c>
      <c r="P131" s="364">
        <v>11453</v>
      </c>
      <c r="Q131" s="365">
        <v>14021102</v>
      </c>
      <c r="R131" s="364" t="s">
        <v>160</v>
      </c>
      <c r="S131" s="364">
        <v>97614192</v>
      </c>
      <c r="T131" s="364">
        <v>2458227</v>
      </c>
      <c r="U131" s="364" t="s">
        <v>97</v>
      </c>
      <c r="V131" s="364" t="s">
        <v>97</v>
      </c>
      <c r="W131" s="364" t="s">
        <v>103</v>
      </c>
      <c r="X131" s="366">
        <v>154751.19</v>
      </c>
      <c r="Y131" s="364"/>
      <c r="Z131" s="367">
        <v>8.9999999999999993E-3</v>
      </c>
      <c r="AA131" s="368">
        <v>1393</v>
      </c>
      <c r="AB131" s="366">
        <f t="shared" ref="AB131:AB138" si="9">X131-AA131</f>
        <v>153358.19</v>
      </c>
      <c r="AC131" s="364" t="s">
        <v>509</v>
      </c>
      <c r="AD131" s="364" t="s">
        <v>98</v>
      </c>
      <c r="AE131" s="369" t="s">
        <v>510</v>
      </c>
      <c r="AF131" s="365">
        <v>14021103</v>
      </c>
      <c r="AG131" s="364">
        <v>119</v>
      </c>
      <c r="AH131" s="364" t="s">
        <v>542</v>
      </c>
      <c r="AI131" s="364" t="s">
        <v>153</v>
      </c>
    </row>
    <row r="132" spans="1:35" ht="20.25" x14ac:dyDescent="0.25">
      <c r="A132" s="952"/>
      <c r="B132" s="364" t="s">
        <v>413</v>
      </c>
      <c r="C132" s="952"/>
      <c r="D132" s="949"/>
      <c r="E132" s="946"/>
      <c r="F132" s="952"/>
      <c r="G132" s="952"/>
      <c r="H132" s="952"/>
      <c r="I132" s="680"/>
      <c r="J132" s="952"/>
      <c r="K132" s="946"/>
      <c r="L132" s="946"/>
      <c r="M132" s="952"/>
      <c r="N132" s="949"/>
      <c r="O132" s="364" t="s">
        <v>423</v>
      </c>
      <c r="P132" s="364">
        <v>11453</v>
      </c>
      <c r="Q132" s="365">
        <v>14021102</v>
      </c>
      <c r="R132" s="364" t="s">
        <v>160</v>
      </c>
      <c r="S132" s="364">
        <v>97614192</v>
      </c>
      <c r="T132" s="364">
        <v>2458227</v>
      </c>
      <c r="U132" s="364" t="s">
        <v>97</v>
      </c>
      <c r="V132" s="364" t="s">
        <v>97</v>
      </c>
      <c r="W132" s="364" t="s">
        <v>103</v>
      </c>
      <c r="X132" s="366">
        <v>5443.43</v>
      </c>
      <c r="Y132" s="364"/>
      <c r="Z132" s="367">
        <v>8.9999999999999993E-3</v>
      </c>
      <c r="AA132" s="368">
        <v>49</v>
      </c>
      <c r="AB132" s="366">
        <f t="shared" si="9"/>
        <v>5394.43</v>
      </c>
      <c r="AC132" s="364" t="s">
        <v>509</v>
      </c>
      <c r="AD132" s="364" t="s">
        <v>98</v>
      </c>
      <c r="AE132" s="369" t="s">
        <v>510</v>
      </c>
      <c r="AF132" s="365">
        <v>14021103</v>
      </c>
      <c r="AG132" s="364">
        <v>119</v>
      </c>
      <c r="AH132" s="364" t="s">
        <v>542</v>
      </c>
      <c r="AI132" s="364" t="s">
        <v>153</v>
      </c>
    </row>
    <row r="133" spans="1:35" ht="20.25" x14ac:dyDescent="0.25">
      <c r="A133" s="952"/>
      <c r="B133" s="364" t="s">
        <v>414</v>
      </c>
      <c r="C133" s="952"/>
      <c r="D133" s="949"/>
      <c r="E133" s="946"/>
      <c r="F133" s="952"/>
      <c r="G133" s="952"/>
      <c r="H133" s="952"/>
      <c r="I133" s="680"/>
      <c r="J133" s="952"/>
      <c r="K133" s="946"/>
      <c r="L133" s="946"/>
      <c r="M133" s="952"/>
      <c r="N133" s="949"/>
      <c r="O133" s="364" t="s">
        <v>423</v>
      </c>
      <c r="P133" s="364">
        <v>11445</v>
      </c>
      <c r="Q133" s="365">
        <v>14021102</v>
      </c>
      <c r="R133" s="364" t="s">
        <v>160</v>
      </c>
      <c r="S133" s="364">
        <v>12543407</v>
      </c>
      <c r="T133" s="364">
        <v>2452228</v>
      </c>
      <c r="U133" s="364" t="s">
        <v>97</v>
      </c>
      <c r="V133" s="364" t="s">
        <v>97</v>
      </c>
      <c r="W133" s="364" t="s">
        <v>103</v>
      </c>
      <c r="X133" s="366">
        <v>205341.43</v>
      </c>
      <c r="Y133" s="364"/>
      <c r="Z133" s="367">
        <v>8.9999999999999993E-3</v>
      </c>
      <c r="AA133" s="368">
        <v>1848</v>
      </c>
      <c r="AB133" s="366">
        <f t="shared" si="9"/>
        <v>203493.43</v>
      </c>
      <c r="AC133" s="364" t="s">
        <v>509</v>
      </c>
      <c r="AD133" s="364" t="s">
        <v>98</v>
      </c>
      <c r="AE133" s="369" t="s">
        <v>511</v>
      </c>
      <c r="AF133" s="365">
        <v>14021103</v>
      </c>
      <c r="AG133" s="364">
        <v>118</v>
      </c>
      <c r="AH133" s="364" t="s">
        <v>542</v>
      </c>
      <c r="AI133" s="364" t="s">
        <v>153</v>
      </c>
    </row>
    <row r="134" spans="1:35" ht="20.25" x14ac:dyDescent="0.25">
      <c r="A134" s="952"/>
      <c r="B134" s="364" t="s">
        <v>415</v>
      </c>
      <c r="C134" s="952"/>
      <c r="D134" s="949"/>
      <c r="E134" s="946"/>
      <c r="F134" s="952"/>
      <c r="G134" s="952"/>
      <c r="H134" s="952"/>
      <c r="I134" s="680"/>
      <c r="J134" s="952"/>
      <c r="K134" s="946"/>
      <c r="L134" s="946"/>
      <c r="M134" s="952"/>
      <c r="N134" s="949"/>
      <c r="O134" s="364" t="s">
        <v>158</v>
      </c>
      <c r="P134" s="364">
        <v>11627</v>
      </c>
      <c r="Q134" s="365">
        <v>14021108</v>
      </c>
      <c r="R134" s="364" t="s">
        <v>239</v>
      </c>
      <c r="S134" s="364">
        <v>26499423</v>
      </c>
      <c r="T134" s="364">
        <v>2459222</v>
      </c>
      <c r="U134" s="364" t="s">
        <v>97</v>
      </c>
      <c r="V134" s="364" t="s">
        <v>97</v>
      </c>
      <c r="W134" s="364" t="s">
        <v>103</v>
      </c>
      <c r="X134" s="366">
        <v>301764.05</v>
      </c>
      <c r="Y134" s="364"/>
      <c r="Z134" s="367">
        <v>8.9999999999999993E-3</v>
      </c>
      <c r="AA134" s="368">
        <v>2716</v>
      </c>
      <c r="AB134" s="366">
        <f t="shared" si="9"/>
        <v>299048.05</v>
      </c>
      <c r="AC134" s="364" t="s">
        <v>497</v>
      </c>
      <c r="AD134" s="364" t="s">
        <v>98</v>
      </c>
      <c r="AE134" s="369" t="s">
        <v>520</v>
      </c>
      <c r="AF134" s="365">
        <v>14021109</v>
      </c>
      <c r="AG134" s="364">
        <v>120</v>
      </c>
      <c r="AH134" s="364" t="s">
        <v>542</v>
      </c>
      <c r="AI134" s="364" t="s">
        <v>153</v>
      </c>
    </row>
    <row r="135" spans="1:35" ht="20.25" x14ac:dyDescent="0.25">
      <c r="A135" s="953"/>
      <c r="B135" s="364" t="s">
        <v>416</v>
      </c>
      <c r="C135" s="953"/>
      <c r="D135" s="950"/>
      <c r="E135" s="947"/>
      <c r="F135" s="953"/>
      <c r="G135" s="953"/>
      <c r="H135" s="953"/>
      <c r="I135" s="681"/>
      <c r="J135" s="953"/>
      <c r="K135" s="947"/>
      <c r="L135" s="947"/>
      <c r="M135" s="953"/>
      <c r="N135" s="950"/>
      <c r="O135" s="364" t="s">
        <v>85</v>
      </c>
      <c r="P135" s="364">
        <v>11597</v>
      </c>
      <c r="Q135" s="365">
        <v>14021108</v>
      </c>
      <c r="R135" s="364" t="s">
        <v>90</v>
      </c>
      <c r="S135" s="364">
        <v>23845794</v>
      </c>
      <c r="T135" s="364"/>
      <c r="U135" s="364" t="s">
        <v>97</v>
      </c>
      <c r="V135" s="364" t="s">
        <v>97</v>
      </c>
      <c r="W135" s="364" t="s">
        <v>103</v>
      </c>
      <c r="X135" s="366">
        <v>19759.59</v>
      </c>
      <c r="Y135" s="364"/>
      <c r="Z135" s="367">
        <v>8.9999999999999993E-3</v>
      </c>
      <c r="AA135" s="368">
        <v>178</v>
      </c>
      <c r="AB135" s="366">
        <f t="shared" si="9"/>
        <v>19581.59</v>
      </c>
      <c r="AC135" s="364" t="s">
        <v>195</v>
      </c>
      <c r="AD135" s="364" t="s">
        <v>98</v>
      </c>
      <c r="AE135" s="369" t="s">
        <v>522</v>
      </c>
      <c r="AF135" s="365">
        <v>14021109</v>
      </c>
      <c r="AG135" s="364">
        <v>122</v>
      </c>
      <c r="AH135" s="364" t="s">
        <v>542</v>
      </c>
      <c r="AI135" s="364" t="s">
        <v>153</v>
      </c>
    </row>
    <row r="136" spans="1:35" ht="20.25" x14ac:dyDescent="0.25">
      <c r="A136" s="744">
        <v>445</v>
      </c>
      <c r="B136" s="370" t="s">
        <v>417</v>
      </c>
      <c r="C136" s="744">
        <v>2018</v>
      </c>
      <c r="D136" s="746">
        <v>14021102</v>
      </c>
      <c r="E136" s="748">
        <v>348124</v>
      </c>
      <c r="F136" s="744">
        <v>173113</v>
      </c>
      <c r="G136" s="744" t="s">
        <v>483</v>
      </c>
      <c r="H136" s="744">
        <v>0.01</v>
      </c>
      <c r="I136" s="677">
        <f>E136*H136</f>
        <v>3481.2400000000002</v>
      </c>
      <c r="J136" s="744"/>
      <c r="K136" s="748">
        <f>E136-I136</f>
        <v>344642.76</v>
      </c>
      <c r="L136" s="748"/>
      <c r="M136" s="744"/>
      <c r="N136" s="746"/>
      <c r="O136" s="370" t="s">
        <v>85</v>
      </c>
      <c r="P136" s="370">
        <v>11607</v>
      </c>
      <c r="Q136" s="371">
        <v>14021108</v>
      </c>
      <c r="R136" s="370" t="s">
        <v>159</v>
      </c>
      <c r="S136" s="370">
        <v>12231455</v>
      </c>
      <c r="T136" s="370"/>
      <c r="U136" s="370" t="s">
        <v>97</v>
      </c>
      <c r="V136" s="370" t="s">
        <v>97</v>
      </c>
      <c r="W136" s="370" t="s">
        <v>103</v>
      </c>
      <c r="X136" s="372">
        <v>186142.77</v>
      </c>
      <c r="Y136" s="370"/>
      <c r="Z136" s="373">
        <v>8.9999999999999993E-3</v>
      </c>
      <c r="AA136" s="374">
        <v>1675</v>
      </c>
      <c r="AB136" s="372">
        <f t="shared" si="9"/>
        <v>184467.77</v>
      </c>
      <c r="AC136" s="370" t="s">
        <v>195</v>
      </c>
      <c r="AD136" s="370" t="s">
        <v>98</v>
      </c>
      <c r="AE136" s="375" t="s">
        <v>519</v>
      </c>
      <c r="AF136" s="371">
        <v>14021109</v>
      </c>
      <c r="AG136" s="370">
        <v>121</v>
      </c>
      <c r="AH136" s="370" t="s">
        <v>542</v>
      </c>
      <c r="AI136" s="370" t="s">
        <v>153</v>
      </c>
    </row>
    <row r="137" spans="1:35" ht="20.25" x14ac:dyDescent="0.25">
      <c r="A137" s="790"/>
      <c r="B137" s="370" t="s">
        <v>418</v>
      </c>
      <c r="C137" s="790"/>
      <c r="D137" s="791"/>
      <c r="E137" s="789"/>
      <c r="F137" s="790"/>
      <c r="G137" s="790"/>
      <c r="H137" s="790"/>
      <c r="I137" s="678"/>
      <c r="J137" s="790"/>
      <c r="K137" s="789"/>
      <c r="L137" s="789"/>
      <c r="M137" s="790"/>
      <c r="N137" s="791"/>
      <c r="O137" s="370" t="s">
        <v>158</v>
      </c>
      <c r="P137" s="370">
        <v>11626</v>
      </c>
      <c r="Q137" s="371">
        <v>14021108</v>
      </c>
      <c r="R137" s="370" t="s">
        <v>239</v>
      </c>
      <c r="S137" s="370">
        <v>26499423</v>
      </c>
      <c r="T137" s="370">
        <v>2459222</v>
      </c>
      <c r="U137" s="370" t="s">
        <v>97</v>
      </c>
      <c r="V137" s="370" t="s">
        <v>97</v>
      </c>
      <c r="W137" s="370" t="s">
        <v>103</v>
      </c>
      <c r="X137" s="372">
        <v>158499.99</v>
      </c>
      <c r="Y137" s="370"/>
      <c r="Z137" s="373">
        <v>8.9999999999999993E-3</v>
      </c>
      <c r="AA137" s="374">
        <v>1426</v>
      </c>
      <c r="AB137" s="372">
        <f t="shared" si="9"/>
        <v>157073.99</v>
      </c>
      <c r="AC137" s="370" t="s">
        <v>497</v>
      </c>
      <c r="AD137" s="370" t="s">
        <v>98</v>
      </c>
      <c r="AE137" s="375" t="s">
        <v>520</v>
      </c>
      <c r="AF137" s="371">
        <v>14021109</v>
      </c>
      <c r="AG137" s="370">
        <v>120</v>
      </c>
      <c r="AH137" s="370" t="s">
        <v>542</v>
      </c>
      <c r="AI137" s="370" t="s">
        <v>153</v>
      </c>
    </row>
    <row r="138" spans="1:35" ht="20.25" x14ac:dyDescent="0.25">
      <c r="A138" s="780">
        <v>452</v>
      </c>
      <c r="B138" s="376" t="s">
        <v>419</v>
      </c>
      <c r="C138" s="780">
        <v>2023</v>
      </c>
      <c r="D138" s="783">
        <v>14021103</v>
      </c>
      <c r="E138" s="786">
        <v>5000000</v>
      </c>
      <c r="F138" s="780">
        <v>173468</v>
      </c>
      <c r="G138" s="780" t="s">
        <v>484</v>
      </c>
      <c r="H138" s="780">
        <v>0</v>
      </c>
      <c r="I138" s="786">
        <f>E138*H138</f>
        <v>0</v>
      </c>
      <c r="J138" s="780" t="s">
        <v>467</v>
      </c>
      <c r="K138" s="981">
        <f>E138-I138</f>
        <v>5000000</v>
      </c>
      <c r="L138" s="786"/>
      <c r="M138" s="780"/>
      <c r="N138" s="783"/>
      <c r="O138" s="376" t="s">
        <v>282</v>
      </c>
      <c r="P138" s="376">
        <v>12306</v>
      </c>
      <c r="Q138" s="377">
        <v>14021125</v>
      </c>
      <c r="R138" s="376" t="s">
        <v>756</v>
      </c>
      <c r="S138" s="376">
        <v>22801939</v>
      </c>
      <c r="T138" s="376">
        <v>231646227</v>
      </c>
      <c r="U138" s="376" t="s">
        <v>46</v>
      </c>
      <c r="V138" s="376" t="s">
        <v>46</v>
      </c>
      <c r="W138" s="376" t="s">
        <v>100</v>
      </c>
      <c r="X138" s="378">
        <v>475542.74</v>
      </c>
      <c r="Y138" s="376"/>
      <c r="Z138" s="378">
        <v>1.2</v>
      </c>
      <c r="AA138" s="379">
        <v>5707</v>
      </c>
      <c r="AB138" s="378">
        <f t="shared" si="9"/>
        <v>469835.74</v>
      </c>
      <c r="AC138" s="376" t="s">
        <v>106</v>
      </c>
      <c r="AD138" s="376" t="s">
        <v>238</v>
      </c>
      <c r="AE138" s="380" t="s">
        <v>753</v>
      </c>
      <c r="AF138" s="377">
        <v>14021126</v>
      </c>
      <c r="AG138" s="376">
        <v>97</v>
      </c>
      <c r="AH138" s="376"/>
      <c r="AI138" s="376"/>
    </row>
    <row r="139" spans="1:35" ht="20.25" x14ac:dyDescent="0.25">
      <c r="A139" s="781"/>
      <c r="B139" s="376" t="s">
        <v>420</v>
      </c>
      <c r="C139" s="781"/>
      <c r="D139" s="784"/>
      <c r="E139" s="787"/>
      <c r="F139" s="781"/>
      <c r="G139" s="781"/>
      <c r="H139" s="781"/>
      <c r="I139" s="787"/>
      <c r="J139" s="781"/>
      <c r="K139" s="982"/>
      <c r="L139" s="787"/>
      <c r="M139" s="781"/>
      <c r="N139" s="784"/>
      <c r="O139" s="376" t="s">
        <v>282</v>
      </c>
      <c r="P139" s="376">
        <v>12307</v>
      </c>
      <c r="Q139" s="377">
        <v>14021125</v>
      </c>
      <c r="R139" s="376" t="s">
        <v>755</v>
      </c>
      <c r="S139" s="376">
        <v>22801939</v>
      </c>
      <c r="T139" s="376">
        <v>231646227</v>
      </c>
      <c r="U139" s="376" t="s">
        <v>46</v>
      </c>
      <c r="V139" s="376" t="s">
        <v>46</v>
      </c>
      <c r="W139" s="376" t="s">
        <v>100</v>
      </c>
      <c r="X139" s="378">
        <v>475542.74</v>
      </c>
      <c r="Y139" s="376"/>
      <c r="Z139" s="378">
        <v>1.2</v>
      </c>
      <c r="AA139" s="379">
        <v>5707</v>
      </c>
      <c r="AB139" s="378">
        <f t="shared" ref="AB139:AB149" si="10">X139-AA139</f>
        <v>469835.74</v>
      </c>
      <c r="AC139" s="376" t="s">
        <v>106</v>
      </c>
      <c r="AD139" s="376" t="s">
        <v>238</v>
      </c>
      <c r="AE139" s="380" t="s">
        <v>849</v>
      </c>
      <c r="AF139" s="377">
        <v>14021129</v>
      </c>
      <c r="AG139" s="376">
        <v>98</v>
      </c>
      <c r="AH139" s="376"/>
      <c r="AI139" s="376"/>
    </row>
    <row r="140" spans="1:35" ht="20.25" x14ac:dyDescent="0.25">
      <c r="A140" s="781"/>
      <c r="B140" s="376" t="s">
        <v>421</v>
      </c>
      <c r="C140" s="781"/>
      <c r="D140" s="784"/>
      <c r="E140" s="787"/>
      <c r="F140" s="781"/>
      <c r="G140" s="781"/>
      <c r="H140" s="781"/>
      <c r="I140" s="787"/>
      <c r="J140" s="781"/>
      <c r="K140" s="982"/>
      <c r="L140" s="787"/>
      <c r="M140" s="781"/>
      <c r="N140" s="784"/>
      <c r="O140" s="376" t="s">
        <v>282</v>
      </c>
      <c r="P140" s="376">
        <v>12409</v>
      </c>
      <c r="Q140" s="377">
        <v>14021128</v>
      </c>
      <c r="R140" s="376" t="s">
        <v>757</v>
      </c>
      <c r="S140" s="376">
        <v>22618109</v>
      </c>
      <c r="T140" s="376">
        <v>231474226</v>
      </c>
      <c r="U140" s="376" t="s">
        <v>46</v>
      </c>
      <c r="V140" s="376" t="s">
        <v>46</v>
      </c>
      <c r="W140" s="376" t="s">
        <v>100</v>
      </c>
      <c r="X140" s="378">
        <v>525549.55000000005</v>
      </c>
      <c r="Y140" s="376"/>
      <c r="Z140" s="378">
        <v>1.2</v>
      </c>
      <c r="AA140" s="379">
        <v>6307</v>
      </c>
      <c r="AB140" s="378">
        <f t="shared" si="10"/>
        <v>519242.55000000005</v>
      </c>
      <c r="AC140" s="376" t="s">
        <v>362</v>
      </c>
      <c r="AD140" s="376" t="s">
        <v>238</v>
      </c>
      <c r="AE140" s="380" t="s">
        <v>848</v>
      </c>
      <c r="AF140" s="377">
        <v>14021129</v>
      </c>
      <c r="AG140" s="376">
        <v>99</v>
      </c>
      <c r="AH140" s="376"/>
      <c r="AI140" s="376"/>
    </row>
    <row r="141" spans="1:35" ht="20.25" x14ac:dyDescent="0.25">
      <c r="A141" s="781"/>
      <c r="B141" s="376" t="s">
        <v>422</v>
      </c>
      <c r="C141" s="781"/>
      <c r="D141" s="784"/>
      <c r="E141" s="787"/>
      <c r="F141" s="781"/>
      <c r="G141" s="781"/>
      <c r="H141" s="781"/>
      <c r="I141" s="787"/>
      <c r="J141" s="781"/>
      <c r="K141" s="982"/>
      <c r="L141" s="787"/>
      <c r="M141" s="781"/>
      <c r="N141" s="784"/>
      <c r="O141" s="376" t="s">
        <v>282</v>
      </c>
      <c r="P141" s="376">
        <v>12411</v>
      </c>
      <c r="Q141" s="377">
        <v>14021128</v>
      </c>
      <c r="R141" s="376" t="s">
        <v>396</v>
      </c>
      <c r="S141" s="376">
        <v>22618109</v>
      </c>
      <c r="T141" s="376">
        <v>231474226</v>
      </c>
      <c r="U141" s="376" t="s">
        <v>46</v>
      </c>
      <c r="V141" s="376" t="s">
        <v>46</v>
      </c>
      <c r="W141" s="376" t="s">
        <v>100</v>
      </c>
      <c r="X141" s="378">
        <v>510500</v>
      </c>
      <c r="Y141" s="376"/>
      <c r="Z141" s="378">
        <v>1.2</v>
      </c>
      <c r="AA141" s="379">
        <v>6126</v>
      </c>
      <c r="AB141" s="378">
        <f t="shared" si="10"/>
        <v>504374</v>
      </c>
      <c r="AC141" s="376" t="s">
        <v>362</v>
      </c>
      <c r="AD141" s="376" t="s">
        <v>238</v>
      </c>
      <c r="AE141" s="380" t="s">
        <v>850</v>
      </c>
      <c r="AF141" s="377">
        <v>14021129</v>
      </c>
      <c r="AG141" s="376">
        <v>100</v>
      </c>
      <c r="AH141" s="376"/>
      <c r="AI141" s="376"/>
    </row>
    <row r="142" spans="1:35" ht="20.25" x14ac:dyDescent="0.25">
      <c r="A142" s="781"/>
      <c r="B142" s="376" t="s">
        <v>424</v>
      </c>
      <c r="C142" s="781"/>
      <c r="D142" s="784"/>
      <c r="E142" s="787"/>
      <c r="F142" s="781"/>
      <c r="G142" s="781"/>
      <c r="H142" s="781"/>
      <c r="I142" s="787"/>
      <c r="J142" s="781"/>
      <c r="K142" s="982"/>
      <c r="L142" s="787"/>
      <c r="M142" s="781"/>
      <c r="N142" s="784"/>
      <c r="O142" s="376" t="s">
        <v>282</v>
      </c>
      <c r="P142" s="376">
        <v>12413</v>
      </c>
      <c r="Q142" s="377">
        <v>14021128</v>
      </c>
      <c r="R142" s="376" t="s">
        <v>396</v>
      </c>
      <c r="S142" s="376">
        <v>22618109</v>
      </c>
      <c r="T142" s="376">
        <v>231474226</v>
      </c>
      <c r="U142" s="376" t="s">
        <v>46</v>
      </c>
      <c r="V142" s="376" t="s">
        <v>46</v>
      </c>
      <c r="W142" s="376" t="s">
        <v>100</v>
      </c>
      <c r="X142" s="378">
        <v>510500</v>
      </c>
      <c r="Y142" s="376"/>
      <c r="Z142" s="378">
        <v>1.2</v>
      </c>
      <c r="AA142" s="379">
        <f>X142*Z142/100</f>
        <v>6126</v>
      </c>
      <c r="AB142" s="378">
        <f>X142-AA142</f>
        <v>504374</v>
      </c>
      <c r="AC142" s="376" t="s">
        <v>362</v>
      </c>
      <c r="AD142" s="376" t="s">
        <v>238</v>
      </c>
      <c r="AE142" s="380" t="s">
        <v>847</v>
      </c>
      <c r="AF142" s="377">
        <v>14021129</v>
      </c>
      <c r="AG142" s="376">
        <v>101</v>
      </c>
      <c r="AH142" s="376"/>
      <c r="AI142" s="376"/>
    </row>
    <row r="143" spans="1:35" ht="20.25" x14ac:dyDescent="0.25">
      <c r="A143" s="781"/>
      <c r="B143" s="376" t="s">
        <v>425</v>
      </c>
      <c r="C143" s="781"/>
      <c r="D143" s="784"/>
      <c r="E143" s="787"/>
      <c r="F143" s="781"/>
      <c r="G143" s="781"/>
      <c r="H143" s="781"/>
      <c r="I143" s="787"/>
      <c r="J143" s="781"/>
      <c r="K143" s="982"/>
      <c r="L143" s="787"/>
      <c r="M143" s="781"/>
      <c r="N143" s="784"/>
      <c r="O143" s="376" t="s">
        <v>117</v>
      </c>
      <c r="P143" s="376">
        <v>22672</v>
      </c>
      <c r="Q143" s="377">
        <v>14021115</v>
      </c>
      <c r="R143" s="376" t="s">
        <v>447</v>
      </c>
      <c r="S143" s="376">
        <v>11116163</v>
      </c>
      <c r="T143" s="376">
        <v>23921225</v>
      </c>
      <c r="U143" s="376" t="s">
        <v>46</v>
      </c>
      <c r="V143" s="376" t="s">
        <v>46</v>
      </c>
      <c r="W143" s="376" t="s">
        <v>100</v>
      </c>
      <c r="X143" s="378">
        <v>58270.89</v>
      </c>
      <c r="Y143" s="376"/>
      <c r="Z143" s="378">
        <v>1.2</v>
      </c>
      <c r="AA143" s="379">
        <v>699</v>
      </c>
      <c r="AB143" s="378">
        <f t="shared" si="10"/>
        <v>57571.89</v>
      </c>
      <c r="AC143" s="376" t="s">
        <v>562</v>
      </c>
      <c r="AD143" s="376" t="s">
        <v>238</v>
      </c>
      <c r="AE143" s="380" t="s">
        <v>654</v>
      </c>
      <c r="AF143" s="377">
        <v>14021115</v>
      </c>
      <c r="AG143" s="376">
        <v>84</v>
      </c>
      <c r="AH143" s="376" t="s">
        <v>612</v>
      </c>
      <c r="AI143" s="376" t="s">
        <v>153</v>
      </c>
    </row>
    <row r="144" spans="1:35" ht="20.25" x14ac:dyDescent="0.25">
      <c r="A144" s="781"/>
      <c r="B144" s="376" t="s">
        <v>426</v>
      </c>
      <c r="C144" s="781"/>
      <c r="D144" s="784"/>
      <c r="E144" s="787"/>
      <c r="F144" s="781"/>
      <c r="G144" s="781"/>
      <c r="H144" s="781"/>
      <c r="I144" s="787"/>
      <c r="J144" s="781"/>
      <c r="K144" s="982"/>
      <c r="L144" s="787"/>
      <c r="M144" s="781"/>
      <c r="N144" s="784"/>
      <c r="O144" s="376" t="s">
        <v>117</v>
      </c>
      <c r="P144" s="376">
        <v>22671</v>
      </c>
      <c r="Q144" s="377">
        <v>14021115</v>
      </c>
      <c r="R144" s="376" t="s">
        <v>447</v>
      </c>
      <c r="S144" s="376">
        <v>11116163</v>
      </c>
      <c r="T144" s="376">
        <v>23921225</v>
      </c>
      <c r="U144" s="376" t="s">
        <v>46</v>
      </c>
      <c r="V144" s="376" t="s">
        <v>46</v>
      </c>
      <c r="W144" s="376" t="s">
        <v>100</v>
      </c>
      <c r="X144" s="378">
        <v>103136.06</v>
      </c>
      <c r="Y144" s="376"/>
      <c r="Z144" s="378">
        <v>1.2</v>
      </c>
      <c r="AA144" s="379">
        <v>1238</v>
      </c>
      <c r="AB144" s="378">
        <f t="shared" si="10"/>
        <v>101898.06</v>
      </c>
      <c r="AC144" s="376" t="s">
        <v>562</v>
      </c>
      <c r="AD144" s="376" t="s">
        <v>238</v>
      </c>
      <c r="AE144" s="380" t="s">
        <v>654</v>
      </c>
      <c r="AF144" s="377">
        <v>14021115</v>
      </c>
      <c r="AG144" s="376">
        <v>84</v>
      </c>
      <c r="AH144" s="376"/>
      <c r="AI144" s="376"/>
    </row>
    <row r="145" spans="1:35" ht="20.25" x14ac:dyDescent="0.25">
      <c r="A145" s="781"/>
      <c r="B145" s="376" t="s">
        <v>427</v>
      </c>
      <c r="C145" s="781"/>
      <c r="D145" s="784"/>
      <c r="E145" s="787"/>
      <c r="F145" s="781"/>
      <c r="G145" s="781"/>
      <c r="H145" s="781"/>
      <c r="I145" s="787"/>
      <c r="J145" s="781"/>
      <c r="K145" s="982"/>
      <c r="L145" s="787"/>
      <c r="M145" s="781"/>
      <c r="N145" s="784"/>
      <c r="O145" s="376" t="s">
        <v>235</v>
      </c>
      <c r="P145" s="376">
        <v>22213</v>
      </c>
      <c r="Q145" s="377">
        <v>14021109</v>
      </c>
      <c r="R145" s="376" t="s">
        <v>498</v>
      </c>
      <c r="S145" s="376">
        <v>95044868</v>
      </c>
      <c r="T145" s="376"/>
      <c r="U145" s="376" t="s">
        <v>46</v>
      </c>
      <c r="V145" s="376" t="s">
        <v>46</v>
      </c>
      <c r="W145" s="376" t="s">
        <v>100</v>
      </c>
      <c r="X145" s="378">
        <v>10459.23</v>
      </c>
      <c r="Y145" s="376"/>
      <c r="Z145" s="378">
        <v>1.2</v>
      </c>
      <c r="AA145" s="379">
        <v>126</v>
      </c>
      <c r="AB145" s="378">
        <f t="shared" si="10"/>
        <v>10333.23</v>
      </c>
      <c r="AC145" s="376" t="s">
        <v>274</v>
      </c>
      <c r="AD145" s="376" t="s">
        <v>238</v>
      </c>
      <c r="AE145" s="380" t="s">
        <v>523</v>
      </c>
      <c r="AF145" s="377">
        <v>14021109</v>
      </c>
      <c r="AG145" s="376">
        <v>78</v>
      </c>
      <c r="AH145" s="376" t="s">
        <v>540</v>
      </c>
      <c r="AI145" s="376" t="s">
        <v>153</v>
      </c>
    </row>
    <row r="146" spans="1:35" ht="20.25" x14ac:dyDescent="0.25">
      <c r="A146" s="781"/>
      <c r="B146" s="376" t="s">
        <v>428</v>
      </c>
      <c r="C146" s="781"/>
      <c r="D146" s="784"/>
      <c r="E146" s="787"/>
      <c r="F146" s="781"/>
      <c r="G146" s="781"/>
      <c r="H146" s="781"/>
      <c r="I146" s="787"/>
      <c r="J146" s="781"/>
      <c r="K146" s="982"/>
      <c r="L146" s="787"/>
      <c r="M146" s="781"/>
      <c r="N146" s="784"/>
      <c r="O146" s="376" t="s">
        <v>85</v>
      </c>
      <c r="P146" s="376">
        <v>11719</v>
      </c>
      <c r="Q146" s="377">
        <v>14021110</v>
      </c>
      <c r="R146" s="376" t="s">
        <v>159</v>
      </c>
      <c r="S146" s="376">
        <v>12350815</v>
      </c>
      <c r="T146" s="376"/>
      <c r="U146" s="376" t="s">
        <v>46</v>
      </c>
      <c r="V146" s="376" t="s">
        <v>46</v>
      </c>
      <c r="W146" s="376" t="s">
        <v>108</v>
      </c>
      <c r="X146" s="378">
        <v>32207.77</v>
      </c>
      <c r="Y146" s="376"/>
      <c r="Z146" s="378">
        <v>1.2</v>
      </c>
      <c r="AA146" s="379">
        <v>386</v>
      </c>
      <c r="AB146" s="378">
        <f t="shared" si="10"/>
        <v>31821.77</v>
      </c>
      <c r="AC146" s="376" t="s">
        <v>107</v>
      </c>
      <c r="AD146" s="376" t="s">
        <v>238</v>
      </c>
      <c r="AE146" s="380" t="s">
        <v>573</v>
      </c>
      <c r="AF146" s="377">
        <v>14021114</v>
      </c>
      <c r="AG146" s="376">
        <v>80</v>
      </c>
      <c r="AH146" s="376" t="s">
        <v>683</v>
      </c>
      <c r="AI146" s="376" t="s">
        <v>153</v>
      </c>
    </row>
    <row r="147" spans="1:35" ht="20.25" x14ac:dyDescent="0.25">
      <c r="A147" s="781"/>
      <c r="B147" s="376" t="s">
        <v>429</v>
      </c>
      <c r="C147" s="781"/>
      <c r="D147" s="784"/>
      <c r="E147" s="787"/>
      <c r="F147" s="781"/>
      <c r="G147" s="781"/>
      <c r="H147" s="781"/>
      <c r="I147" s="787"/>
      <c r="J147" s="781"/>
      <c r="K147" s="982"/>
      <c r="L147" s="787"/>
      <c r="M147" s="781"/>
      <c r="N147" s="784"/>
      <c r="O147" s="376" t="s">
        <v>85</v>
      </c>
      <c r="P147" s="376">
        <v>11799</v>
      </c>
      <c r="Q147" s="377">
        <v>14021112</v>
      </c>
      <c r="R147" s="376" t="s">
        <v>156</v>
      </c>
      <c r="S147" s="376">
        <v>24601589</v>
      </c>
      <c r="T147" s="376"/>
      <c r="U147" s="376" t="s">
        <v>46</v>
      </c>
      <c r="V147" s="376" t="s">
        <v>46</v>
      </c>
      <c r="W147" s="376" t="s">
        <v>108</v>
      </c>
      <c r="X147" s="378">
        <v>212351.54</v>
      </c>
      <c r="Y147" s="376"/>
      <c r="Z147" s="378">
        <v>1.2</v>
      </c>
      <c r="AA147" s="379">
        <v>2548</v>
      </c>
      <c r="AB147" s="378">
        <f t="shared" si="10"/>
        <v>209803.54</v>
      </c>
      <c r="AC147" s="376" t="s">
        <v>198</v>
      </c>
      <c r="AD147" s="376" t="s">
        <v>238</v>
      </c>
      <c r="AE147" s="380" t="s">
        <v>575</v>
      </c>
      <c r="AF147" s="377">
        <v>14021112</v>
      </c>
      <c r="AG147" s="376">
        <v>82</v>
      </c>
      <c r="AH147" s="376" t="s">
        <v>612</v>
      </c>
      <c r="AI147" s="376" t="s">
        <v>153</v>
      </c>
    </row>
    <row r="148" spans="1:35" ht="20.25" x14ac:dyDescent="0.25">
      <c r="A148" s="781"/>
      <c r="B148" s="376" t="s">
        <v>430</v>
      </c>
      <c r="C148" s="781"/>
      <c r="D148" s="784"/>
      <c r="E148" s="787"/>
      <c r="F148" s="781"/>
      <c r="G148" s="781"/>
      <c r="H148" s="781"/>
      <c r="I148" s="787"/>
      <c r="J148" s="781"/>
      <c r="K148" s="982"/>
      <c r="L148" s="787"/>
      <c r="M148" s="781"/>
      <c r="N148" s="784"/>
      <c r="O148" s="376" t="s">
        <v>85</v>
      </c>
      <c r="P148" s="376">
        <v>12289</v>
      </c>
      <c r="Q148" s="377">
        <v>14021125</v>
      </c>
      <c r="R148" s="376" t="s">
        <v>500</v>
      </c>
      <c r="S148" s="376">
        <v>93384227</v>
      </c>
      <c r="T148" s="376"/>
      <c r="U148" s="376" t="s">
        <v>46</v>
      </c>
      <c r="V148" s="376" t="s">
        <v>46</v>
      </c>
      <c r="W148" s="376" t="s">
        <v>100</v>
      </c>
      <c r="X148" s="378">
        <v>42735.77</v>
      </c>
      <c r="Y148" s="376"/>
      <c r="Z148" s="378">
        <v>1.2</v>
      </c>
      <c r="AA148" s="379">
        <v>513</v>
      </c>
      <c r="AB148" s="378">
        <f t="shared" si="10"/>
        <v>42222.77</v>
      </c>
      <c r="AC148" s="376" t="s">
        <v>737</v>
      </c>
      <c r="AD148" s="376" t="s">
        <v>238</v>
      </c>
      <c r="AE148" s="380" t="s">
        <v>851</v>
      </c>
      <c r="AF148" s="377">
        <v>14021125</v>
      </c>
      <c r="AG148" s="376">
        <v>96</v>
      </c>
      <c r="AH148" s="376" t="s">
        <v>959</v>
      </c>
      <c r="AI148" s="376" t="s">
        <v>153</v>
      </c>
    </row>
    <row r="149" spans="1:35" ht="20.25" x14ac:dyDescent="0.25">
      <c r="A149" s="781"/>
      <c r="B149" s="376" t="s">
        <v>431</v>
      </c>
      <c r="C149" s="781"/>
      <c r="D149" s="784"/>
      <c r="E149" s="787"/>
      <c r="F149" s="781"/>
      <c r="G149" s="781"/>
      <c r="H149" s="781"/>
      <c r="I149" s="787"/>
      <c r="J149" s="781"/>
      <c r="K149" s="982"/>
      <c r="L149" s="787"/>
      <c r="M149" s="781"/>
      <c r="N149" s="784"/>
      <c r="O149" s="376" t="s">
        <v>85</v>
      </c>
      <c r="P149" s="376">
        <v>11827</v>
      </c>
      <c r="Q149" s="377">
        <v>14021114</v>
      </c>
      <c r="R149" s="376" t="s">
        <v>159</v>
      </c>
      <c r="S149" s="376">
        <v>24242508</v>
      </c>
      <c r="T149" s="376"/>
      <c r="U149" s="376" t="s">
        <v>46</v>
      </c>
      <c r="V149" s="376" t="s">
        <v>46</v>
      </c>
      <c r="W149" s="376" t="s">
        <v>108</v>
      </c>
      <c r="X149" s="378">
        <v>32972.53</v>
      </c>
      <c r="Y149" s="376"/>
      <c r="Z149" s="378">
        <v>1.2</v>
      </c>
      <c r="AA149" s="379">
        <v>396</v>
      </c>
      <c r="AB149" s="378">
        <f t="shared" si="10"/>
        <v>32576.53</v>
      </c>
      <c r="AC149" s="376" t="s">
        <v>107</v>
      </c>
      <c r="AD149" s="376" t="s">
        <v>238</v>
      </c>
      <c r="AE149" s="380" t="s">
        <v>572</v>
      </c>
      <c r="AF149" s="377">
        <v>14021114</v>
      </c>
      <c r="AG149" s="376">
        <v>83</v>
      </c>
      <c r="AH149" s="376"/>
      <c r="AI149" s="376"/>
    </row>
    <row r="150" spans="1:35" ht="20.25" x14ac:dyDescent="0.25">
      <c r="A150" s="781"/>
      <c r="B150" s="376" t="s">
        <v>432</v>
      </c>
      <c r="C150" s="781"/>
      <c r="D150" s="784"/>
      <c r="E150" s="787"/>
      <c r="F150" s="781"/>
      <c r="G150" s="781"/>
      <c r="H150" s="781"/>
      <c r="I150" s="787"/>
      <c r="J150" s="781"/>
      <c r="K150" s="982"/>
      <c r="L150" s="787"/>
      <c r="M150" s="781"/>
      <c r="N150" s="784"/>
      <c r="O150" s="376" t="s">
        <v>84</v>
      </c>
      <c r="P150" s="376">
        <v>8155</v>
      </c>
      <c r="Q150" s="377">
        <v>14021110</v>
      </c>
      <c r="R150" s="376" t="s">
        <v>95</v>
      </c>
      <c r="S150" s="376">
        <v>20921261</v>
      </c>
      <c r="T150" s="376"/>
      <c r="U150" s="376" t="s">
        <v>46</v>
      </c>
      <c r="V150" s="376" t="s">
        <v>46</v>
      </c>
      <c r="W150" s="376" t="s">
        <v>100</v>
      </c>
      <c r="X150" s="378">
        <v>427499.38</v>
      </c>
      <c r="Y150" s="376"/>
      <c r="Z150" s="378">
        <v>1.2</v>
      </c>
      <c r="AA150" s="379">
        <v>5130</v>
      </c>
      <c r="AB150" s="378">
        <f>X150-AA150</f>
        <v>422369.38</v>
      </c>
      <c r="AC150" s="376" t="s">
        <v>538</v>
      </c>
      <c r="AD150" s="376" t="s">
        <v>238</v>
      </c>
      <c r="AE150" s="380" t="s">
        <v>576</v>
      </c>
      <c r="AF150" s="377">
        <v>14021111</v>
      </c>
      <c r="AG150" s="376">
        <v>79</v>
      </c>
      <c r="AH150" s="376" t="s">
        <v>559</v>
      </c>
      <c r="AI150" s="376" t="s">
        <v>153</v>
      </c>
    </row>
    <row r="151" spans="1:35" ht="20.25" x14ac:dyDescent="0.25">
      <c r="A151" s="781"/>
      <c r="B151" s="376" t="s">
        <v>433</v>
      </c>
      <c r="C151" s="781"/>
      <c r="D151" s="784"/>
      <c r="E151" s="787"/>
      <c r="F151" s="781"/>
      <c r="G151" s="781"/>
      <c r="H151" s="781"/>
      <c r="I151" s="787"/>
      <c r="J151" s="781"/>
      <c r="K151" s="982"/>
      <c r="L151" s="787"/>
      <c r="M151" s="781"/>
      <c r="N151" s="784"/>
      <c r="O151" s="376" t="s">
        <v>242</v>
      </c>
      <c r="P151" s="376">
        <v>8140</v>
      </c>
      <c r="Q151" s="377">
        <v>14021117</v>
      </c>
      <c r="R151" s="376" t="s">
        <v>535</v>
      </c>
      <c r="S151" s="376">
        <v>25983020</v>
      </c>
      <c r="T151" s="376"/>
      <c r="U151" s="376" t="s">
        <v>46</v>
      </c>
      <c r="V151" s="376" t="s">
        <v>46</v>
      </c>
      <c r="W151" s="376" t="s">
        <v>100</v>
      </c>
      <c r="X151" s="378">
        <v>201243</v>
      </c>
      <c r="Y151" s="376"/>
      <c r="Z151" s="378">
        <v>1.2</v>
      </c>
      <c r="AA151" s="379">
        <v>2415</v>
      </c>
      <c r="AB151" s="378">
        <f>X151-AA151</f>
        <v>198828</v>
      </c>
      <c r="AC151" s="376" t="s">
        <v>665</v>
      </c>
      <c r="AD151" s="376" t="s">
        <v>238</v>
      </c>
      <c r="AE151" s="380"/>
      <c r="AF151" s="377">
        <v>14021118</v>
      </c>
      <c r="AG151" s="376">
        <v>88</v>
      </c>
      <c r="AH151" s="376"/>
      <c r="AI151" s="376"/>
    </row>
    <row r="152" spans="1:35" ht="20.25" x14ac:dyDescent="0.25">
      <c r="A152" s="781"/>
      <c r="B152" s="376" t="s">
        <v>438</v>
      </c>
      <c r="C152" s="781"/>
      <c r="D152" s="784"/>
      <c r="E152" s="787"/>
      <c r="F152" s="781"/>
      <c r="G152" s="781"/>
      <c r="H152" s="781"/>
      <c r="I152" s="787"/>
      <c r="J152" s="781"/>
      <c r="K152" s="982"/>
      <c r="L152" s="787"/>
      <c r="M152" s="781"/>
      <c r="N152" s="784"/>
      <c r="O152" s="376" t="s">
        <v>242</v>
      </c>
      <c r="P152" s="376">
        <v>8142</v>
      </c>
      <c r="Q152" s="377">
        <v>14021118</v>
      </c>
      <c r="R152" s="376" t="s">
        <v>535</v>
      </c>
      <c r="S152" s="376">
        <v>2628364</v>
      </c>
      <c r="T152" s="376"/>
      <c r="U152" s="376" t="s">
        <v>46</v>
      </c>
      <c r="V152" s="376" t="s">
        <v>46</v>
      </c>
      <c r="W152" s="376" t="s">
        <v>100</v>
      </c>
      <c r="X152" s="378">
        <v>201243</v>
      </c>
      <c r="Y152" s="376"/>
      <c r="Z152" s="378">
        <v>1.2</v>
      </c>
      <c r="AA152" s="379">
        <v>2415</v>
      </c>
      <c r="AB152" s="378">
        <f t="shared" ref="AB152:AB166" si="11">X152-AA152</f>
        <v>198828</v>
      </c>
      <c r="AC152" s="376" t="s">
        <v>665</v>
      </c>
      <c r="AD152" s="376" t="s">
        <v>238</v>
      </c>
      <c r="AE152" s="380"/>
      <c r="AF152" s="377">
        <v>14021118</v>
      </c>
      <c r="AG152" s="376">
        <v>89</v>
      </c>
      <c r="AH152" s="376"/>
      <c r="AI152" s="376"/>
    </row>
    <row r="153" spans="1:35" ht="20.25" x14ac:dyDescent="0.25">
      <c r="A153" s="781"/>
      <c r="B153" s="376" t="s">
        <v>439</v>
      </c>
      <c r="C153" s="781"/>
      <c r="D153" s="784"/>
      <c r="E153" s="787"/>
      <c r="F153" s="781"/>
      <c r="G153" s="781"/>
      <c r="H153" s="781"/>
      <c r="I153" s="787"/>
      <c r="J153" s="781"/>
      <c r="K153" s="982"/>
      <c r="L153" s="787"/>
      <c r="M153" s="781"/>
      <c r="N153" s="784"/>
      <c r="O153" s="376" t="s">
        <v>282</v>
      </c>
      <c r="P153" s="376">
        <v>12475</v>
      </c>
      <c r="Q153" s="377">
        <v>14021129</v>
      </c>
      <c r="R153" s="376" t="s">
        <v>554</v>
      </c>
      <c r="S153" s="376">
        <v>25096926</v>
      </c>
      <c r="T153" s="376">
        <v>24166229</v>
      </c>
      <c r="U153" s="376" t="s">
        <v>46</v>
      </c>
      <c r="V153" s="376" t="s">
        <v>46</v>
      </c>
      <c r="W153" s="376" t="s">
        <v>100</v>
      </c>
      <c r="X153" s="378">
        <v>94446.18</v>
      </c>
      <c r="Y153" s="376"/>
      <c r="Z153" s="378">
        <v>1.2</v>
      </c>
      <c r="AA153" s="379">
        <v>1133</v>
      </c>
      <c r="AB153" s="378">
        <f t="shared" si="11"/>
        <v>93313.18</v>
      </c>
      <c r="AC153" s="376" t="s">
        <v>665</v>
      </c>
      <c r="AD153" s="376" t="s">
        <v>238</v>
      </c>
      <c r="AE153" s="380" t="s">
        <v>843</v>
      </c>
      <c r="AF153" s="377">
        <v>14021130</v>
      </c>
      <c r="AG153" s="376">
        <v>103</v>
      </c>
      <c r="AH153" s="376"/>
      <c r="AI153" s="376"/>
    </row>
    <row r="154" spans="1:35" ht="20.25" x14ac:dyDescent="0.25">
      <c r="A154" s="781"/>
      <c r="B154" s="376" t="s">
        <v>529</v>
      </c>
      <c r="C154" s="781"/>
      <c r="D154" s="784"/>
      <c r="E154" s="787"/>
      <c r="F154" s="781"/>
      <c r="G154" s="781"/>
      <c r="H154" s="781"/>
      <c r="I154" s="787"/>
      <c r="J154" s="781"/>
      <c r="K154" s="982"/>
      <c r="L154" s="787"/>
      <c r="M154" s="781"/>
      <c r="N154" s="784"/>
      <c r="O154" s="376" t="s">
        <v>282</v>
      </c>
      <c r="P154" s="376">
        <v>12478</v>
      </c>
      <c r="Q154" s="377">
        <v>14021129</v>
      </c>
      <c r="R154" s="376" t="s">
        <v>554</v>
      </c>
      <c r="S154" s="376">
        <v>25397839</v>
      </c>
      <c r="T154" s="376">
        <v>24168225</v>
      </c>
      <c r="U154" s="376" t="s">
        <v>46</v>
      </c>
      <c r="V154" s="376" t="s">
        <v>46</v>
      </c>
      <c r="W154" s="376" t="s">
        <v>100</v>
      </c>
      <c r="X154" s="378">
        <v>94943.27</v>
      </c>
      <c r="Y154" s="376"/>
      <c r="Z154" s="378">
        <v>1.2</v>
      </c>
      <c r="AA154" s="379">
        <v>1139</v>
      </c>
      <c r="AB154" s="378">
        <f t="shared" si="11"/>
        <v>93804.27</v>
      </c>
      <c r="AC154" s="376" t="s">
        <v>665</v>
      </c>
      <c r="AD154" s="376" t="s">
        <v>238</v>
      </c>
      <c r="AE154" s="380" t="s">
        <v>845</v>
      </c>
      <c r="AF154" s="377">
        <v>14021130</v>
      </c>
      <c r="AG154" s="376" t="s">
        <v>771</v>
      </c>
      <c r="AH154" s="376"/>
      <c r="AI154" s="376"/>
    </row>
    <row r="155" spans="1:35" ht="20.25" x14ac:dyDescent="0.25">
      <c r="A155" s="781"/>
      <c r="B155" s="376" t="s">
        <v>530</v>
      </c>
      <c r="C155" s="781"/>
      <c r="D155" s="784"/>
      <c r="E155" s="787"/>
      <c r="F155" s="781"/>
      <c r="G155" s="781"/>
      <c r="H155" s="781"/>
      <c r="I155" s="787"/>
      <c r="J155" s="781"/>
      <c r="K155" s="982"/>
      <c r="L155" s="787"/>
      <c r="M155" s="781"/>
      <c r="N155" s="784"/>
      <c r="O155" s="376" t="s">
        <v>282</v>
      </c>
      <c r="P155" s="376">
        <v>12479</v>
      </c>
      <c r="Q155" s="377">
        <v>14021129</v>
      </c>
      <c r="R155" s="376" t="s">
        <v>554</v>
      </c>
      <c r="S155" s="376">
        <v>25434982</v>
      </c>
      <c r="T155" s="376">
        <v>24169220</v>
      </c>
      <c r="U155" s="376" t="s">
        <v>46</v>
      </c>
      <c r="V155" s="376" t="s">
        <v>46</v>
      </c>
      <c r="W155" s="376" t="s">
        <v>100</v>
      </c>
      <c r="X155" s="378">
        <v>94943.27</v>
      </c>
      <c r="Y155" s="376"/>
      <c r="Z155" s="378">
        <v>1.2</v>
      </c>
      <c r="AA155" s="379">
        <v>1139</v>
      </c>
      <c r="AB155" s="378">
        <f t="shared" si="11"/>
        <v>93804.27</v>
      </c>
      <c r="AC155" s="376" t="s">
        <v>665</v>
      </c>
      <c r="AD155" s="376" t="s">
        <v>238</v>
      </c>
      <c r="AE155" s="380" t="s">
        <v>844</v>
      </c>
      <c r="AF155" s="377">
        <v>14021130</v>
      </c>
      <c r="AG155" s="376">
        <v>104</v>
      </c>
      <c r="AH155" s="376"/>
      <c r="AI155" s="376"/>
    </row>
    <row r="156" spans="1:35" ht="20.25" x14ac:dyDescent="0.25">
      <c r="A156" s="781"/>
      <c r="B156" s="376" t="s">
        <v>531</v>
      </c>
      <c r="C156" s="781"/>
      <c r="D156" s="784"/>
      <c r="E156" s="787"/>
      <c r="F156" s="781"/>
      <c r="G156" s="781"/>
      <c r="H156" s="781"/>
      <c r="I156" s="787"/>
      <c r="J156" s="781"/>
      <c r="K156" s="982"/>
      <c r="L156" s="787"/>
      <c r="M156" s="781"/>
      <c r="N156" s="784"/>
      <c r="O156" s="376" t="s">
        <v>85</v>
      </c>
      <c r="P156" s="376">
        <v>12193</v>
      </c>
      <c r="Q156" s="377">
        <v>14021123</v>
      </c>
      <c r="R156" s="376" t="s">
        <v>92</v>
      </c>
      <c r="S156" s="376">
        <v>24206166</v>
      </c>
      <c r="T156" s="376"/>
      <c r="U156" s="376" t="s">
        <v>46</v>
      </c>
      <c r="V156" s="376" t="s">
        <v>46</v>
      </c>
      <c r="W156" s="376" t="s">
        <v>108</v>
      </c>
      <c r="X156" s="378">
        <v>37165.379999999997</v>
      </c>
      <c r="Y156" s="376"/>
      <c r="Z156" s="378">
        <v>1.2</v>
      </c>
      <c r="AA156" s="379">
        <v>446</v>
      </c>
      <c r="AB156" s="378">
        <f t="shared" si="11"/>
        <v>36719.379999999997</v>
      </c>
      <c r="AC156" s="376" t="s">
        <v>109</v>
      </c>
      <c r="AD156" s="376" t="s">
        <v>238</v>
      </c>
      <c r="AE156" s="380" t="s">
        <v>853</v>
      </c>
      <c r="AF156" s="377">
        <v>14021124</v>
      </c>
      <c r="AG156" s="376">
        <v>95</v>
      </c>
      <c r="AH156" s="376" t="s">
        <v>813</v>
      </c>
      <c r="AI156" s="376" t="s">
        <v>153</v>
      </c>
    </row>
    <row r="157" spans="1:35" ht="20.25" x14ac:dyDescent="0.25">
      <c r="A157" s="781"/>
      <c r="B157" s="376" t="s">
        <v>532</v>
      </c>
      <c r="C157" s="781"/>
      <c r="D157" s="784"/>
      <c r="E157" s="787"/>
      <c r="F157" s="781"/>
      <c r="G157" s="781"/>
      <c r="H157" s="781"/>
      <c r="I157" s="787"/>
      <c r="J157" s="781"/>
      <c r="K157" s="982"/>
      <c r="L157" s="787"/>
      <c r="M157" s="781"/>
      <c r="N157" s="784"/>
      <c r="O157" s="376" t="s">
        <v>85</v>
      </c>
      <c r="P157" s="376">
        <v>12090</v>
      </c>
      <c r="Q157" s="377">
        <v>14021118</v>
      </c>
      <c r="R157" s="376" t="s">
        <v>45</v>
      </c>
      <c r="S157" s="376">
        <v>28096715</v>
      </c>
      <c r="T157" s="376"/>
      <c r="U157" s="376" t="s">
        <v>46</v>
      </c>
      <c r="V157" s="376" t="s">
        <v>46</v>
      </c>
      <c r="W157" s="376" t="s">
        <v>100</v>
      </c>
      <c r="X157" s="378">
        <v>89510.52</v>
      </c>
      <c r="Y157" s="376"/>
      <c r="Z157" s="378">
        <v>1.2</v>
      </c>
      <c r="AA157" s="379">
        <v>1074</v>
      </c>
      <c r="AB157" s="378">
        <f t="shared" si="11"/>
        <v>88436.52</v>
      </c>
      <c r="AC157" s="376" t="s">
        <v>244</v>
      </c>
      <c r="AD157" s="376" t="s">
        <v>238</v>
      </c>
      <c r="AE157" s="380"/>
      <c r="AF157" s="377">
        <v>14021118</v>
      </c>
      <c r="AG157" s="376"/>
      <c r="AH157" s="376"/>
      <c r="AI157" s="376"/>
    </row>
    <row r="158" spans="1:35" ht="20.25" x14ac:dyDescent="0.25">
      <c r="A158" s="781"/>
      <c r="B158" s="376" t="s">
        <v>533</v>
      </c>
      <c r="C158" s="781"/>
      <c r="D158" s="784"/>
      <c r="E158" s="787"/>
      <c r="F158" s="781"/>
      <c r="G158" s="781"/>
      <c r="H158" s="781"/>
      <c r="I158" s="787"/>
      <c r="J158" s="781"/>
      <c r="K158" s="982"/>
      <c r="L158" s="787"/>
      <c r="M158" s="781"/>
      <c r="N158" s="784"/>
      <c r="O158" s="376" t="s">
        <v>86</v>
      </c>
      <c r="P158" s="376">
        <v>11362</v>
      </c>
      <c r="Q158" s="377">
        <v>14021121</v>
      </c>
      <c r="R158" s="376" t="s">
        <v>123</v>
      </c>
      <c r="S158" s="376">
        <v>27116642</v>
      </c>
      <c r="T158" s="376"/>
      <c r="U158" s="376" t="s">
        <v>46</v>
      </c>
      <c r="V158" s="376" t="s">
        <v>46</v>
      </c>
      <c r="W158" s="376" t="s">
        <v>108</v>
      </c>
      <c r="X158" s="378">
        <v>35701.89</v>
      </c>
      <c r="Y158" s="376"/>
      <c r="Z158" s="378">
        <v>1.2</v>
      </c>
      <c r="AA158" s="379">
        <v>428</v>
      </c>
      <c r="AB158" s="378">
        <f t="shared" si="11"/>
        <v>35273.89</v>
      </c>
      <c r="AC158" s="376" t="s">
        <v>686</v>
      </c>
      <c r="AD158" s="376" t="s">
        <v>238</v>
      </c>
      <c r="AE158" s="380" t="s">
        <v>854</v>
      </c>
      <c r="AF158" s="377">
        <v>14021123</v>
      </c>
      <c r="AG158" s="376">
        <v>94</v>
      </c>
      <c r="AH158" s="376" t="s">
        <v>813</v>
      </c>
      <c r="AI158" s="376" t="s">
        <v>153</v>
      </c>
    </row>
    <row r="159" spans="1:35" ht="20.25" x14ac:dyDescent="0.25">
      <c r="A159" s="781"/>
      <c r="B159" s="376" t="s">
        <v>534</v>
      </c>
      <c r="C159" s="781"/>
      <c r="D159" s="784"/>
      <c r="E159" s="787"/>
      <c r="F159" s="781"/>
      <c r="G159" s="781"/>
      <c r="H159" s="781"/>
      <c r="I159" s="787"/>
      <c r="J159" s="781"/>
      <c r="K159" s="982"/>
      <c r="L159" s="787"/>
      <c r="M159" s="781"/>
      <c r="N159" s="784"/>
      <c r="O159" s="376" t="s">
        <v>235</v>
      </c>
      <c r="P159" s="376">
        <v>22742</v>
      </c>
      <c r="Q159" s="377">
        <v>14021115</v>
      </c>
      <c r="R159" s="376" t="s">
        <v>555</v>
      </c>
      <c r="S159" s="376">
        <v>17883132</v>
      </c>
      <c r="T159" s="376"/>
      <c r="U159" s="376" t="s">
        <v>46</v>
      </c>
      <c r="V159" s="376" t="s">
        <v>46</v>
      </c>
      <c r="W159" s="376" t="s">
        <v>100</v>
      </c>
      <c r="X159" s="378">
        <v>525865.85</v>
      </c>
      <c r="Y159" s="376"/>
      <c r="Z159" s="378">
        <v>1.2</v>
      </c>
      <c r="AA159" s="379">
        <v>6310</v>
      </c>
      <c r="AB159" s="378">
        <f t="shared" si="11"/>
        <v>519555.85</v>
      </c>
      <c r="AC159" s="376" t="s">
        <v>194</v>
      </c>
      <c r="AD159" s="376" t="s">
        <v>238</v>
      </c>
      <c r="AE159" s="380"/>
      <c r="AF159" s="377">
        <v>14021116</v>
      </c>
      <c r="AG159" s="376"/>
      <c r="AH159" s="376"/>
      <c r="AI159" s="376"/>
    </row>
    <row r="160" spans="1:35" ht="20.25" x14ac:dyDescent="0.25">
      <c r="A160" s="781"/>
      <c r="B160" s="376" t="s">
        <v>547</v>
      </c>
      <c r="C160" s="781"/>
      <c r="D160" s="784"/>
      <c r="E160" s="787"/>
      <c r="F160" s="781"/>
      <c r="G160" s="781"/>
      <c r="H160" s="781"/>
      <c r="I160" s="787"/>
      <c r="J160" s="781"/>
      <c r="K160" s="982"/>
      <c r="L160" s="787"/>
      <c r="M160" s="781"/>
      <c r="N160" s="784"/>
      <c r="O160" s="376" t="s">
        <v>235</v>
      </c>
      <c r="P160" s="376">
        <v>22961</v>
      </c>
      <c r="Q160" s="377">
        <v>14021117</v>
      </c>
      <c r="R160" s="376" t="s">
        <v>556</v>
      </c>
      <c r="S160" s="376">
        <v>27874477</v>
      </c>
      <c r="T160" s="376"/>
      <c r="U160" s="376" t="s">
        <v>46</v>
      </c>
      <c r="V160" s="376" t="s">
        <v>46</v>
      </c>
      <c r="W160" s="376" t="s">
        <v>100</v>
      </c>
      <c r="X160" s="378">
        <v>11048.33</v>
      </c>
      <c r="Y160" s="376"/>
      <c r="Z160" s="378">
        <v>1.2</v>
      </c>
      <c r="AA160" s="379">
        <v>133</v>
      </c>
      <c r="AB160" s="378">
        <f t="shared" si="11"/>
        <v>10915.33</v>
      </c>
      <c r="AC160" s="376" t="s">
        <v>444</v>
      </c>
      <c r="AD160" s="376" t="s">
        <v>238</v>
      </c>
      <c r="AE160" s="380"/>
      <c r="AF160" s="377">
        <v>14021118</v>
      </c>
      <c r="AG160" s="376"/>
      <c r="AH160" s="376"/>
      <c r="AI160" s="376"/>
    </row>
    <row r="161" spans="1:35" ht="20.25" x14ac:dyDescent="0.25">
      <c r="A161" s="781"/>
      <c r="B161" s="376" t="s">
        <v>548</v>
      </c>
      <c r="C161" s="781"/>
      <c r="D161" s="784"/>
      <c r="E161" s="787"/>
      <c r="F161" s="781"/>
      <c r="G161" s="781"/>
      <c r="H161" s="781"/>
      <c r="I161" s="787"/>
      <c r="J161" s="781"/>
      <c r="K161" s="982"/>
      <c r="L161" s="787"/>
      <c r="M161" s="781"/>
      <c r="N161" s="784"/>
      <c r="O161" s="376" t="s">
        <v>235</v>
      </c>
      <c r="P161" s="376">
        <v>22961</v>
      </c>
      <c r="Q161" s="377">
        <v>14021117</v>
      </c>
      <c r="R161" s="376" t="s">
        <v>556</v>
      </c>
      <c r="S161" s="376">
        <v>23649257</v>
      </c>
      <c r="T161" s="376"/>
      <c r="U161" s="376" t="s">
        <v>46</v>
      </c>
      <c r="V161" s="376" t="s">
        <v>46</v>
      </c>
      <c r="W161" s="376" t="s">
        <v>100</v>
      </c>
      <c r="X161" s="378">
        <v>7223.64</v>
      </c>
      <c r="Y161" s="376"/>
      <c r="Z161" s="378">
        <v>1.2</v>
      </c>
      <c r="AA161" s="379">
        <v>87</v>
      </c>
      <c r="AB161" s="378">
        <f t="shared" si="11"/>
        <v>7136.64</v>
      </c>
      <c r="AC161" s="376" t="s">
        <v>444</v>
      </c>
      <c r="AD161" s="376" t="s">
        <v>238</v>
      </c>
      <c r="AE161" s="380"/>
      <c r="AF161" s="377">
        <v>14021118</v>
      </c>
      <c r="AG161" s="376"/>
      <c r="AH161" s="376"/>
      <c r="AI161" s="376"/>
    </row>
    <row r="162" spans="1:35" ht="20.25" x14ac:dyDescent="0.25">
      <c r="A162" s="781"/>
      <c r="B162" s="376" t="s">
        <v>549</v>
      </c>
      <c r="C162" s="781"/>
      <c r="D162" s="784"/>
      <c r="E162" s="787"/>
      <c r="F162" s="781"/>
      <c r="G162" s="781"/>
      <c r="H162" s="781"/>
      <c r="I162" s="787"/>
      <c r="J162" s="781"/>
      <c r="K162" s="982"/>
      <c r="L162" s="787"/>
      <c r="M162" s="781"/>
      <c r="N162" s="784"/>
      <c r="O162" s="376" t="s">
        <v>282</v>
      </c>
      <c r="P162" s="376">
        <v>12475</v>
      </c>
      <c r="Q162" s="377">
        <v>14021129</v>
      </c>
      <c r="R162" s="376" t="s">
        <v>554</v>
      </c>
      <c r="S162" s="376">
        <v>25096926</v>
      </c>
      <c r="T162" s="376">
        <v>24166229</v>
      </c>
      <c r="U162" s="376" t="s">
        <v>46</v>
      </c>
      <c r="V162" s="376" t="s">
        <v>46</v>
      </c>
      <c r="W162" s="376" t="s">
        <v>100</v>
      </c>
      <c r="X162" s="378">
        <v>1147.1199999999999</v>
      </c>
      <c r="Y162" s="376"/>
      <c r="Z162" s="378">
        <v>1.2</v>
      </c>
      <c r="AA162" s="379">
        <v>14</v>
      </c>
      <c r="AB162" s="378">
        <f t="shared" si="11"/>
        <v>1133.1199999999999</v>
      </c>
      <c r="AC162" s="376" t="s">
        <v>665</v>
      </c>
      <c r="AD162" s="376" t="s">
        <v>238</v>
      </c>
      <c r="AE162" s="380" t="s">
        <v>843</v>
      </c>
      <c r="AF162" s="377">
        <v>14021130</v>
      </c>
      <c r="AG162" s="376">
        <v>103</v>
      </c>
      <c r="AH162" s="376"/>
      <c r="AI162" s="376"/>
    </row>
    <row r="163" spans="1:35" ht="20.25" x14ac:dyDescent="0.25">
      <c r="A163" s="781"/>
      <c r="B163" s="376" t="s">
        <v>550</v>
      </c>
      <c r="C163" s="781"/>
      <c r="D163" s="784"/>
      <c r="E163" s="787"/>
      <c r="F163" s="781"/>
      <c r="G163" s="781"/>
      <c r="H163" s="781"/>
      <c r="I163" s="787"/>
      <c r="J163" s="781"/>
      <c r="K163" s="982"/>
      <c r="L163" s="787"/>
      <c r="M163" s="781"/>
      <c r="N163" s="784"/>
      <c r="O163" s="376" t="s">
        <v>282</v>
      </c>
      <c r="P163" s="376">
        <v>12478</v>
      </c>
      <c r="Q163" s="377">
        <v>14021129</v>
      </c>
      <c r="R163" s="376" t="s">
        <v>554</v>
      </c>
      <c r="S163" s="376">
        <v>25397839</v>
      </c>
      <c r="T163" s="376">
        <v>24168225</v>
      </c>
      <c r="U163" s="376" t="s">
        <v>46</v>
      </c>
      <c r="V163" s="376" t="s">
        <v>46</v>
      </c>
      <c r="W163" s="376" t="s">
        <v>100</v>
      </c>
      <c r="X163" s="378">
        <v>1153.1600000000001</v>
      </c>
      <c r="Y163" s="376"/>
      <c r="Z163" s="378">
        <v>1.2</v>
      </c>
      <c r="AA163" s="379">
        <v>14</v>
      </c>
      <c r="AB163" s="378">
        <f t="shared" si="11"/>
        <v>1139.1600000000001</v>
      </c>
      <c r="AC163" s="376" t="s">
        <v>665</v>
      </c>
      <c r="AD163" s="376" t="s">
        <v>238</v>
      </c>
      <c r="AE163" s="380" t="s">
        <v>845</v>
      </c>
      <c r="AF163" s="377">
        <v>14021130</v>
      </c>
      <c r="AG163" s="376" t="s">
        <v>771</v>
      </c>
      <c r="AH163" s="376"/>
      <c r="AI163" s="376"/>
    </row>
    <row r="164" spans="1:35" ht="20.25" x14ac:dyDescent="0.25">
      <c r="A164" s="781"/>
      <c r="B164" s="376" t="s">
        <v>551</v>
      </c>
      <c r="C164" s="781"/>
      <c r="D164" s="784"/>
      <c r="E164" s="787"/>
      <c r="F164" s="781"/>
      <c r="G164" s="781"/>
      <c r="H164" s="781"/>
      <c r="I164" s="787"/>
      <c r="J164" s="781"/>
      <c r="K164" s="982"/>
      <c r="L164" s="787"/>
      <c r="M164" s="781"/>
      <c r="N164" s="784"/>
      <c r="O164" s="376" t="s">
        <v>282</v>
      </c>
      <c r="P164" s="376">
        <v>12479</v>
      </c>
      <c r="Q164" s="377">
        <v>14021129</v>
      </c>
      <c r="R164" s="376" t="s">
        <v>554</v>
      </c>
      <c r="S164" s="376">
        <v>25434982</v>
      </c>
      <c r="T164" s="376">
        <v>24169220</v>
      </c>
      <c r="U164" s="376" t="s">
        <v>46</v>
      </c>
      <c r="V164" s="376" t="s">
        <v>46</v>
      </c>
      <c r="W164" s="376" t="s">
        <v>100</v>
      </c>
      <c r="X164" s="378">
        <v>1153.1600000000001</v>
      </c>
      <c r="Y164" s="376"/>
      <c r="Z164" s="378">
        <v>1.2</v>
      </c>
      <c r="AA164" s="379">
        <v>14</v>
      </c>
      <c r="AB164" s="378">
        <f t="shared" si="11"/>
        <v>1139.1600000000001</v>
      </c>
      <c r="AC164" s="376" t="s">
        <v>665</v>
      </c>
      <c r="AD164" s="376" t="s">
        <v>238</v>
      </c>
      <c r="AE164" s="380" t="s">
        <v>844</v>
      </c>
      <c r="AF164" s="377">
        <v>14021130</v>
      </c>
      <c r="AG164" s="376">
        <v>104</v>
      </c>
      <c r="AH164" s="376"/>
      <c r="AI164" s="376"/>
    </row>
    <row r="165" spans="1:35" ht="20.25" x14ac:dyDescent="0.25">
      <c r="A165" s="781"/>
      <c r="B165" s="376" t="s">
        <v>552</v>
      </c>
      <c r="C165" s="781"/>
      <c r="D165" s="784"/>
      <c r="E165" s="787"/>
      <c r="F165" s="781"/>
      <c r="G165" s="781"/>
      <c r="H165" s="781"/>
      <c r="I165" s="787"/>
      <c r="J165" s="781"/>
      <c r="K165" s="982"/>
      <c r="L165" s="787"/>
      <c r="M165" s="781"/>
      <c r="N165" s="784"/>
      <c r="O165" s="376" t="s">
        <v>85</v>
      </c>
      <c r="P165" s="376">
        <v>12074</v>
      </c>
      <c r="Q165" s="377">
        <v>14021118</v>
      </c>
      <c r="R165" s="376" t="s">
        <v>90</v>
      </c>
      <c r="S165" s="376">
        <v>24663547</v>
      </c>
      <c r="T165" s="376"/>
      <c r="U165" s="376" t="s">
        <v>46</v>
      </c>
      <c r="V165" s="376" t="s">
        <v>46</v>
      </c>
      <c r="W165" s="376" t="s">
        <v>108</v>
      </c>
      <c r="X165" s="378">
        <v>72277</v>
      </c>
      <c r="Y165" s="376"/>
      <c r="Z165" s="378">
        <v>1.2</v>
      </c>
      <c r="AA165" s="379">
        <v>867</v>
      </c>
      <c r="AB165" s="378">
        <f t="shared" si="11"/>
        <v>71410</v>
      </c>
      <c r="AC165" s="376" t="s">
        <v>107</v>
      </c>
      <c r="AD165" s="376" t="s">
        <v>238</v>
      </c>
      <c r="AE165" s="380"/>
      <c r="AF165" s="377">
        <v>14021118</v>
      </c>
      <c r="AG165" s="376">
        <v>92</v>
      </c>
      <c r="AH165" s="376"/>
      <c r="AI165" s="376"/>
    </row>
    <row r="166" spans="1:35" ht="20.25" x14ac:dyDescent="0.25">
      <c r="A166" s="781"/>
      <c r="B166" s="376" t="s">
        <v>553</v>
      </c>
      <c r="C166" s="781"/>
      <c r="D166" s="784"/>
      <c r="E166" s="787"/>
      <c r="F166" s="781"/>
      <c r="G166" s="781"/>
      <c r="H166" s="781"/>
      <c r="I166" s="787"/>
      <c r="J166" s="781"/>
      <c r="K166" s="982"/>
      <c r="L166" s="787"/>
      <c r="M166" s="781"/>
      <c r="N166" s="784"/>
      <c r="O166" s="376" t="s">
        <v>85</v>
      </c>
      <c r="P166" s="376">
        <v>13116</v>
      </c>
      <c r="Q166" s="377">
        <v>14021215</v>
      </c>
      <c r="R166" s="376" t="s">
        <v>815</v>
      </c>
      <c r="S166" s="376">
        <v>27431151</v>
      </c>
      <c r="T166" s="376"/>
      <c r="U166" s="376" t="s">
        <v>46</v>
      </c>
      <c r="V166" s="376" t="s">
        <v>46</v>
      </c>
      <c r="W166" s="376" t="s">
        <v>108</v>
      </c>
      <c r="X166" s="378">
        <v>55218.5</v>
      </c>
      <c r="Y166" s="376"/>
      <c r="Z166" s="378">
        <v>1.2</v>
      </c>
      <c r="AA166" s="379">
        <v>663</v>
      </c>
      <c r="AB166" s="378">
        <f t="shared" si="11"/>
        <v>54555.5</v>
      </c>
      <c r="AC166" s="376" t="s">
        <v>1073</v>
      </c>
      <c r="AD166" s="376" t="s">
        <v>238</v>
      </c>
      <c r="AE166" s="380"/>
      <c r="AF166" s="377">
        <v>14021216</v>
      </c>
      <c r="AG166" s="376">
        <v>119</v>
      </c>
      <c r="AH166" s="376"/>
      <c r="AI166" s="376"/>
    </row>
    <row r="167" spans="1:35" ht="20.25" x14ac:dyDescent="0.25">
      <c r="A167" s="781"/>
      <c r="B167" s="376" t="s">
        <v>581</v>
      </c>
      <c r="C167" s="781"/>
      <c r="D167" s="784"/>
      <c r="E167" s="787"/>
      <c r="F167" s="781"/>
      <c r="G167" s="781"/>
      <c r="H167" s="781"/>
      <c r="I167" s="787"/>
      <c r="J167" s="781"/>
      <c r="K167" s="982"/>
      <c r="L167" s="787"/>
      <c r="M167" s="781"/>
      <c r="N167" s="784"/>
      <c r="O167" s="376" t="s">
        <v>173</v>
      </c>
      <c r="P167" s="376">
        <v>24513</v>
      </c>
      <c r="Q167" s="377">
        <v>14021209</v>
      </c>
      <c r="R167" s="376" t="s">
        <v>816</v>
      </c>
      <c r="S167" s="376">
        <v>28016640</v>
      </c>
      <c r="T167" s="376">
        <v>2440224</v>
      </c>
      <c r="U167" s="376" t="s">
        <v>46</v>
      </c>
      <c r="V167" s="376" t="s">
        <v>46</v>
      </c>
      <c r="W167" s="376" t="s">
        <v>100</v>
      </c>
      <c r="X167" s="378">
        <v>32720.7</v>
      </c>
      <c r="Y167" s="376"/>
      <c r="Z167" s="378">
        <v>1.2</v>
      </c>
      <c r="AA167" s="379">
        <v>393</v>
      </c>
      <c r="AB167" s="378">
        <f t="shared" ref="AB167:AB169" si="12">X167-AA167</f>
        <v>32327.7</v>
      </c>
      <c r="AC167" s="376" t="s">
        <v>930</v>
      </c>
      <c r="AD167" s="376" t="s">
        <v>238</v>
      </c>
      <c r="AE167" s="380" t="s">
        <v>931</v>
      </c>
      <c r="AF167" s="377">
        <v>14021210</v>
      </c>
      <c r="AG167" s="376">
        <v>116</v>
      </c>
      <c r="AH167" s="376"/>
      <c r="AI167" s="376"/>
    </row>
    <row r="168" spans="1:35" ht="20.25" x14ac:dyDescent="0.25">
      <c r="A168" s="781"/>
      <c r="B168" s="376" t="s">
        <v>897</v>
      </c>
      <c r="C168" s="781"/>
      <c r="D168" s="784"/>
      <c r="E168" s="787"/>
      <c r="F168" s="781"/>
      <c r="G168" s="781"/>
      <c r="H168" s="781"/>
      <c r="I168" s="787"/>
      <c r="J168" s="781"/>
      <c r="K168" s="982"/>
      <c r="L168" s="787"/>
      <c r="M168" s="781"/>
      <c r="N168" s="784"/>
      <c r="O168" s="376"/>
      <c r="P168" s="376"/>
      <c r="Q168" s="377"/>
      <c r="R168" s="750" t="s">
        <v>896</v>
      </c>
      <c r="S168" s="751"/>
      <c r="T168" s="751"/>
      <c r="U168" s="751"/>
      <c r="V168" s="751"/>
      <c r="W168" s="752"/>
      <c r="X168" s="378">
        <v>0.5</v>
      </c>
      <c r="Y168" s="376"/>
      <c r="Z168" s="378"/>
      <c r="AA168" s="379"/>
      <c r="AB168" s="378"/>
      <c r="AC168" s="376"/>
      <c r="AD168" s="376" t="s">
        <v>238</v>
      </c>
      <c r="AE168" s="380"/>
      <c r="AF168" s="377"/>
      <c r="AG168" s="376"/>
      <c r="AH168" s="376"/>
      <c r="AI168" s="376"/>
    </row>
    <row r="169" spans="1:35" ht="20.25" x14ac:dyDescent="0.25">
      <c r="A169" s="782"/>
      <c r="B169" s="376" t="s">
        <v>582</v>
      </c>
      <c r="C169" s="782"/>
      <c r="D169" s="785"/>
      <c r="E169" s="788"/>
      <c r="F169" s="782"/>
      <c r="G169" s="782"/>
      <c r="H169" s="782"/>
      <c r="I169" s="788"/>
      <c r="J169" s="782"/>
      <c r="K169" s="983"/>
      <c r="L169" s="788"/>
      <c r="M169" s="782"/>
      <c r="N169" s="785"/>
      <c r="O169" s="376" t="s">
        <v>85</v>
      </c>
      <c r="P169" s="376">
        <v>12971</v>
      </c>
      <c r="Q169" s="377">
        <v>14021212</v>
      </c>
      <c r="R169" s="376" t="s">
        <v>895</v>
      </c>
      <c r="S169" s="376">
        <v>20183291</v>
      </c>
      <c r="T169" s="376"/>
      <c r="U169" s="376" t="s">
        <v>46</v>
      </c>
      <c r="V169" s="376" t="s">
        <v>46</v>
      </c>
      <c r="W169" s="376" t="s">
        <v>100</v>
      </c>
      <c r="X169" s="378">
        <v>25727.33</v>
      </c>
      <c r="Y169" s="376"/>
      <c r="Z169" s="378">
        <v>1.2</v>
      </c>
      <c r="AA169" s="379">
        <v>309</v>
      </c>
      <c r="AB169" s="378">
        <f t="shared" si="12"/>
        <v>25418.33</v>
      </c>
      <c r="AC169" s="376" t="s">
        <v>956</v>
      </c>
      <c r="AD169" s="376" t="s">
        <v>238</v>
      </c>
      <c r="AE169" s="380"/>
      <c r="AF169" s="377">
        <v>14021212</v>
      </c>
      <c r="AG169" s="376">
        <v>117</v>
      </c>
      <c r="AH169" s="376"/>
      <c r="AI169" s="376"/>
    </row>
    <row r="170" spans="1:35" ht="20.25" x14ac:dyDescent="0.25">
      <c r="A170" s="972">
        <v>442</v>
      </c>
      <c r="B170" s="381" t="s">
        <v>583</v>
      </c>
      <c r="C170" s="972">
        <v>2040</v>
      </c>
      <c r="D170" s="975">
        <v>14021104</v>
      </c>
      <c r="E170" s="978">
        <v>352642</v>
      </c>
      <c r="F170" s="972">
        <v>173004</v>
      </c>
      <c r="G170" s="972" t="s">
        <v>83</v>
      </c>
      <c r="H170" s="972">
        <v>7.0000000000000001E-3</v>
      </c>
      <c r="I170" s="978">
        <f>E170*H170</f>
        <v>2468.4940000000001</v>
      </c>
      <c r="J170" s="972"/>
      <c r="K170" s="978">
        <f>E170-I170</f>
        <v>350173.50599999999</v>
      </c>
      <c r="L170" s="978"/>
      <c r="M170" s="972"/>
      <c r="N170" s="975"/>
      <c r="O170" s="381" t="s">
        <v>85</v>
      </c>
      <c r="P170" s="381">
        <v>11597</v>
      </c>
      <c r="Q170" s="382">
        <v>14021108</v>
      </c>
      <c r="R170" s="381" t="s">
        <v>90</v>
      </c>
      <c r="S170" s="381">
        <v>23845794</v>
      </c>
      <c r="T170" s="381"/>
      <c r="U170" s="381" t="s">
        <v>97</v>
      </c>
      <c r="V170" s="381" t="s">
        <v>97</v>
      </c>
      <c r="W170" s="381" t="s">
        <v>103</v>
      </c>
      <c r="X170" s="383">
        <v>154484.09</v>
      </c>
      <c r="Y170" s="381"/>
      <c r="Z170" s="384">
        <v>8.9999999999999993E-3</v>
      </c>
      <c r="AA170" s="385">
        <v>1390</v>
      </c>
      <c r="AB170" s="383">
        <f t="shared" ref="AB170:AB175" si="13">X170-AA170</f>
        <v>153094.09</v>
      </c>
      <c r="AC170" s="381" t="s">
        <v>195</v>
      </c>
      <c r="AD170" s="381" t="s">
        <v>98</v>
      </c>
      <c r="AE170" s="386" t="s">
        <v>522</v>
      </c>
      <c r="AF170" s="382">
        <v>14021109</v>
      </c>
      <c r="AG170" s="381">
        <v>122</v>
      </c>
      <c r="AH170" s="381" t="s">
        <v>542</v>
      </c>
      <c r="AI170" s="381" t="s">
        <v>153</v>
      </c>
    </row>
    <row r="171" spans="1:35" ht="20.25" x14ac:dyDescent="0.25">
      <c r="A171" s="973"/>
      <c r="B171" s="381" t="s">
        <v>584</v>
      </c>
      <c r="C171" s="973"/>
      <c r="D171" s="976"/>
      <c r="E171" s="979"/>
      <c r="F171" s="973"/>
      <c r="G171" s="973"/>
      <c r="H171" s="973"/>
      <c r="I171" s="979"/>
      <c r="J171" s="973"/>
      <c r="K171" s="979"/>
      <c r="L171" s="979"/>
      <c r="M171" s="973"/>
      <c r="N171" s="976"/>
      <c r="O171" s="381" t="s">
        <v>85</v>
      </c>
      <c r="P171" s="381">
        <v>11764</v>
      </c>
      <c r="Q171" s="382">
        <v>14021111</v>
      </c>
      <c r="R171" s="381" t="s">
        <v>485</v>
      </c>
      <c r="S171" s="381">
        <v>24588850</v>
      </c>
      <c r="T171" s="381"/>
      <c r="U171" s="381" t="s">
        <v>97</v>
      </c>
      <c r="V171" s="381" t="s">
        <v>97</v>
      </c>
      <c r="W171" s="381" t="s">
        <v>103</v>
      </c>
      <c r="X171" s="383">
        <v>86266.18</v>
      </c>
      <c r="Y171" s="381"/>
      <c r="Z171" s="384">
        <v>8.9999999999999993E-3</v>
      </c>
      <c r="AA171" s="385">
        <v>776</v>
      </c>
      <c r="AB171" s="383">
        <f t="shared" si="13"/>
        <v>85490.18</v>
      </c>
      <c r="AC171" s="381" t="s">
        <v>546</v>
      </c>
      <c r="AD171" s="381" t="s">
        <v>98</v>
      </c>
      <c r="AE171" s="386" t="s">
        <v>570</v>
      </c>
      <c r="AF171" s="382">
        <v>14021112</v>
      </c>
      <c r="AG171" s="381">
        <v>123</v>
      </c>
      <c r="AH171" s="381" t="s">
        <v>658</v>
      </c>
      <c r="AI171" s="381" t="s">
        <v>153</v>
      </c>
    </row>
    <row r="172" spans="1:35" ht="20.25" x14ac:dyDescent="0.25">
      <c r="A172" s="973"/>
      <c r="B172" s="381" t="s">
        <v>585</v>
      </c>
      <c r="C172" s="973"/>
      <c r="D172" s="976"/>
      <c r="E172" s="979"/>
      <c r="F172" s="973"/>
      <c r="G172" s="973"/>
      <c r="H172" s="973"/>
      <c r="I172" s="979"/>
      <c r="J172" s="973"/>
      <c r="K172" s="979"/>
      <c r="L172" s="979"/>
      <c r="M172" s="973"/>
      <c r="N172" s="976"/>
      <c r="O172" s="381" t="s">
        <v>173</v>
      </c>
      <c r="P172" s="381">
        <v>22954</v>
      </c>
      <c r="Q172" s="382">
        <v>14021117</v>
      </c>
      <c r="R172" s="381" t="s">
        <v>250</v>
      </c>
      <c r="S172" s="381">
        <v>17965032</v>
      </c>
      <c r="T172" s="381">
        <v>2438226</v>
      </c>
      <c r="U172" s="381" t="s">
        <v>97</v>
      </c>
      <c r="V172" s="381" t="s">
        <v>97</v>
      </c>
      <c r="W172" s="381" t="s">
        <v>103</v>
      </c>
      <c r="X172" s="383">
        <v>82479.63</v>
      </c>
      <c r="Y172" s="381"/>
      <c r="Z172" s="384">
        <v>8.9999999999999993E-3</v>
      </c>
      <c r="AA172" s="385">
        <v>742</v>
      </c>
      <c r="AB172" s="383">
        <f t="shared" si="13"/>
        <v>81737.63</v>
      </c>
      <c r="AC172" s="381" t="s">
        <v>677</v>
      </c>
      <c r="AD172" s="381" t="s">
        <v>98</v>
      </c>
      <c r="AE172" s="386" t="s">
        <v>814</v>
      </c>
      <c r="AF172" s="382">
        <v>14021118</v>
      </c>
      <c r="AG172" s="381">
        <v>124</v>
      </c>
      <c r="AH172" s="381" t="s">
        <v>813</v>
      </c>
      <c r="AI172" s="381" t="s">
        <v>153</v>
      </c>
    </row>
    <row r="173" spans="1:35" ht="20.25" x14ac:dyDescent="0.25">
      <c r="A173" s="974"/>
      <c r="B173" s="381" t="s">
        <v>586</v>
      </c>
      <c r="C173" s="974"/>
      <c r="D173" s="977"/>
      <c r="E173" s="980"/>
      <c r="F173" s="974"/>
      <c r="G173" s="974"/>
      <c r="H173" s="974"/>
      <c r="I173" s="980"/>
      <c r="J173" s="974"/>
      <c r="K173" s="980"/>
      <c r="L173" s="980"/>
      <c r="M173" s="974"/>
      <c r="N173" s="977"/>
      <c r="O173" s="381" t="s">
        <v>118</v>
      </c>
      <c r="P173" s="381">
        <v>12082</v>
      </c>
      <c r="Q173" s="382">
        <v>14021118</v>
      </c>
      <c r="R173" s="381" t="s">
        <v>130</v>
      </c>
      <c r="S173" s="381">
        <v>27450506</v>
      </c>
      <c r="T173" s="381">
        <v>24152222</v>
      </c>
      <c r="U173" s="381" t="s">
        <v>97</v>
      </c>
      <c r="V173" s="381" t="s">
        <v>97</v>
      </c>
      <c r="W173" s="381" t="s">
        <v>103</v>
      </c>
      <c r="X173" s="383">
        <v>26943.61</v>
      </c>
      <c r="Y173" s="381"/>
      <c r="Z173" s="384">
        <v>8.9999999999999993E-3</v>
      </c>
      <c r="AA173" s="385">
        <v>242</v>
      </c>
      <c r="AB173" s="383">
        <f t="shared" si="13"/>
        <v>26701.61</v>
      </c>
      <c r="AC173" s="381" t="s">
        <v>528</v>
      </c>
      <c r="AD173" s="381" t="s">
        <v>98</v>
      </c>
      <c r="AE173" s="386"/>
      <c r="AF173" s="382">
        <v>14021123</v>
      </c>
      <c r="AG173" s="381">
        <v>125</v>
      </c>
      <c r="AH173" s="381"/>
      <c r="AI173" s="381"/>
    </row>
    <row r="174" spans="1:35" ht="20.25" x14ac:dyDescent="0.25">
      <c r="A174" s="570"/>
      <c r="B174" s="570" t="s">
        <v>587</v>
      </c>
      <c r="C174" s="570">
        <v>2102</v>
      </c>
      <c r="D174" s="571">
        <v>14021115</v>
      </c>
      <c r="E174" s="572">
        <v>97014.77</v>
      </c>
      <c r="F174" s="570">
        <v>0</v>
      </c>
      <c r="G174" s="570"/>
      <c r="H174" s="570"/>
      <c r="I174" s="572"/>
      <c r="J174" s="570"/>
      <c r="K174" s="570"/>
      <c r="L174" s="572"/>
      <c r="M174" s="570"/>
      <c r="N174" s="571"/>
      <c r="O174" s="570"/>
      <c r="P174" s="570"/>
      <c r="Q174" s="571"/>
      <c r="R174" s="570" t="s">
        <v>577</v>
      </c>
      <c r="S174" s="570"/>
      <c r="T174" s="570"/>
      <c r="U174" s="570" t="s">
        <v>121</v>
      </c>
      <c r="V174" s="570" t="s">
        <v>121</v>
      </c>
      <c r="W174" s="570" t="s">
        <v>666</v>
      </c>
      <c r="X174" s="572">
        <v>97014.99</v>
      </c>
      <c r="Y174" s="570"/>
      <c r="Z174" s="572">
        <v>0</v>
      </c>
      <c r="AA174" s="573">
        <v>0</v>
      </c>
      <c r="AB174" s="572">
        <f t="shared" si="13"/>
        <v>97014.99</v>
      </c>
      <c r="AC174" s="570" t="s">
        <v>684</v>
      </c>
      <c r="AD174" s="570" t="s">
        <v>98</v>
      </c>
      <c r="AE174" s="574" t="s">
        <v>685</v>
      </c>
      <c r="AF174" s="571">
        <v>14021116</v>
      </c>
      <c r="AG174" s="570">
        <v>126</v>
      </c>
      <c r="AH174" s="570"/>
      <c r="AI174" s="570"/>
    </row>
    <row r="175" spans="1:35" ht="20.25" x14ac:dyDescent="0.25">
      <c r="A175" s="777">
        <v>444</v>
      </c>
      <c r="B175" s="301" t="s">
        <v>588</v>
      </c>
      <c r="C175" s="777"/>
      <c r="D175" s="954"/>
      <c r="E175" s="774">
        <v>445049</v>
      </c>
      <c r="F175" s="777"/>
      <c r="G175" s="777" t="s">
        <v>578</v>
      </c>
      <c r="H175" s="777">
        <v>0</v>
      </c>
      <c r="I175" s="774">
        <v>0</v>
      </c>
      <c r="J175" s="777"/>
      <c r="K175" s="774">
        <f>E175-H175</f>
        <v>445049</v>
      </c>
      <c r="L175" s="774"/>
      <c r="M175" s="777"/>
      <c r="N175" s="954"/>
      <c r="O175" s="301" t="s">
        <v>118</v>
      </c>
      <c r="P175" s="301">
        <v>12044</v>
      </c>
      <c r="Q175" s="302">
        <v>14021118</v>
      </c>
      <c r="R175" s="301" t="s">
        <v>130</v>
      </c>
      <c r="S175" s="301">
        <v>25375809</v>
      </c>
      <c r="T175" s="301">
        <v>24151226</v>
      </c>
      <c r="U175" s="301" t="s">
        <v>97</v>
      </c>
      <c r="V175" s="301" t="s">
        <v>97</v>
      </c>
      <c r="W175" s="301" t="s">
        <v>103</v>
      </c>
      <c r="X175" s="303">
        <v>172369.85</v>
      </c>
      <c r="Y175" s="301"/>
      <c r="Z175" s="575">
        <v>6.0000000000000001E-3</v>
      </c>
      <c r="AA175" s="304">
        <v>1034</v>
      </c>
      <c r="AB175" s="303">
        <f t="shared" si="13"/>
        <v>171335.85</v>
      </c>
      <c r="AC175" s="301" t="s">
        <v>528</v>
      </c>
      <c r="AD175" s="301" t="s">
        <v>579</v>
      </c>
      <c r="AE175" s="305"/>
      <c r="AF175" s="302">
        <v>14021118</v>
      </c>
      <c r="AG175" s="301" t="s">
        <v>636</v>
      </c>
      <c r="AH175" s="301"/>
      <c r="AI175" s="301"/>
    </row>
    <row r="176" spans="1:35" ht="20.25" x14ac:dyDescent="0.25">
      <c r="A176" s="778"/>
      <c r="B176" s="301" t="s">
        <v>589</v>
      </c>
      <c r="C176" s="778"/>
      <c r="D176" s="955"/>
      <c r="E176" s="775"/>
      <c r="F176" s="778"/>
      <c r="G176" s="778"/>
      <c r="H176" s="778"/>
      <c r="I176" s="775"/>
      <c r="J176" s="778"/>
      <c r="K176" s="775"/>
      <c r="L176" s="775"/>
      <c r="M176" s="778"/>
      <c r="N176" s="955"/>
      <c r="O176" s="301" t="s">
        <v>118</v>
      </c>
      <c r="P176" s="301">
        <v>12081</v>
      </c>
      <c r="Q176" s="302">
        <v>14021118</v>
      </c>
      <c r="R176" s="301" t="s">
        <v>130</v>
      </c>
      <c r="S176" s="301">
        <v>27450506</v>
      </c>
      <c r="T176" s="301">
        <v>24152222</v>
      </c>
      <c r="U176" s="301" t="s">
        <v>97</v>
      </c>
      <c r="V176" s="301" t="s">
        <v>97</v>
      </c>
      <c r="W176" s="301" t="s">
        <v>103</v>
      </c>
      <c r="X176" s="303">
        <v>40560.160000000003</v>
      </c>
      <c r="Y176" s="301"/>
      <c r="Z176" s="575">
        <v>6.0000000000000001E-3</v>
      </c>
      <c r="AA176" s="304">
        <v>243</v>
      </c>
      <c r="AB176" s="303">
        <f>X176-AA176</f>
        <v>40317.160000000003</v>
      </c>
      <c r="AC176" s="301" t="s">
        <v>528</v>
      </c>
      <c r="AD176" s="301" t="s">
        <v>579</v>
      </c>
      <c r="AE176" s="305"/>
      <c r="AF176" s="302">
        <v>14021123</v>
      </c>
      <c r="AG176" s="301" t="s">
        <v>637</v>
      </c>
      <c r="AH176" s="301"/>
      <c r="AI176" s="301"/>
    </row>
    <row r="177" spans="1:42" ht="20.25" x14ac:dyDescent="0.25">
      <c r="A177" s="778"/>
      <c r="B177" s="301" t="s">
        <v>590</v>
      </c>
      <c r="C177" s="778"/>
      <c r="D177" s="955"/>
      <c r="E177" s="775"/>
      <c r="F177" s="778"/>
      <c r="G177" s="778"/>
      <c r="H177" s="778"/>
      <c r="I177" s="775"/>
      <c r="J177" s="778"/>
      <c r="K177" s="775"/>
      <c r="L177" s="775"/>
      <c r="M177" s="778"/>
      <c r="N177" s="955"/>
      <c r="O177" s="301" t="s">
        <v>118</v>
      </c>
      <c r="P177" s="301">
        <v>11990</v>
      </c>
      <c r="Q177" s="302">
        <v>14021117</v>
      </c>
      <c r="R177" s="301" t="s">
        <v>130</v>
      </c>
      <c r="S177" s="301">
        <v>25605982</v>
      </c>
      <c r="T177" s="301">
        <v>231588227</v>
      </c>
      <c r="U177" s="301" t="s">
        <v>97</v>
      </c>
      <c r="V177" s="301" t="s">
        <v>97</v>
      </c>
      <c r="W177" s="301" t="s">
        <v>103</v>
      </c>
      <c r="X177" s="303">
        <v>41820.94</v>
      </c>
      <c r="Y177" s="301"/>
      <c r="Z177" s="575">
        <v>6.0000000000000001E-3</v>
      </c>
      <c r="AA177" s="304">
        <v>251</v>
      </c>
      <c r="AB177" s="303">
        <f>X177-AA177</f>
        <v>41569.94</v>
      </c>
      <c r="AC177" s="301" t="s">
        <v>528</v>
      </c>
      <c r="AD177" s="301" t="s">
        <v>579</v>
      </c>
      <c r="AE177" s="305"/>
      <c r="AF177" s="302">
        <v>14021118</v>
      </c>
      <c r="AG177" s="301" t="s">
        <v>638</v>
      </c>
      <c r="AH177" s="301"/>
      <c r="AI177" s="301"/>
    </row>
    <row r="178" spans="1:42" ht="20.25" x14ac:dyDescent="0.25">
      <c r="A178" s="778"/>
      <c r="B178" s="301" t="s">
        <v>591</v>
      </c>
      <c r="C178" s="778"/>
      <c r="D178" s="955"/>
      <c r="E178" s="775"/>
      <c r="F178" s="778"/>
      <c r="G178" s="778"/>
      <c r="H178" s="778"/>
      <c r="I178" s="775"/>
      <c r="J178" s="778"/>
      <c r="K178" s="775"/>
      <c r="L178" s="775"/>
      <c r="M178" s="778"/>
      <c r="N178" s="955"/>
      <c r="O178" s="301" t="s">
        <v>84</v>
      </c>
      <c r="P178" s="301">
        <v>8526</v>
      </c>
      <c r="Q178" s="302">
        <v>14021125</v>
      </c>
      <c r="R178" s="301" t="s">
        <v>701</v>
      </c>
      <c r="S178" s="301">
        <v>25732636</v>
      </c>
      <c r="T178" s="301">
        <v>24302221</v>
      </c>
      <c r="U178" s="301" t="s">
        <v>97</v>
      </c>
      <c r="V178" s="301" t="s">
        <v>97</v>
      </c>
      <c r="W178" s="301" t="s">
        <v>103</v>
      </c>
      <c r="X178" s="303">
        <v>137694.46</v>
      </c>
      <c r="Y178" s="301"/>
      <c r="Z178" s="575">
        <v>6.0000000000000001E-3</v>
      </c>
      <c r="AA178" s="304">
        <v>826</v>
      </c>
      <c r="AB178" s="303">
        <f>X178-AA178</f>
        <v>136868.46</v>
      </c>
      <c r="AC178" s="301" t="s">
        <v>738</v>
      </c>
      <c r="AD178" s="301" t="s">
        <v>579</v>
      </c>
      <c r="AE178" s="305"/>
      <c r="AF178" s="302">
        <v>14021125</v>
      </c>
      <c r="AG178" s="301" t="s">
        <v>639</v>
      </c>
      <c r="AH178" s="301"/>
      <c r="AI178" s="301"/>
    </row>
    <row r="179" spans="1:42" ht="20.25" x14ac:dyDescent="0.25">
      <c r="A179" s="779"/>
      <c r="B179" s="301" t="s">
        <v>592</v>
      </c>
      <c r="C179" s="779"/>
      <c r="D179" s="956"/>
      <c r="E179" s="776"/>
      <c r="F179" s="779"/>
      <c r="G179" s="779"/>
      <c r="H179" s="779"/>
      <c r="I179" s="776"/>
      <c r="J179" s="779"/>
      <c r="K179" s="776"/>
      <c r="L179" s="776"/>
      <c r="M179" s="779"/>
      <c r="N179" s="956"/>
      <c r="O179" s="301" t="s">
        <v>84</v>
      </c>
      <c r="P179" s="301">
        <v>8664</v>
      </c>
      <c r="Q179" s="302">
        <v>14021130</v>
      </c>
      <c r="R179" s="301" t="s">
        <v>763</v>
      </c>
      <c r="S179" s="301">
        <v>25860294</v>
      </c>
      <c r="T179" s="301">
        <v>24304220</v>
      </c>
      <c r="U179" s="301" t="s">
        <v>97</v>
      </c>
      <c r="V179" s="301" t="s">
        <v>97</v>
      </c>
      <c r="W179" s="301" t="s">
        <v>103</v>
      </c>
      <c r="X179" s="303">
        <v>52603.59</v>
      </c>
      <c r="Y179" s="301"/>
      <c r="Z179" s="575">
        <v>6.0000000000000001E-3</v>
      </c>
      <c r="AA179" s="304">
        <v>316</v>
      </c>
      <c r="AB179" s="303">
        <f>X179-AA179</f>
        <v>52287.59</v>
      </c>
      <c r="AC179" s="301" t="s">
        <v>775</v>
      </c>
      <c r="AD179" s="301" t="s">
        <v>579</v>
      </c>
      <c r="AE179" s="305" t="s">
        <v>842</v>
      </c>
      <c r="AF179" s="302">
        <v>14021201</v>
      </c>
      <c r="AG179" s="301" t="s">
        <v>640</v>
      </c>
      <c r="AH179" s="301"/>
      <c r="AI179" s="301"/>
    </row>
    <row r="180" spans="1:42" ht="20.25" x14ac:dyDescent="0.25">
      <c r="A180" s="762">
        <v>469</v>
      </c>
      <c r="B180" s="578" t="s">
        <v>593</v>
      </c>
      <c r="C180" s="765">
        <v>2097</v>
      </c>
      <c r="D180" s="768">
        <v>14021115</v>
      </c>
      <c r="E180" s="771">
        <v>2000000</v>
      </c>
      <c r="F180" s="762">
        <v>174175</v>
      </c>
      <c r="G180" s="762" t="s">
        <v>157</v>
      </c>
      <c r="H180" s="762">
        <v>0</v>
      </c>
      <c r="I180" s="771">
        <v>0</v>
      </c>
      <c r="J180" s="762"/>
      <c r="K180" s="771">
        <f>E180-H180</f>
        <v>2000000</v>
      </c>
      <c r="L180" s="771">
        <v>79387</v>
      </c>
      <c r="M180" s="762">
        <v>1046</v>
      </c>
      <c r="N180" s="768"/>
      <c r="O180" s="578" t="s">
        <v>124</v>
      </c>
      <c r="P180" s="578">
        <v>22891</v>
      </c>
      <c r="Q180" s="579">
        <v>14021117</v>
      </c>
      <c r="R180" s="578" t="s">
        <v>609</v>
      </c>
      <c r="S180" s="578">
        <v>21742392</v>
      </c>
      <c r="T180" s="578">
        <v>2462224</v>
      </c>
      <c r="U180" s="578" t="s">
        <v>121</v>
      </c>
      <c r="V180" s="578" t="s">
        <v>121</v>
      </c>
      <c r="W180" s="578" t="s">
        <v>656</v>
      </c>
      <c r="X180" s="580">
        <v>64258.5</v>
      </c>
      <c r="Y180" s="578"/>
      <c r="Z180" s="580">
        <v>1.3</v>
      </c>
      <c r="AA180" s="581">
        <v>836</v>
      </c>
      <c r="AB180" s="580">
        <f>X180-AA180</f>
        <v>63422.5</v>
      </c>
      <c r="AC180" s="578" t="s">
        <v>657</v>
      </c>
      <c r="AD180" s="339" t="s">
        <v>579</v>
      </c>
      <c r="AE180" s="582" t="s">
        <v>934</v>
      </c>
      <c r="AF180" s="579">
        <v>14021118</v>
      </c>
      <c r="AG180" s="578" t="s">
        <v>641</v>
      </c>
      <c r="AH180" s="578" t="s">
        <v>887</v>
      </c>
      <c r="AI180" s="322" t="s">
        <v>238</v>
      </c>
      <c r="AJ180" s="644">
        <v>64258.5</v>
      </c>
      <c r="AK180" s="644">
        <v>1.2</v>
      </c>
      <c r="AL180" s="645">
        <v>771</v>
      </c>
      <c r="AM180" s="691">
        <f>AJ180-AL180</f>
        <v>63487.5</v>
      </c>
      <c r="AN180" s="674" t="s">
        <v>888</v>
      </c>
      <c r="AO180" s="582" t="s">
        <v>935</v>
      </c>
      <c r="AP180" s="582">
        <v>106</v>
      </c>
    </row>
    <row r="181" spans="1:42" ht="20.25" x14ac:dyDescent="0.25">
      <c r="A181" s="763"/>
      <c r="B181" s="578" t="s">
        <v>594</v>
      </c>
      <c r="C181" s="766"/>
      <c r="D181" s="769"/>
      <c r="E181" s="772"/>
      <c r="F181" s="763"/>
      <c r="G181" s="763"/>
      <c r="H181" s="763"/>
      <c r="I181" s="772"/>
      <c r="J181" s="763"/>
      <c r="K181" s="772"/>
      <c r="L181" s="772"/>
      <c r="M181" s="763"/>
      <c r="N181" s="769"/>
      <c r="O181" s="578" t="s">
        <v>617</v>
      </c>
      <c r="P181" s="578">
        <v>9167</v>
      </c>
      <c r="Q181" s="579">
        <v>14021124</v>
      </c>
      <c r="R181" s="578" t="s">
        <v>610</v>
      </c>
      <c r="S181" s="578">
        <v>16802275</v>
      </c>
      <c r="T181" s="578"/>
      <c r="U181" s="578" t="s">
        <v>121</v>
      </c>
      <c r="V181" s="578" t="s">
        <v>121</v>
      </c>
      <c r="W181" s="578" t="s">
        <v>108</v>
      </c>
      <c r="X181" s="580">
        <v>113984.86</v>
      </c>
      <c r="Y181" s="578"/>
      <c r="Z181" s="580">
        <v>1.3</v>
      </c>
      <c r="AA181" s="581">
        <v>1482</v>
      </c>
      <c r="AB181" s="580">
        <f t="shared" ref="AB181:AB204" si="14">X181-AA181</f>
        <v>112502.86</v>
      </c>
      <c r="AC181" s="578" t="s">
        <v>733</v>
      </c>
      <c r="AD181" s="578" t="s">
        <v>579</v>
      </c>
      <c r="AE181" s="582"/>
      <c r="AF181" s="579">
        <v>14021125</v>
      </c>
      <c r="AG181" s="578" t="s">
        <v>642</v>
      </c>
      <c r="AH181" s="578" t="s">
        <v>798</v>
      </c>
      <c r="AI181" s="578" t="s">
        <v>153</v>
      </c>
    </row>
    <row r="182" spans="1:42" ht="20.25" x14ac:dyDescent="0.25">
      <c r="A182" s="763"/>
      <c r="B182" s="578" t="s">
        <v>595</v>
      </c>
      <c r="C182" s="766"/>
      <c r="D182" s="769"/>
      <c r="E182" s="772"/>
      <c r="F182" s="763"/>
      <c r="G182" s="763"/>
      <c r="H182" s="763"/>
      <c r="I182" s="772"/>
      <c r="J182" s="763"/>
      <c r="K182" s="772"/>
      <c r="L182" s="772"/>
      <c r="M182" s="763"/>
      <c r="N182" s="769"/>
      <c r="O182" s="578" t="s">
        <v>118</v>
      </c>
      <c r="P182" s="578">
        <v>12088</v>
      </c>
      <c r="Q182" s="579">
        <v>14021121</v>
      </c>
      <c r="R182" s="578" t="s">
        <v>739</v>
      </c>
      <c r="S182" s="578">
        <v>26902860</v>
      </c>
      <c r="T182" s="578">
        <v>24153229</v>
      </c>
      <c r="U182" s="578" t="s">
        <v>121</v>
      </c>
      <c r="V182" s="578" t="s">
        <v>121</v>
      </c>
      <c r="W182" s="578" t="s">
        <v>666</v>
      </c>
      <c r="X182" s="580">
        <v>43052.18</v>
      </c>
      <c r="Y182" s="578"/>
      <c r="Z182" s="580">
        <v>1.3</v>
      </c>
      <c r="AA182" s="581">
        <v>560</v>
      </c>
      <c r="AB182" s="580">
        <f t="shared" si="14"/>
        <v>42492.18</v>
      </c>
      <c r="AC182" s="578" t="s">
        <v>734</v>
      </c>
      <c r="AD182" s="339" t="s">
        <v>579</v>
      </c>
      <c r="AE182" s="582" t="s">
        <v>735</v>
      </c>
      <c r="AF182" s="579">
        <v>14021124</v>
      </c>
      <c r="AG182" s="578" t="s">
        <v>643</v>
      </c>
      <c r="AH182" s="578"/>
      <c r="AI182" s="322" t="s">
        <v>238</v>
      </c>
      <c r="AJ182" s="644">
        <v>43052.18</v>
      </c>
      <c r="AK182" s="644">
        <v>1.2</v>
      </c>
      <c r="AL182" s="645">
        <v>517</v>
      </c>
      <c r="AM182" s="691">
        <f>AJ182-AL182</f>
        <v>42535.18</v>
      </c>
      <c r="AO182" s="582" t="s">
        <v>936</v>
      </c>
      <c r="AP182" s="582" t="s">
        <v>937</v>
      </c>
    </row>
    <row r="183" spans="1:42" ht="20.25" x14ac:dyDescent="0.25">
      <c r="A183" s="763"/>
      <c r="B183" s="578" t="s">
        <v>596</v>
      </c>
      <c r="C183" s="766"/>
      <c r="D183" s="769"/>
      <c r="E183" s="772"/>
      <c r="F183" s="763"/>
      <c r="G183" s="763"/>
      <c r="H183" s="763"/>
      <c r="I183" s="772"/>
      <c r="J183" s="763"/>
      <c r="K183" s="772"/>
      <c r="L183" s="772"/>
      <c r="M183" s="763"/>
      <c r="N183" s="769"/>
      <c r="O183" s="578" t="s">
        <v>86</v>
      </c>
      <c r="P183" s="578">
        <v>11305</v>
      </c>
      <c r="Q183" s="579">
        <v>14021118</v>
      </c>
      <c r="R183" s="578" t="s">
        <v>91</v>
      </c>
      <c r="S183" s="578">
        <v>26598524</v>
      </c>
      <c r="T183" s="578"/>
      <c r="U183" s="578" t="s">
        <v>121</v>
      </c>
      <c r="V183" s="578" t="s">
        <v>121</v>
      </c>
      <c r="W183" s="578" t="s">
        <v>100</v>
      </c>
      <c r="X183" s="580">
        <v>93539.68</v>
      </c>
      <c r="Y183" s="578"/>
      <c r="Z183" s="580">
        <v>1.3</v>
      </c>
      <c r="AA183" s="581">
        <v>1216</v>
      </c>
      <c r="AB183" s="580">
        <f t="shared" si="14"/>
        <v>92323.68</v>
      </c>
      <c r="AC183" s="578" t="s">
        <v>106</v>
      </c>
      <c r="AD183" s="578" t="s">
        <v>579</v>
      </c>
      <c r="AE183" s="582" t="s">
        <v>700</v>
      </c>
      <c r="AF183" s="579">
        <v>14021118</v>
      </c>
      <c r="AG183" s="578" t="s">
        <v>644</v>
      </c>
      <c r="AH183" s="578" t="s">
        <v>699</v>
      </c>
      <c r="AI183" s="578" t="s">
        <v>153</v>
      </c>
    </row>
    <row r="184" spans="1:42" ht="20.25" x14ac:dyDescent="0.25">
      <c r="A184" s="763"/>
      <c r="B184" s="578" t="s">
        <v>597</v>
      </c>
      <c r="C184" s="766"/>
      <c r="D184" s="769"/>
      <c r="E184" s="772"/>
      <c r="F184" s="763"/>
      <c r="G184" s="763"/>
      <c r="H184" s="763"/>
      <c r="I184" s="772"/>
      <c r="J184" s="763"/>
      <c r="K184" s="772"/>
      <c r="L184" s="772"/>
      <c r="M184" s="763"/>
      <c r="N184" s="769"/>
      <c r="O184" s="578" t="s">
        <v>617</v>
      </c>
      <c r="P184" s="578">
        <v>9052</v>
      </c>
      <c r="Q184" s="579">
        <v>14021121</v>
      </c>
      <c r="R184" s="578" t="s">
        <v>613</v>
      </c>
      <c r="S184" s="578">
        <v>23963446</v>
      </c>
      <c r="T184" s="578"/>
      <c r="U184" s="578" t="s">
        <v>121</v>
      </c>
      <c r="V184" s="578" t="s">
        <v>121</v>
      </c>
      <c r="W184" s="578" t="s">
        <v>108</v>
      </c>
      <c r="X184" s="580">
        <v>56728.46</v>
      </c>
      <c r="Y184" s="578"/>
      <c r="Z184" s="580">
        <v>1.3</v>
      </c>
      <c r="AA184" s="581">
        <v>737</v>
      </c>
      <c r="AB184" s="580">
        <f t="shared" si="14"/>
        <v>55991.46</v>
      </c>
      <c r="AC184" s="578" t="s">
        <v>697</v>
      </c>
      <c r="AD184" s="339" t="s">
        <v>579</v>
      </c>
      <c r="AE184" s="582" t="s">
        <v>938</v>
      </c>
      <c r="AF184" s="579">
        <v>14021130</v>
      </c>
      <c r="AG184" s="578" t="s">
        <v>645</v>
      </c>
      <c r="AH184" s="578" t="s">
        <v>887</v>
      </c>
      <c r="AI184" s="322" t="s">
        <v>238</v>
      </c>
      <c r="AJ184" s="644">
        <v>56728.46</v>
      </c>
      <c r="AK184" s="644">
        <v>1.2</v>
      </c>
      <c r="AL184" s="644">
        <v>681</v>
      </c>
      <c r="AM184" s="691">
        <f>AJ184-AL184</f>
        <v>56047.46</v>
      </c>
      <c r="AN184" s="674" t="s">
        <v>888</v>
      </c>
      <c r="AO184" s="582" t="s">
        <v>939</v>
      </c>
      <c r="AP184" s="582" t="s">
        <v>940</v>
      </c>
    </row>
    <row r="185" spans="1:42" ht="20.25" x14ac:dyDescent="0.25">
      <c r="A185" s="763"/>
      <c r="B185" s="578" t="s">
        <v>598</v>
      </c>
      <c r="C185" s="766"/>
      <c r="D185" s="769"/>
      <c r="E185" s="772"/>
      <c r="F185" s="763"/>
      <c r="G185" s="763"/>
      <c r="H185" s="763"/>
      <c r="I185" s="772"/>
      <c r="J185" s="763"/>
      <c r="K185" s="772"/>
      <c r="L185" s="772"/>
      <c r="M185" s="763"/>
      <c r="N185" s="769"/>
      <c r="O185" s="578" t="s">
        <v>158</v>
      </c>
      <c r="P185" s="578">
        <v>11989</v>
      </c>
      <c r="Q185" s="579">
        <v>14021117</v>
      </c>
      <c r="R185" s="578" t="s">
        <v>239</v>
      </c>
      <c r="S185" s="578">
        <v>26396837</v>
      </c>
      <c r="T185" s="578">
        <v>24200229</v>
      </c>
      <c r="U185" s="578" t="s">
        <v>121</v>
      </c>
      <c r="V185" s="578" t="s">
        <v>121</v>
      </c>
      <c r="W185" s="578" t="s">
        <v>666</v>
      </c>
      <c r="X185" s="580">
        <v>27975.4</v>
      </c>
      <c r="Y185" s="578"/>
      <c r="Z185" s="580">
        <v>1.3</v>
      </c>
      <c r="AA185" s="581">
        <v>364</v>
      </c>
      <c r="AB185" s="580">
        <f t="shared" si="14"/>
        <v>27611.4</v>
      </c>
      <c r="AC185" s="578" t="s">
        <v>667</v>
      </c>
      <c r="AD185" s="578" t="s">
        <v>579</v>
      </c>
      <c r="AE185" s="582" t="s">
        <v>778</v>
      </c>
      <c r="AF185" s="579">
        <v>14021118</v>
      </c>
      <c r="AG185" s="578" t="s">
        <v>646</v>
      </c>
      <c r="AH185" s="578" t="s">
        <v>770</v>
      </c>
      <c r="AI185" s="578" t="s">
        <v>153</v>
      </c>
    </row>
    <row r="186" spans="1:42" ht="20.25" x14ac:dyDescent="0.25">
      <c r="A186" s="763"/>
      <c r="B186" s="578" t="s">
        <v>599</v>
      </c>
      <c r="C186" s="766"/>
      <c r="D186" s="769"/>
      <c r="E186" s="772"/>
      <c r="F186" s="763"/>
      <c r="G186" s="763"/>
      <c r="H186" s="763"/>
      <c r="I186" s="772"/>
      <c r="J186" s="763"/>
      <c r="K186" s="772"/>
      <c r="L186" s="772"/>
      <c r="M186" s="763"/>
      <c r="N186" s="769"/>
      <c r="O186" s="578" t="s">
        <v>617</v>
      </c>
      <c r="P186" s="578">
        <v>9052</v>
      </c>
      <c r="Q186" s="579">
        <v>14021121</v>
      </c>
      <c r="R186" s="578" t="s">
        <v>613</v>
      </c>
      <c r="S186" s="578">
        <v>25010326</v>
      </c>
      <c r="T186" s="578"/>
      <c r="U186" s="578" t="s">
        <v>121</v>
      </c>
      <c r="V186" s="578" t="s">
        <v>121</v>
      </c>
      <c r="W186" s="578" t="s">
        <v>108</v>
      </c>
      <c r="X186" s="580">
        <v>23885.759999999998</v>
      </c>
      <c r="Y186" s="578"/>
      <c r="Z186" s="580">
        <v>1.3</v>
      </c>
      <c r="AA186" s="581">
        <v>311</v>
      </c>
      <c r="AB186" s="580">
        <f t="shared" si="14"/>
        <v>23574.76</v>
      </c>
      <c r="AC186" s="578" t="s">
        <v>697</v>
      </c>
      <c r="AD186" s="339" t="s">
        <v>579</v>
      </c>
      <c r="AE186" s="582" t="s">
        <v>941</v>
      </c>
      <c r="AF186" s="579">
        <v>14021130</v>
      </c>
      <c r="AG186" s="578" t="s">
        <v>647</v>
      </c>
      <c r="AH186" s="578"/>
      <c r="AI186" s="322" t="s">
        <v>238</v>
      </c>
      <c r="AJ186" s="644">
        <v>23885.759999999998</v>
      </c>
      <c r="AK186" s="644">
        <v>1.2</v>
      </c>
      <c r="AL186" s="644">
        <v>286</v>
      </c>
      <c r="AM186" s="691">
        <f>AJ186-AL186</f>
        <v>23599.759999999998</v>
      </c>
      <c r="AO186" s="582" t="s">
        <v>942</v>
      </c>
      <c r="AP186" s="582" t="s">
        <v>943</v>
      </c>
    </row>
    <row r="187" spans="1:42" ht="20.25" x14ac:dyDescent="0.25">
      <c r="A187" s="763"/>
      <c r="B187" s="578" t="s">
        <v>600</v>
      </c>
      <c r="C187" s="766"/>
      <c r="D187" s="769"/>
      <c r="E187" s="772"/>
      <c r="F187" s="763"/>
      <c r="G187" s="763"/>
      <c r="H187" s="763"/>
      <c r="I187" s="772"/>
      <c r="J187" s="763"/>
      <c r="K187" s="772"/>
      <c r="L187" s="772"/>
      <c r="M187" s="763"/>
      <c r="N187" s="769"/>
      <c r="O187" s="578" t="s">
        <v>118</v>
      </c>
      <c r="P187" s="578">
        <v>12200</v>
      </c>
      <c r="Q187" s="579">
        <v>14021125</v>
      </c>
      <c r="R187" s="578" t="s">
        <v>130</v>
      </c>
      <c r="S187" s="578">
        <v>28696387</v>
      </c>
      <c r="T187" s="578">
        <v>24154221</v>
      </c>
      <c r="U187" s="578" t="s">
        <v>121</v>
      </c>
      <c r="V187" s="578" t="s">
        <v>121</v>
      </c>
      <c r="W187" s="578" t="s">
        <v>100</v>
      </c>
      <c r="X187" s="580">
        <v>40723</v>
      </c>
      <c r="Y187" s="578"/>
      <c r="Z187" s="580">
        <v>1.3</v>
      </c>
      <c r="AA187" s="581">
        <v>529</v>
      </c>
      <c r="AB187" s="580">
        <f t="shared" si="14"/>
        <v>40194</v>
      </c>
      <c r="AC187" s="578" t="s">
        <v>736</v>
      </c>
      <c r="AD187" s="578" t="s">
        <v>579</v>
      </c>
      <c r="AE187" s="582" t="s">
        <v>777</v>
      </c>
      <c r="AF187" s="579">
        <v>14021125</v>
      </c>
      <c r="AG187" s="578" t="s">
        <v>648</v>
      </c>
      <c r="AH187" s="578" t="s">
        <v>770</v>
      </c>
      <c r="AI187" s="578" t="s">
        <v>153</v>
      </c>
    </row>
    <row r="188" spans="1:42" ht="20.25" x14ac:dyDescent="0.25">
      <c r="A188" s="763"/>
      <c r="B188" s="578" t="s">
        <v>601</v>
      </c>
      <c r="C188" s="766"/>
      <c r="D188" s="769"/>
      <c r="E188" s="772"/>
      <c r="F188" s="763"/>
      <c r="G188" s="763"/>
      <c r="H188" s="763"/>
      <c r="I188" s="772"/>
      <c r="J188" s="763"/>
      <c r="K188" s="772"/>
      <c r="L188" s="772"/>
      <c r="M188" s="763"/>
      <c r="N188" s="769"/>
      <c r="O188" s="578" t="s">
        <v>86</v>
      </c>
      <c r="P188" s="578">
        <v>11291</v>
      </c>
      <c r="Q188" s="579">
        <v>14021118</v>
      </c>
      <c r="R188" s="578" t="s">
        <v>614</v>
      </c>
      <c r="S188" s="578">
        <v>28463210</v>
      </c>
      <c r="T188" s="578"/>
      <c r="U188" s="578" t="s">
        <v>121</v>
      </c>
      <c r="V188" s="578" t="s">
        <v>121</v>
      </c>
      <c r="W188" s="578" t="s">
        <v>100</v>
      </c>
      <c r="X188" s="580">
        <v>8098.15</v>
      </c>
      <c r="Y188" s="578"/>
      <c r="Z188" s="580">
        <v>1.3</v>
      </c>
      <c r="AA188" s="581">
        <v>105</v>
      </c>
      <c r="AB188" s="580">
        <f t="shared" si="14"/>
        <v>7993.15</v>
      </c>
      <c r="AC188" s="578" t="s">
        <v>441</v>
      </c>
      <c r="AD188" s="578" t="s">
        <v>579</v>
      </c>
      <c r="AE188" s="582"/>
      <c r="AF188" s="579">
        <v>14021118</v>
      </c>
      <c r="AG188" s="578" t="s">
        <v>649</v>
      </c>
      <c r="AH188" s="578"/>
      <c r="AI188" s="578"/>
    </row>
    <row r="189" spans="1:42" ht="20.25" x14ac:dyDescent="0.25">
      <c r="A189" s="763"/>
      <c r="B189" s="578" t="s">
        <v>602</v>
      </c>
      <c r="C189" s="766"/>
      <c r="D189" s="769"/>
      <c r="E189" s="772"/>
      <c r="F189" s="763"/>
      <c r="G189" s="763"/>
      <c r="H189" s="763"/>
      <c r="I189" s="772"/>
      <c r="J189" s="763"/>
      <c r="K189" s="772"/>
      <c r="L189" s="772"/>
      <c r="M189" s="763"/>
      <c r="N189" s="769"/>
      <c r="O189" s="578" t="s">
        <v>242</v>
      </c>
      <c r="P189" s="578">
        <v>8111</v>
      </c>
      <c r="Q189" s="579">
        <v>14021116</v>
      </c>
      <c r="R189" s="578" t="s">
        <v>535</v>
      </c>
      <c r="S189" s="578">
        <v>26880550</v>
      </c>
      <c r="T189" s="578"/>
      <c r="U189" s="578" t="s">
        <v>121</v>
      </c>
      <c r="V189" s="578" t="s">
        <v>121</v>
      </c>
      <c r="W189" s="578" t="s">
        <v>100</v>
      </c>
      <c r="X189" s="580">
        <v>245053.8</v>
      </c>
      <c r="Y189" s="578"/>
      <c r="Z189" s="580">
        <v>1.3</v>
      </c>
      <c r="AA189" s="581">
        <v>3186</v>
      </c>
      <c r="AB189" s="580">
        <f t="shared" si="14"/>
        <v>241867.8</v>
      </c>
      <c r="AC189" s="578" t="s">
        <v>665</v>
      </c>
      <c r="AD189" s="578" t="s">
        <v>579</v>
      </c>
      <c r="AE189" s="582" t="s">
        <v>752</v>
      </c>
      <c r="AF189" s="579">
        <v>14021118</v>
      </c>
      <c r="AG189" s="578" t="s">
        <v>650</v>
      </c>
      <c r="AH189" s="578" t="s">
        <v>749</v>
      </c>
      <c r="AI189" s="578" t="s">
        <v>153</v>
      </c>
    </row>
    <row r="190" spans="1:42" ht="20.25" x14ac:dyDescent="0.25">
      <c r="A190" s="763"/>
      <c r="B190" s="578" t="s">
        <v>603</v>
      </c>
      <c r="C190" s="766"/>
      <c r="D190" s="769"/>
      <c r="E190" s="772"/>
      <c r="F190" s="763"/>
      <c r="G190" s="763"/>
      <c r="H190" s="763"/>
      <c r="I190" s="772"/>
      <c r="J190" s="763"/>
      <c r="K190" s="772"/>
      <c r="L190" s="772"/>
      <c r="M190" s="763"/>
      <c r="N190" s="769"/>
      <c r="O190" s="578" t="s">
        <v>282</v>
      </c>
      <c r="P190" s="578">
        <v>12081</v>
      </c>
      <c r="Q190" s="579">
        <v>14021118</v>
      </c>
      <c r="R190" s="578" t="s">
        <v>615</v>
      </c>
      <c r="S190" s="578">
        <v>27768390</v>
      </c>
      <c r="T190" s="578">
        <v>24170224</v>
      </c>
      <c r="U190" s="578" t="s">
        <v>121</v>
      </c>
      <c r="V190" s="578" t="s">
        <v>121</v>
      </c>
      <c r="W190" s="578" t="s">
        <v>680</v>
      </c>
      <c r="X190" s="580">
        <v>25158</v>
      </c>
      <c r="Y190" s="578"/>
      <c r="Z190" s="580">
        <v>1.3</v>
      </c>
      <c r="AA190" s="581">
        <v>327</v>
      </c>
      <c r="AB190" s="580">
        <f t="shared" si="14"/>
        <v>24831</v>
      </c>
      <c r="AC190" s="578" t="s">
        <v>679</v>
      </c>
      <c r="AD190" s="339" t="s">
        <v>579</v>
      </c>
      <c r="AE190" s="582" t="s">
        <v>946</v>
      </c>
      <c r="AF190" s="579">
        <v>14021118</v>
      </c>
      <c r="AG190" s="578">
        <v>16</v>
      </c>
      <c r="AH190" s="578"/>
      <c r="AI190" s="322" t="s">
        <v>238</v>
      </c>
      <c r="AJ190" s="644">
        <v>25158</v>
      </c>
      <c r="AK190" s="644">
        <v>1.2</v>
      </c>
      <c r="AL190" s="645">
        <v>302</v>
      </c>
      <c r="AM190" s="691">
        <f>AJ190-AL190</f>
        <v>24856</v>
      </c>
      <c r="AN190" s="674" t="s">
        <v>888</v>
      </c>
      <c r="AO190" s="582" t="s">
        <v>947</v>
      </c>
      <c r="AP190" s="582">
        <v>105</v>
      </c>
    </row>
    <row r="191" spans="1:42" ht="20.25" x14ac:dyDescent="0.25">
      <c r="A191" s="763"/>
      <c r="B191" s="578" t="s">
        <v>604</v>
      </c>
      <c r="C191" s="766"/>
      <c r="D191" s="769"/>
      <c r="E191" s="772"/>
      <c r="F191" s="763"/>
      <c r="G191" s="763"/>
      <c r="H191" s="763"/>
      <c r="I191" s="772"/>
      <c r="J191" s="763"/>
      <c r="K191" s="772"/>
      <c r="L191" s="772"/>
      <c r="M191" s="763"/>
      <c r="N191" s="769"/>
      <c r="O191" s="578" t="s">
        <v>617</v>
      </c>
      <c r="P191" s="578">
        <v>9167</v>
      </c>
      <c r="Q191" s="579">
        <v>14021124</v>
      </c>
      <c r="R191" s="578" t="s">
        <v>610</v>
      </c>
      <c r="S191" s="578">
        <v>16802275</v>
      </c>
      <c r="T191" s="578"/>
      <c r="U191" s="578" t="s">
        <v>121</v>
      </c>
      <c r="V191" s="578" t="s">
        <v>121</v>
      </c>
      <c r="W191" s="578" t="s">
        <v>108</v>
      </c>
      <c r="X191" s="580">
        <v>1482</v>
      </c>
      <c r="Y191" s="578"/>
      <c r="Z191" s="580">
        <v>1.3</v>
      </c>
      <c r="AA191" s="581">
        <v>19</v>
      </c>
      <c r="AB191" s="580">
        <f t="shared" si="14"/>
        <v>1463</v>
      </c>
      <c r="AC191" s="578" t="s">
        <v>733</v>
      </c>
      <c r="AD191" s="578" t="s">
        <v>579</v>
      </c>
      <c r="AE191" s="582"/>
      <c r="AF191" s="579">
        <v>14021125</v>
      </c>
      <c r="AG191" s="578">
        <v>7</v>
      </c>
      <c r="AH191" s="578"/>
      <c r="AI191" s="578"/>
    </row>
    <row r="192" spans="1:42" ht="20.25" x14ac:dyDescent="0.25">
      <c r="A192" s="763"/>
      <c r="B192" s="578" t="s">
        <v>605</v>
      </c>
      <c r="C192" s="766"/>
      <c r="D192" s="769"/>
      <c r="E192" s="772"/>
      <c r="F192" s="763"/>
      <c r="G192" s="763"/>
      <c r="H192" s="763"/>
      <c r="I192" s="772"/>
      <c r="J192" s="763"/>
      <c r="K192" s="772"/>
      <c r="L192" s="772"/>
      <c r="M192" s="763"/>
      <c r="N192" s="769"/>
      <c r="O192" s="578" t="s">
        <v>617</v>
      </c>
      <c r="P192" s="578">
        <v>9052</v>
      </c>
      <c r="Q192" s="579">
        <v>14021121</v>
      </c>
      <c r="R192" s="578" t="s">
        <v>613</v>
      </c>
      <c r="S192" s="578">
        <v>25010326</v>
      </c>
      <c r="T192" s="578"/>
      <c r="U192" s="578" t="s">
        <v>121</v>
      </c>
      <c r="V192" s="578" t="s">
        <v>121</v>
      </c>
      <c r="W192" s="578" t="s">
        <v>108</v>
      </c>
      <c r="X192" s="580">
        <v>311</v>
      </c>
      <c r="Y192" s="578"/>
      <c r="Z192" s="580">
        <v>1.3</v>
      </c>
      <c r="AA192" s="581">
        <v>4</v>
      </c>
      <c r="AB192" s="580">
        <f t="shared" si="14"/>
        <v>307</v>
      </c>
      <c r="AC192" s="578" t="s">
        <v>697</v>
      </c>
      <c r="AD192" s="339" t="s">
        <v>579</v>
      </c>
      <c r="AE192" s="582" t="s">
        <v>941</v>
      </c>
      <c r="AF192" s="579">
        <v>14021130</v>
      </c>
      <c r="AG192" s="578">
        <v>12</v>
      </c>
      <c r="AH192" s="578"/>
      <c r="AI192" s="322" t="s">
        <v>238</v>
      </c>
      <c r="AJ192" s="644">
        <v>311</v>
      </c>
      <c r="AK192" s="644">
        <v>1.2</v>
      </c>
      <c r="AL192" s="645">
        <v>4</v>
      </c>
      <c r="AM192" s="691">
        <f>AJ192-AL192</f>
        <v>307</v>
      </c>
      <c r="AO192" s="582" t="s">
        <v>942</v>
      </c>
      <c r="AP192" s="582" t="s">
        <v>943</v>
      </c>
    </row>
    <row r="193" spans="1:42" ht="20.25" x14ac:dyDescent="0.25">
      <c r="A193" s="763"/>
      <c r="B193" s="578" t="s">
        <v>606</v>
      </c>
      <c r="C193" s="766"/>
      <c r="D193" s="769"/>
      <c r="E193" s="772"/>
      <c r="F193" s="763"/>
      <c r="G193" s="763"/>
      <c r="H193" s="763"/>
      <c r="I193" s="772"/>
      <c r="J193" s="763"/>
      <c r="K193" s="772"/>
      <c r="L193" s="772"/>
      <c r="M193" s="763"/>
      <c r="N193" s="769"/>
      <c r="O193" s="578" t="s">
        <v>617</v>
      </c>
      <c r="P193" s="578">
        <v>9052</v>
      </c>
      <c r="Q193" s="579">
        <v>14021121</v>
      </c>
      <c r="R193" s="578" t="s">
        <v>613</v>
      </c>
      <c r="S193" s="578">
        <v>23963446</v>
      </c>
      <c r="T193" s="578"/>
      <c r="U193" s="578" t="s">
        <v>121</v>
      </c>
      <c r="V193" s="578" t="s">
        <v>121</v>
      </c>
      <c r="W193" s="578" t="s">
        <v>108</v>
      </c>
      <c r="X193" s="580">
        <v>737</v>
      </c>
      <c r="Y193" s="578"/>
      <c r="Z193" s="580">
        <v>1.3</v>
      </c>
      <c r="AA193" s="581">
        <v>10</v>
      </c>
      <c r="AB193" s="580">
        <f t="shared" si="14"/>
        <v>727</v>
      </c>
      <c r="AC193" s="578" t="s">
        <v>697</v>
      </c>
      <c r="AD193" s="339" t="s">
        <v>579</v>
      </c>
      <c r="AE193" s="582" t="s">
        <v>938</v>
      </c>
      <c r="AF193" s="579">
        <v>14021130</v>
      </c>
      <c r="AG193" s="578">
        <v>10</v>
      </c>
      <c r="AH193" s="578"/>
      <c r="AI193" s="322" t="s">
        <v>238</v>
      </c>
      <c r="AJ193" s="644">
        <v>737</v>
      </c>
      <c r="AK193" s="644">
        <v>1.2</v>
      </c>
      <c r="AL193" s="645">
        <v>9</v>
      </c>
      <c r="AM193" s="691">
        <f>AJ193-AL193</f>
        <v>728</v>
      </c>
      <c r="AO193" s="582" t="s">
        <v>939</v>
      </c>
      <c r="AP193" s="582" t="s">
        <v>940</v>
      </c>
    </row>
    <row r="194" spans="1:42" ht="20.25" x14ac:dyDescent="0.25">
      <c r="A194" s="763"/>
      <c r="B194" s="578" t="s">
        <v>607</v>
      </c>
      <c r="C194" s="766"/>
      <c r="D194" s="769"/>
      <c r="E194" s="772"/>
      <c r="F194" s="763"/>
      <c r="G194" s="763"/>
      <c r="H194" s="763"/>
      <c r="I194" s="772"/>
      <c r="J194" s="763"/>
      <c r="K194" s="772"/>
      <c r="L194" s="772"/>
      <c r="M194" s="763"/>
      <c r="N194" s="769"/>
      <c r="O194" s="578" t="s">
        <v>117</v>
      </c>
      <c r="P194" s="578">
        <v>23053</v>
      </c>
      <c r="Q194" s="579">
        <v>14021118</v>
      </c>
      <c r="R194" s="578" t="s">
        <v>616</v>
      </c>
      <c r="S194" s="578">
        <v>23089035</v>
      </c>
      <c r="T194" s="578">
        <v>231478229</v>
      </c>
      <c r="U194" s="578" t="s">
        <v>121</v>
      </c>
      <c r="V194" s="578" t="s">
        <v>121</v>
      </c>
      <c r="W194" s="578" t="s">
        <v>100</v>
      </c>
      <c r="X194" s="580">
        <v>32980.82</v>
      </c>
      <c r="Y194" s="578"/>
      <c r="Z194" s="580">
        <v>1.3</v>
      </c>
      <c r="AA194" s="581">
        <v>429</v>
      </c>
      <c r="AB194" s="580">
        <f t="shared" si="14"/>
        <v>32551.82</v>
      </c>
      <c r="AC194" s="578" t="s">
        <v>681</v>
      </c>
      <c r="AD194" s="578" t="s">
        <v>579</v>
      </c>
      <c r="AE194" s="582"/>
      <c r="AF194" s="579">
        <v>14021118</v>
      </c>
      <c r="AG194" s="578" t="s">
        <v>651</v>
      </c>
      <c r="AH194" s="578"/>
      <c r="AI194" s="578"/>
    </row>
    <row r="195" spans="1:42" ht="20.25" x14ac:dyDescent="0.25">
      <c r="A195" s="763"/>
      <c r="B195" s="578" t="s">
        <v>608</v>
      </c>
      <c r="C195" s="766"/>
      <c r="D195" s="769"/>
      <c r="E195" s="772"/>
      <c r="F195" s="763"/>
      <c r="G195" s="763"/>
      <c r="H195" s="763"/>
      <c r="I195" s="772"/>
      <c r="J195" s="763"/>
      <c r="K195" s="772"/>
      <c r="L195" s="772"/>
      <c r="M195" s="763"/>
      <c r="N195" s="769"/>
      <c r="O195" s="578" t="s">
        <v>242</v>
      </c>
      <c r="P195" s="578">
        <v>8203</v>
      </c>
      <c r="Q195" s="579">
        <v>14021121</v>
      </c>
      <c r="R195" s="578" t="s">
        <v>307</v>
      </c>
      <c r="S195" s="578">
        <v>28085917</v>
      </c>
      <c r="T195" s="578"/>
      <c r="U195" s="578" t="s">
        <v>121</v>
      </c>
      <c r="V195" s="578" t="s">
        <v>121</v>
      </c>
      <c r="W195" s="578" t="s">
        <v>100</v>
      </c>
      <c r="X195" s="580">
        <v>29733</v>
      </c>
      <c r="Y195" s="578"/>
      <c r="Z195" s="580">
        <v>1.3</v>
      </c>
      <c r="AA195" s="581">
        <v>387</v>
      </c>
      <c r="AB195" s="580">
        <f t="shared" si="14"/>
        <v>29346</v>
      </c>
      <c r="AC195" s="578" t="s">
        <v>401</v>
      </c>
      <c r="AD195" s="578" t="s">
        <v>579</v>
      </c>
      <c r="AE195" s="582" t="s">
        <v>751</v>
      </c>
      <c r="AF195" s="579">
        <v>14021123</v>
      </c>
      <c r="AG195" s="578" t="s">
        <v>652</v>
      </c>
      <c r="AH195" s="578" t="s">
        <v>748</v>
      </c>
      <c r="AI195" s="578" t="s">
        <v>153</v>
      </c>
    </row>
    <row r="196" spans="1:42" ht="20.25" x14ac:dyDescent="0.25">
      <c r="A196" s="763"/>
      <c r="B196" s="578" t="s">
        <v>618</v>
      </c>
      <c r="C196" s="766"/>
      <c r="D196" s="769"/>
      <c r="E196" s="772"/>
      <c r="F196" s="763"/>
      <c r="G196" s="763"/>
      <c r="H196" s="763"/>
      <c r="I196" s="772"/>
      <c r="J196" s="763"/>
      <c r="K196" s="772"/>
      <c r="L196" s="772"/>
      <c r="M196" s="763"/>
      <c r="N196" s="769"/>
      <c r="O196" s="578" t="s">
        <v>173</v>
      </c>
      <c r="P196" s="578">
        <v>23430</v>
      </c>
      <c r="Q196" s="579">
        <v>14021126</v>
      </c>
      <c r="R196" s="578" t="s">
        <v>671</v>
      </c>
      <c r="S196" s="578">
        <v>26220120</v>
      </c>
      <c r="T196" s="578">
        <v>2439221</v>
      </c>
      <c r="U196" s="578" t="s">
        <v>121</v>
      </c>
      <c r="V196" s="578" t="s">
        <v>121</v>
      </c>
      <c r="W196" s="578" t="s">
        <v>100</v>
      </c>
      <c r="X196" s="580">
        <v>23613.61</v>
      </c>
      <c r="Y196" s="578"/>
      <c r="Z196" s="580">
        <v>1.3</v>
      </c>
      <c r="AA196" s="581">
        <v>307</v>
      </c>
      <c r="AB196" s="580">
        <f t="shared" si="14"/>
        <v>23306.61</v>
      </c>
      <c r="AC196" s="578" t="s">
        <v>758</v>
      </c>
      <c r="AD196" s="578" t="s">
        <v>579</v>
      </c>
      <c r="AE196" s="582" t="s">
        <v>852</v>
      </c>
      <c r="AF196" s="579">
        <v>14021129</v>
      </c>
      <c r="AG196" s="578">
        <v>18</v>
      </c>
      <c r="AH196" s="578" t="s">
        <v>825</v>
      </c>
      <c r="AI196" s="578" t="s">
        <v>153</v>
      </c>
    </row>
    <row r="197" spans="1:42" ht="20.25" x14ac:dyDescent="0.25">
      <c r="A197" s="763"/>
      <c r="B197" s="578" t="s">
        <v>619</v>
      </c>
      <c r="C197" s="766"/>
      <c r="D197" s="769"/>
      <c r="E197" s="772"/>
      <c r="F197" s="763"/>
      <c r="G197" s="763"/>
      <c r="H197" s="763"/>
      <c r="I197" s="772"/>
      <c r="J197" s="763"/>
      <c r="K197" s="772"/>
      <c r="L197" s="772"/>
      <c r="M197" s="763"/>
      <c r="N197" s="769"/>
      <c r="O197" s="578" t="s">
        <v>673</v>
      </c>
      <c r="P197" s="578">
        <v>24511</v>
      </c>
      <c r="Q197" s="579">
        <v>14021209</v>
      </c>
      <c r="R197" s="578" t="s">
        <v>672</v>
      </c>
      <c r="S197" s="578">
        <v>25755796</v>
      </c>
      <c r="T197" s="578">
        <v>24229226</v>
      </c>
      <c r="U197" s="578" t="s">
        <v>121</v>
      </c>
      <c r="V197" s="578" t="s">
        <v>121</v>
      </c>
      <c r="W197" s="578" t="s">
        <v>108</v>
      </c>
      <c r="X197" s="580">
        <v>41605.75</v>
      </c>
      <c r="Y197" s="578"/>
      <c r="Z197" s="580">
        <v>1.3</v>
      </c>
      <c r="AA197" s="581">
        <v>541</v>
      </c>
      <c r="AB197" s="580">
        <f t="shared" si="14"/>
        <v>41064.75</v>
      </c>
      <c r="AC197" s="578" t="s">
        <v>928</v>
      </c>
      <c r="AD197" s="578" t="s">
        <v>579</v>
      </c>
      <c r="AE197" s="582" t="s">
        <v>929</v>
      </c>
      <c r="AF197" s="579">
        <v>14021211</v>
      </c>
      <c r="AG197" s="578">
        <v>19</v>
      </c>
      <c r="AH197" s="578"/>
      <c r="AI197" s="578"/>
    </row>
    <row r="198" spans="1:42" ht="20.25" x14ac:dyDescent="0.25">
      <c r="A198" s="763"/>
      <c r="B198" s="578" t="s">
        <v>620</v>
      </c>
      <c r="C198" s="766"/>
      <c r="D198" s="769"/>
      <c r="E198" s="772"/>
      <c r="F198" s="763"/>
      <c r="G198" s="763"/>
      <c r="H198" s="763"/>
      <c r="I198" s="772"/>
      <c r="J198" s="763"/>
      <c r="K198" s="772"/>
      <c r="L198" s="772"/>
      <c r="M198" s="763"/>
      <c r="N198" s="769"/>
      <c r="O198" s="578" t="s">
        <v>282</v>
      </c>
      <c r="P198" s="578">
        <v>12699</v>
      </c>
      <c r="Q198" s="579">
        <v>14021203</v>
      </c>
      <c r="R198" s="578" t="s">
        <v>615</v>
      </c>
      <c r="S198" s="578">
        <v>27941880</v>
      </c>
      <c r="T198" s="578">
        <v>24171220</v>
      </c>
      <c r="U198" s="578" t="s">
        <v>121</v>
      </c>
      <c r="V198" s="578" t="s">
        <v>121</v>
      </c>
      <c r="W198" s="578" t="s">
        <v>680</v>
      </c>
      <c r="X198" s="580">
        <v>24830</v>
      </c>
      <c r="Y198" s="578"/>
      <c r="Z198" s="580">
        <v>1.3</v>
      </c>
      <c r="AA198" s="581">
        <v>323</v>
      </c>
      <c r="AB198" s="580">
        <f t="shared" si="14"/>
        <v>24507</v>
      </c>
      <c r="AC198" s="578" t="s">
        <v>679</v>
      </c>
      <c r="AD198" s="339" t="s">
        <v>579</v>
      </c>
      <c r="AE198" s="582"/>
      <c r="AF198" s="579">
        <v>14021205</v>
      </c>
      <c r="AG198" s="578">
        <v>22</v>
      </c>
      <c r="AH198" s="578" t="s">
        <v>887</v>
      </c>
      <c r="AI198" s="322" t="s">
        <v>238</v>
      </c>
      <c r="AJ198" s="644">
        <v>24830</v>
      </c>
      <c r="AK198" s="644">
        <v>1.2</v>
      </c>
      <c r="AL198" s="645">
        <v>298</v>
      </c>
      <c r="AM198" s="691">
        <f>AJ198-AL198</f>
        <v>24532</v>
      </c>
      <c r="AN198" s="674" t="s">
        <v>888</v>
      </c>
      <c r="AO198" s="582" t="s">
        <v>944</v>
      </c>
      <c r="AP198" s="582" t="s">
        <v>945</v>
      </c>
    </row>
    <row r="199" spans="1:42" ht="20.25" x14ac:dyDescent="0.25">
      <c r="A199" s="763"/>
      <c r="B199" s="578" t="s">
        <v>621</v>
      </c>
      <c r="C199" s="766"/>
      <c r="D199" s="769"/>
      <c r="E199" s="772"/>
      <c r="F199" s="763"/>
      <c r="G199" s="763"/>
      <c r="H199" s="763"/>
      <c r="I199" s="772"/>
      <c r="J199" s="763"/>
      <c r="K199" s="772"/>
      <c r="L199" s="772"/>
      <c r="M199" s="763"/>
      <c r="N199" s="769"/>
      <c r="O199" s="578" t="s">
        <v>118</v>
      </c>
      <c r="P199" s="578">
        <v>12211</v>
      </c>
      <c r="Q199" s="579">
        <v>14021125</v>
      </c>
      <c r="R199" s="578" t="s">
        <v>739</v>
      </c>
      <c r="S199" s="578">
        <v>10646093</v>
      </c>
      <c r="T199" s="578">
        <v>23746224</v>
      </c>
      <c r="U199" s="578" t="s">
        <v>121</v>
      </c>
      <c r="V199" s="578" t="s">
        <v>121</v>
      </c>
      <c r="W199" s="578" t="s">
        <v>666</v>
      </c>
      <c r="X199" s="580">
        <v>149924</v>
      </c>
      <c r="Y199" s="578"/>
      <c r="Z199" s="580">
        <v>1.3</v>
      </c>
      <c r="AA199" s="581">
        <v>1949</v>
      </c>
      <c r="AB199" s="580">
        <f t="shared" si="14"/>
        <v>147975</v>
      </c>
      <c r="AC199" s="578" t="s">
        <v>734</v>
      </c>
      <c r="AD199" s="339" t="s">
        <v>579</v>
      </c>
      <c r="AE199" s="582" t="s">
        <v>948</v>
      </c>
      <c r="AF199" s="579">
        <v>14021126</v>
      </c>
      <c r="AG199" s="578">
        <v>23</v>
      </c>
      <c r="AH199" s="578"/>
      <c r="AI199" s="322" t="s">
        <v>238</v>
      </c>
      <c r="AJ199" s="644">
        <v>149924</v>
      </c>
      <c r="AK199" s="644">
        <v>1.2</v>
      </c>
      <c r="AL199" s="645">
        <v>1799</v>
      </c>
      <c r="AM199" s="691">
        <f>AJ199-AL199</f>
        <v>148125</v>
      </c>
      <c r="AO199" s="582" t="s">
        <v>936</v>
      </c>
      <c r="AP199" s="582" t="s">
        <v>937</v>
      </c>
    </row>
    <row r="200" spans="1:42" ht="20.25" x14ac:dyDescent="0.25">
      <c r="A200" s="763"/>
      <c r="B200" s="578" t="s">
        <v>622</v>
      </c>
      <c r="C200" s="766"/>
      <c r="D200" s="769"/>
      <c r="E200" s="772"/>
      <c r="F200" s="763"/>
      <c r="G200" s="763"/>
      <c r="H200" s="763"/>
      <c r="I200" s="772"/>
      <c r="J200" s="763"/>
      <c r="K200" s="772"/>
      <c r="L200" s="772"/>
      <c r="M200" s="763"/>
      <c r="N200" s="769"/>
      <c r="O200" s="578" t="s">
        <v>282</v>
      </c>
      <c r="P200" s="578">
        <v>12699</v>
      </c>
      <c r="Q200" s="579">
        <v>14021203</v>
      </c>
      <c r="R200" s="578" t="s">
        <v>615</v>
      </c>
      <c r="S200" s="578">
        <v>27941880</v>
      </c>
      <c r="T200" s="578">
        <v>24171220</v>
      </c>
      <c r="U200" s="578" t="s">
        <v>121</v>
      </c>
      <c r="V200" s="578" t="s">
        <v>121</v>
      </c>
      <c r="W200" s="578" t="s">
        <v>680</v>
      </c>
      <c r="X200" s="580">
        <v>328</v>
      </c>
      <c r="Y200" s="578"/>
      <c r="Z200" s="580">
        <v>1.3</v>
      </c>
      <c r="AA200" s="581">
        <v>4</v>
      </c>
      <c r="AB200" s="580">
        <f t="shared" si="14"/>
        <v>324</v>
      </c>
      <c r="AC200" s="578" t="s">
        <v>679</v>
      </c>
      <c r="AD200" s="339" t="s">
        <v>579</v>
      </c>
      <c r="AE200" s="582"/>
      <c r="AF200" s="579">
        <v>14021205</v>
      </c>
      <c r="AG200" s="578">
        <v>22</v>
      </c>
      <c r="AH200" s="578" t="s">
        <v>887</v>
      </c>
      <c r="AI200" s="322" t="s">
        <v>238</v>
      </c>
      <c r="AJ200" s="644">
        <v>328</v>
      </c>
      <c r="AK200" s="644">
        <v>1.2</v>
      </c>
      <c r="AL200" s="645">
        <v>4</v>
      </c>
      <c r="AM200" s="691">
        <f>AJ200-AL200</f>
        <v>324</v>
      </c>
      <c r="AO200" s="582" t="s">
        <v>944</v>
      </c>
      <c r="AP200" s="582" t="s">
        <v>945</v>
      </c>
    </row>
    <row r="201" spans="1:42" ht="20.25" x14ac:dyDescent="0.25">
      <c r="A201" s="763"/>
      <c r="B201" s="578" t="s">
        <v>623</v>
      </c>
      <c r="C201" s="766"/>
      <c r="D201" s="769"/>
      <c r="E201" s="772"/>
      <c r="F201" s="763"/>
      <c r="G201" s="763"/>
      <c r="H201" s="763"/>
      <c r="I201" s="772"/>
      <c r="J201" s="763"/>
      <c r="K201" s="772"/>
      <c r="L201" s="772"/>
      <c r="M201" s="763"/>
      <c r="N201" s="769"/>
      <c r="O201" s="578" t="s">
        <v>282</v>
      </c>
      <c r="P201" s="578">
        <v>12546</v>
      </c>
      <c r="Q201" s="579">
        <v>14021130</v>
      </c>
      <c r="R201" s="578" t="s">
        <v>396</v>
      </c>
      <c r="S201" s="578">
        <v>16140353</v>
      </c>
      <c r="T201" s="578">
        <v>24174225</v>
      </c>
      <c r="U201" s="578" t="s">
        <v>121</v>
      </c>
      <c r="V201" s="578" t="s">
        <v>121</v>
      </c>
      <c r="W201" s="578" t="s">
        <v>100</v>
      </c>
      <c r="X201" s="580">
        <v>56941</v>
      </c>
      <c r="Y201" s="578"/>
      <c r="Z201" s="580">
        <v>1.3</v>
      </c>
      <c r="AA201" s="581">
        <v>740</v>
      </c>
      <c r="AB201" s="580">
        <f t="shared" si="14"/>
        <v>56201</v>
      </c>
      <c r="AC201" s="578" t="s">
        <v>774</v>
      </c>
      <c r="AD201" s="578" t="s">
        <v>579</v>
      </c>
      <c r="AE201" s="582" t="s">
        <v>812</v>
      </c>
      <c r="AF201" s="579">
        <v>14021130</v>
      </c>
      <c r="AG201" s="578">
        <v>25</v>
      </c>
      <c r="AH201" s="578" t="s">
        <v>798</v>
      </c>
      <c r="AI201" s="578" t="s">
        <v>153</v>
      </c>
    </row>
    <row r="202" spans="1:42" ht="20.25" x14ac:dyDescent="0.25">
      <c r="A202" s="763"/>
      <c r="B202" s="578" t="s">
        <v>624</v>
      </c>
      <c r="C202" s="766"/>
      <c r="D202" s="769"/>
      <c r="E202" s="772"/>
      <c r="F202" s="763"/>
      <c r="G202" s="763"/>
      <c r="H202" s="763"/>
      <c r="I202" s="772"/>
      <c r="J202" s="763"/>
      <c r="K202" s="772"/>
      <c r="L202" s="772"/>
      <c r="M202" s="763"/>
      <c r="N202" s="769"/>
      <c r="O202" s="578" t="s">
        <v>118</v>
      </c>
      <c r="P202" s="578">
        <v>12250</v>
      </c>
      <c r="Q202" s="579">
        <v>14021128</v>
      </c>
      <c r="R202" s="578" t="s">
        <v>128</v>
      </c>
      <c r="S202" s="578">
        <v>25163757</v>
      </c>
      <c r="T202" s="578">
        <v>231407221</v>
      </c>
      <c r="U202" s="578" t="s">
        <v>121</v>
      </c>
      <c r="V202" s="578" t="s">
        <v>121</v>
      </c>
      <c r="W202" s="578" t="s">
        <v>100</v>
      </c>
      <c r="X202" s="580">
        <v>134303.70000000001</v>
      </c>
      <c r="Y202" s="578"/>
      <c r="Z202" s="580">
        <v>1.3</v>
      </c>
      <c r="AA202" s="581">
        <v>1746</v>
      </c>
      <c r="AB202" s="580">
        <f t="shared" si="14"/>
        <v>132557.70000000001</v>
      </c>
      <c r="AC202" s="578" t="s">
        <v>759</v>
      </c>
      <c r="AD202" s="578" t="s">
        <v>579</v>
      </c>
      <c r="AE202" s="582"/>
      <c r="AF202" s="579">
        <v>14021129</v>
      </c>
      <c r="AG202" s="578">
        <v>26</v>
      </c>
      <c r="AH202" s="578" t="s">
        <v>798</v>
      </c>
      <c r="AI202" s="578" t="s">
        <v>153</v>
      </c>
    </row>
    <row r="203" spans="1:42" ht="20.25" x14ac:dyDescent="0.25">
      <c r="A203" s="763"/>
      <c r="B203" s="578" t="s">
        <v>625</v>
      </c>
      <c r="C203" s="766"/>
      <c r="D203" s="769"/>
      <c r="E203" s="772"/>
      <c r="F203" s="763"/>
      <c r="G203" s="763"/>
      <c r="H203" s="763"/>
      <c r="I203" s="772"/>
      <c r="J203" s="763"/>
      <c r="K203" s="772"/>
      <c r="L203" s="772"/>
      <c r="M203" s="763"/>
      <c r="N203" s="769"/>
      <c r="O203" s="578" t="s">
        <v>158</v>
      </c>
      <c r="P203" s="578">
        <v>12305</v>
      </c>
      <c r="Q203" s="579">
        <v>14021129</v>
      </c>
      <c r="R203" s="578" t="s">
        <v>732</v>
      </c>
      <c r="S203" s="578">
        <v>24106858</v>
      </c>
      <c r="T203" s="578">
        <v>24204223</v>
      </c>
      <c r="U203" s="578" t="s">
        <v>121</v>
      </c>
      <c r="V203" s="578" t="s">
        <v>121</v>
      </c>
      <c r="W203" s="578" t="s">
        <v>100</v>
      </c>
      <c r="X203" s="580">
        <v>49362</v>
      </c>
      <c r="Y203" s="578"/>
      <c r="Z203" s="580">
        <v>1.3</v>
      </c>
      <c r="AA203" s="581">
        <v>642</v>
      </c>
      <c r="AB203" s="580">
        <f t="shared" si="14"/>
        <v>48720</v>
      </c>
      <c r="AC203" s="578" t="s">
        <v>681</v>
      </c>
      <c r="AD203" s="578" t="s">
        <v>579</v>
      </c>
      <c r="AE203" s="582" t="s">
        <v>811</v>
      </c>
      <c r="AF203" s="579">
        <v>14021130</v>
      </c>
      <c r="AG203" s="578">
        <v>27</v>
      </c>
      <c r="AH203" s="578" t="s">
        <v>798</v>
      </c>
      <c r="AI203" s="578" t="s">
        <v>153</v>
      </c>
    </row>
    <row r="204" spans="1:42" ht="20.25" x14ac:dyDescent="0.25">
      <c r="A204" s="763"/>
      <c r="B204" s="578" t="s">
        <v>626</v>
      </c>
      <c r="C204" s="766"/>
      <c r="D204" s="769"/>
      <c r="E204" s="772"/>
      <c r="F204" s="763"/>
      <c r="G204" s="763"/>
      <c r="H204" s="763"/>
      <c r="I204" s="772"/>
      <c r="J204" s="763"/>
      <c r="K204" s="772"/>
      <c r="L204" s="772"/>
      <c r="M204" s="763"/>
      <c r="N204" s="769"/>
      <c r="O204" s="578" t="s">
        <v>242</v>
      </c>
      <c r="P204" s="578">
        <v>8420</v>
      </c>
      <c r="Q204" s="579">
        <v>14021129</v>
      </c>
      <c r="R204" s="578" t="s">
        <v>307</v>
      </c>
      <c r="S204" s="578">
        <v>26178722</v>
      </c>
      <c r="T204" s="578"/>
      <c r="U204" s="578" t="s">
        <v>121</v>
      </c>
      <c r="V204" s="578" t="s">
        <v>121</v>
      </c>
      <c r="W204" s="578" t="s">
        <v>100</v>
      </c>
      <c r="X204" s="580">
        <v>43872</v>
      </c>
      <c r="Y204" s="578"/>
      <c r="Z204" s="580">
        <v>1.3</v>
      </c>
      <c r="AA204" s="581">
        <v>570</v>
      </c>
      <c r="AB204" s="580">
        <f t="shared" si="14"/>
        <v>43302</v>
      </c>
      <c r="AC204" s="578" t="s">
        <v>401</v>
      </c>
      <c r="AD204" s="578" t="s">
        <v>579</v>
      </c>
      <c r="AE204" s="582" t="s">
        <v>810</v>
      </c>
      <c r="AF204" s="579">
        <v>14021130</v>
      </c>
      <c r="AG204" s="578">
        <v>17</v>
      </c>
      <c r="AH204" s="578" t="s">
        <v>798</v>
      </c>
      <c r="AI204" s="578" t="s">
        <v>153</v>
      </c>
    </row>
    <row r="205" spans="1:42" ht="20.25" x14ac:dyDescent="0.25">
      <c r="A205" s="763"/>
      <c r="B205" s="578" t="s">
        <v>627</v>
      </c>
      <c r="C205" s="766"/>
      <c r="D205" s="769"/>
      <c r="E205" s="772"/>
      <c r="F205" s="763"/>
      <c r="G205" s="763"/>
      <c r="H205" s="763"/>
      <c r="I205" s="772"/>
      <c r="J205" s="763"/>
      <c r="K205" s="772"/>
      <c r="L205" s="772"/>
      <c r="M205" s="763"/>
      <c r="N205" s="769"/>
      <c r="O205" s="578" t="s">
        <v>118</v>
      </c>
      <c r="P205" s="578">
        <v>12304</v>
      </c>
      <c r="Q205" s="579">
        <v>14021129</v>
      </c>
      <c r="R205" s="578" t="s">
        <v>739</v>
      </c>
      <c r="S205" s="578">
        <v>10646093</v>
      </c>
      <c r="T205" s="578">
        <v>23746224</v>
      </c>
      <c r="U205" s="578" t="s">
        <v>121</v>
      </c>
      <c r="V205" s="578" t="s">
        <v>121</v>
      </c>
      <c r="W205" s="578" t="s">
        <v>666</v>
      </c>
      <c r="X205" s="580">
        <v>102012.98</v>
      </c>
      <c r="Y205" s="578"/>
      <c r="Z205" s="580">
        <v>1.3</v>
      </c>
      <c r="AA205" s="581">
        <v>1326</v>
      </c>
      <c r="AB205" s="580">
        <f t="shared" ref="AB205:AB219" si="15">X205-AA205</f>
        <v>100686.98</v>
      </c>
      <c r="AC205" s="578" t="s">
        <v>734</v>
      </c>
      <c r="AD205" s="339" t="s">
        <v>579</v>
      </c>
      <c r="AE205" s="582" t="s">
        <v>949</v>
      </c>
      <c r="AF205" s="579">
        <v>14021130</v>
      </c>
      <c r="AG205" s="578">
        <v>24</v>
      </c>
      <c r="AH205" s="578" t="s">
        <v>825</v>
      </c>
      <c r="AI205" s="322" t="s">
        <v>238</v>
      </c>
      <c r="AJ205" s="644">
        <v>102012.98</v>
      </c>
      <c r="AK205" s="644">
        <v>1.2</v>
      </c>
      <c r="AL205" s="645">
        <v>1224</v>
      </c>
      <c r="AM205" s="691">
        <f>AJ205-AL205</f>
        <v>100788.98</v>
      </c>
      <c r="AN205" s="674" t="s">
        <v>919</v>
      </c>
      <c r="AO205" s="582" t="s">
        <v>920</v>
      </c>
      <c r="AP205" s="582">
        <v>108</v>
      </c>
    </row>
    <row r="206" spans="1:42" ht="20.25" x14ac:dyDescent="0.25">
      <c r="A206" s="763"/>
      <c r="B206" s="578" t="s">
        <v>628</v>
      </c>
      <c r="C206" s="766"/>
      <c r="D206" s="769"/>
      <c r="E206" s="772"/>
      <c r="F206" s="763"/>
      <c r="G206" s="763"/>
      <c r="H206" s="763"/>
      <c r="I206" s="772"/>
      <c r="J206" s="763"/>
      <c r="K206" s="772"/>
      <c r="L206" s="772"/>
      <c r="M206" s="763"/>
      <c r="N206" s="769"/>
      <c r="O206" s="578" t="s">
        <v>117</v>
      </c>
      <c r="P206" s="578">
        <v>23866</v>
      </c>
      <c r="Q206" s="579">
        <v>14021201</v>
      </c>
      <c r="R206" s="578" t="s">
        <v>447</v>
      </c>
      <c r="S206" s="578">
        <v>22668954</v>
      </c>
      <c r="T206" s="578">
        <v>24314226</v>
      </c>
      <c r="U206" s="578" t="s">
        <v>121</v>
      </c>
      <c r="V206" s="578" t="s">
        <v>121</v>
      </c>
      <c r="W206" s="578" t="s">
        <v>100</v>
      </c>
      <c r="X206" s="580">
        <v>64869</v>
      </c>
      <c r="Y206" s="578"/>
      <c r="Z206" s="580">
        <v>1.3</v>
      </c>
      <c r="AA206" s="581">
        <v>843</v>
      </c>
      <c r="AB206" s="580">
        <f t="shared" si="15"/>
        <v>64026</v>
      </c>
      <c r="AC206" s="578" t="s">
        <v>562</v>
      </c>
      <c r="AD206" s="578" t="s">
        <v>579</v>
      </c>
      <c r="AE206" s="582" t="s">
        <v>841</v>
      </c>
      <c r="AF206" s="579">
        <v>14021202</v>
      </c>
      <c r="AG206" s="578">
        <v>28</v>
      </c>
      <c r="AH206" s="578" t="s">
        <v>887</v>
      </c>
      <c r="AI206" s="578" t="s">
        <v>153</v>
      </c>
    </row>
    <row r="207" spans="1:42" ht="20.25" x14ac:dyDescent="0.25">
      <c r="A207" s="763"/>
      <c r="B207" s="578" t="s">
        <v>629</v>
      </c>
      <c r="C207" s="766"/>
      <c r="D207" s="769"/>
      <c r="E207" s="772"/>
      <c r="F207" s="763"/>
      <c r="G207" s="763"/>
      <c r="H207" s="763"/>
      <c r="I207" s="772"/>
      <c r="J207" s="763"/>
      <c r="K207" s="772"/>
      <c r="L207" s="772"/>
      <c r="M207" s="763"/>
      <c r="N207" s="769"/>
      <c r="O207" s="578" t="s">
        <v>617</v>
      </c>
      <c r="P207" s="578">
        <v>9384</v>
      </c>
      <c r="Q207" s="579">
        <v>14021202</v>
      </c>
      <c r="R207" s="578" t="s">
        <v>610</v>
      </c>
      <c r="S207" s="578">
        <v>1640699</v>
      </c>
      <c r="T207" s="578"/>
      <c r="U207" s="578" t="s">
        <v>121</v>
      </c>
      <c r="V207" s="578" t="s">
        <v>121</v>
      </c>
      <c r="W207" s="578" t="s">
        <v>108</v>
      </c>
      <c r="X207" s="580">
        <v>34588.199999999997</v>
      </c>
      <c r="Y207" s="578"/>
      <c r="Z207" s="580">
        <v>1.3</v>
      </c>
      <c r="AA207" s="581">
        <v>450</v>
      </c>
      <c r="AB207" s="580">
        <f t="shared" si="15"/>
        <v>34138.199999999997</v>
      </c>
      <c r="AC207" s="578" t="s">
        <v>733</v>
      </c>
      <c r="AD207" s="578" t="s">
        <v>579</v>
      </c>
      <c r="AE207" s="582" t="s">
        <v>840</v>
      </c>
      <c r="AF207" s="579">
        <v>14021202</v>
      </c>
      <c r="AG207" s="578">
        <v>32</v>
      </c>
      <c r="AH207" s="578" t="s">
        <v>887</v>
      </c>
      <c r="AI207" s="578" t="s">
        <v>153</v>
      </c>
    </row>
    <row r="208" spans="1:42" ht="20.25" x14ac:dyDescent="0.25">
      <c r="A208" s="763"/>
      <c r="B208" s="578" t="s">
        <v>630</v>
      </c>
      <c r="C208" s="766"/>
      <c r="D208" s="769"/>
      <c r="E208" s="772"/>
      <c r="F208" s="763"/>
      <c r="G208" s="763"/>
      <c r="H208" s="763"/>
      <c r="I208" s="772"/>
      <c r="J208" s="763"/>
      <c r="K208" s="772"/>
      <c r="L208" s="772"/>
      <c r="M208" s="763"/>
      <c r="N208" s="769"/>
      <c r="O208" s="578" t="s">
        <v>617</v>
      </c>
      <c r="P208" s="578">
        <v>9377</v>
      </c>
      <c r="Q208" s="579">
        <v>14021202</v>
      </c>
      <c r="R208" s="578" t="s">
        <v>779</v>
      </c>
      <c r="S208" s="578">
        <v>22313830</v>
      </c>
      <c r="T208" s="578"/>
      <c r="U208" s="578" t="s">
        <v>121</v>
      </c>
      <c r="V208" s="578" t="s">
        <v>121</v>
      </c>
      <c r="W208" s="578" t="s">
        <v>108</v>
      </c>
      <c r="X208" s="580">
        <v>20617.8</v>
      </c>
      <c r="Y208" s="578"/>
      <c r="Z208" s="580">
        <v>1.3</v>
      </c>
      <c r="AA208" s="581">
        <v>268</v>
      </c>
      <c r="AB208" s="580">
        <f t="shared" si="15"/>
        <v>20349.8</v>
      </c>
      <c r="AC208" s="578" t="s">
        <v>799</v>
      </c>
      <c r="AD208" s="578" t="s">
        <v>579</v>
      </c>
      <c r="AE208" s="582" t="s">
        <v>839</v>
      </c>
      <c r="AF208" s="579">
        <v>14021202</v>
      </c>
      <c r="AG208" s="578">
        <v>33</v>
      </c>
      <c r="AH208" s="578" t="s">
        <v>915</v>
      </c>
      <c r="AI208" s="578" t="s">
        <v>153</v>
      </c>
    </row>
    <row r="209" spans="1:42" ht="20.25" x14ac:dyDescent="0.25">
      <c r="A209" s="763"/>
      <c r="B209" s="578" t="s">
        <v>631</v>
      </c>
      <c r="C209" s="766"/>
      <c r="D209" s="769"/>
      <c r="E209" s="772"/>
      <c r="F209" s="763"/>
      <c r="G209" s="763"/>
      <c r="H209" s="763"/>
      <c r="I209" s="772"/>
      <c r="J209" s="763"/>
      <c r="K209" s="772"/>
      <c r="L209" s="772"/>
      <c r="M209" s="763"/>
      <c r="N209" s="769"/>
      <c r="O209" s="578" t="s">
        <v>86</v>
      </c>
      <c r="P209" s="578">
        <v>11986</v>
      </c>
      <c r="Q209" s="579">
        <v>14021207</v>
      </c>
      <c r="R209" s="578" t="s">
        <v>91</v>
      </c>
      <c r="S209" s="578">
        <v>24078359</v>
      </c>
      <c r="T209" s="578"/>
      <c r="U209" s="578" t="s">
        <v>121</v>
      </c>
      <c r="V209" s="578" t="s">
        <v>121</v>
      </c>
      <c r="W209" s="578" t="s">
        <v>100</v>
      </c>
      <c r="X209" s="580">
        <v>109406.22</v>
      </c>
      <c r="Y209" s="578"/>
      <c r="Z209" s="580">
        <v>1.3</v>
      </c>
      <c r="AA209" s="581">
        <v>1422</v>
      </c>
      <c r="AB209" s="580">
        <f t="shared" si="15"/>
        <v>107984.22</v>
      </c>
      <c r="AC209" s="578" t="s">
        <v>106</v>
      </c>
      <c r="AD209" s="578" t="s">
        <v>579</v>
      </c>
      <c r="AE209" s="582"/>
      <c r="AF209" s="579">
        <v>14021207</v>
      </c>
      <c r="AG209" s="578">
        <v>34</v>
      </c>
      <c r="AH209" s="578"/>
      <c r="AI209" s="578"/>
    </row>
    <row r="210" spans="1:42" ht="20.25" x14ac:dyDescent="0.25">
      <c r="A210" s="763"/>
      <c r="B210" s="578" t="s">
        <v>632</v>
      </c>
      <c r="C210" s="766"/>
      <c r="D210" s="769"/>
      <c r="E210" s="772"/>
      <c r="F210" s="763"/>
      <c r="G210" s="763"/>
      <c r="H210" s="763"/>
      <c r="I210" s="772"/>
      <c r="J210" s="763"/>
      <c r="K210" s="772"/>
      <c r="L210" s="772"/>
      <c r="M210" s="763"/>
      <c r="N210" s="769"/>
      <c r="O210" s="578" t="s">
        <v>86</v>
      </c>
      <c r="P210" s="578">
        <v>11986</v>
      </c>
      <c r="Q210" s="579">
        <v>14021207</v>
      </c>
      <c r="R210" s="578" t="s">
        <v>217</v>
      </c>
      <c r="S210" s="578">
        <v>27177130</v>
      </c>
      <c r="T210" s="578"/>
      <c r="U210" s="578" t="s">
        <v>121</v>
      </c>
      <c r="V210" s="578" t="s">
        <v>121</v>
      </c>
      <c r="W210" s="578" t="s">
        <v>108</v>
      </c>
      <c r="X210" s="580">
        <v>80432.66</v>
      </c>
      <c r="Y210" s="578"/>
      <c r="Z210" s="580">
        <v>1.3</v>
      </c>
      <c r="AA210" s="581">
        <v>1046</v>
      </c>
      <c r="AB210" s="580">
        <f t="shared" si="15"/>
        <v>79386.66</v>
      </c>
      <c r="AC210" s="578" t="s">
        <v>893</v>
      </c>
      <c r="AD210" s="578" t="s">
        <v>579</v>
      </c>
      <c r="AE210" s="582" t="s">
        <v>1059</v>
      </c>
      <c r="AF210" s="579">
        <v>14021207</v>
      </c>
      <c r="AG210" s="578">
        <v>35</v>
      </c>
      <c r="AH210" s="578" t="s">
        <v>1060</v>
      </c>
      <c r="AI210" s="578" t="s">
        <v>153</v>
      </c>
    </row>
    <row r="211" spans="1:42" ht="20.25" x14ac:dyDescent="0.25">
      <c r="A211" s="763"/>
      <c r="B211" s="578" t="s">
        <v>668</v>
      </c>
      <c r="C211" s="766"/>
      <c r="D211" s="769"/>
      <c r="E211" s="772"/>
      <c r="F211" s="763"/>
      <c r="G211" s="763"/>
      <c r="H211" s="763"/>
      <c r="I211" s="772"/>
      <c r="J211" s="763"/>
      <c r="K211" s="772"/>
      <c r="L211" s="772"/>
      <c r="M211" s="763"/>
      <c r="N211" s="769"/>
      <c r="O211" s="578" t="s">
        <v>124</v>
      </c>
      <c r="P211" s="578">
        <v>24271</v>
      </c>
      <c r="Q211" s="579">
        <v>14021207</v>
      </c>
      <c r="R211" s="578" t="s">
        <v>802</v>
      </c>
      <c r="S211" s="578">
        <v>26830496</v>
      </c>
      <c r="T211" s="578">
        <v>24295229</v>
      </c>
      <c r="U211" s="578" t="s">
        <v>121</v>
      </c>
      <c r="V211" s="578" t="s">
        <v>121</v>
      </c>
      <c r="W211" s="578" t="s">
        <v>100</v>
      </c>
      <c r="X211" s="580">
        <v>50650</v>
      </c>
      <c r="Y211" s="578"/>
      <c r="Z211" s="580">
        <v>1.3</v>
      </c>
      <c r="AA211" s="581">
        <v>658</v>
      </c>
      <c r="AB211" s="580">
        <f t="shared" si="15"/>
        <v>49992</v>
      </c>
      <c r="AC211" s="578" t="s">
        <v>894</v>
      </c>
      <c r="AD211" s="339" t="s">
        <v>579</v>
      </c>
      <c r="AE211" s="582"/>
      <c r="AF211" s="579">
        <v>14021208</v>
      </c>
      <c r="AG211" s="578">
        <v>36</v>
      </c>
      <c r="AH211" s="578"/>
      <c r="AI211" s="322" t="s">
        <v>238</v>
      </c>
      <c r="AJ211" s="644">
        <v>50650</v>
      </c>
      <c r="AK211" s="644">
        <v>1.2</v>
      </c>
      <c r="AL211" s="645">
        <v>608</v>
      </c>
      <c r="AM211" s="691">
        <f>AJ211-AL211</f>
        <v>50042</v>
      </c>
      <c r="AO211" s="582" t="s">
        <v>907</v>
      </c>
      <c r="AP211" s="582" t="s">
        <v>950</v>
      </c>
    </row>
    <row r="212" spans="1:42" ht="20.25" x14ac:dyDescent="0.25">
      <c r="A212" s="763"/>
      <c r="B212" s="578" t="s">
        <v>688</v>
      </c>
      <c r="C212" s="766"/>
      <c r="D212" s="769"/>
      <c r="E212" s="772"/>
      <c r="F212" s="763"/>
      <c r="G212" s="763"/>
      <c r="H212" s="763"/>
      <c r="I212" s="772"/>
      <c r="J212" s="763"/>
      <c r="K212" s="772"/>
      <c r="L212" s="772"/>
      <c r="M212" s="763"/>
      <c r="N212" s="769"/>
      <c r="O212" s="578" t="s">
        <v>673</v>
      </c>
      <c r="P212" s="578">
        <v>24763</v>
      </c>
      <c r="Q212" s="579">
        <v>14021213</v>
      </c>
      <c r="R212" s="578" t="s">
        <v>803</v>
      </c>
      <c r="S212" s="578">
        <v>25206175</v>
      </c>
      <c r="T212" s="578">
        <v>24197228</v>
      </c>
      <c r="U212" s="578" t="s">
        <v>121</v>
      </c>
      <c r="V212" s="578" t="s">
        <v>121</v>
      </c>
      <c r="W212" s="578" t="s">
        <v>292</v>
      </c>
      <c r="X212" s="580">
        <v>31818.43</v>
      </c>
      <c r="Y212" s="578"/>
      <c r="Z212" s="580">
        <v>1.3</v>
      </c>
      <c r="AA212" s="581">
        <v>414</v>
      </c>
      <c r="AB212" s="580">
        <f t="shared" si="15"/>
        <v>31404.43</v>
      </c>
      <c r="AC212" s="578" t="s">
        <v>1051</v>
      </c>
      <c r="AD212" s="339" t="s">
        <v>579</v>
      </c>
      <c r="AE212" s="582"/>
      <c r="AF212" s="579">
        <v>14021214</v>
      </c>
      <c r="AG212" s="578">
        <v>37</v>
      </c>
      <c r="AH212" s="578"/>
      <c r="AI212" s="322" t="s">
        <v>238</v>
      </c>
      <c r="AJ212" s="644">
        <v>31818.43</v>
      </c>
      <c r="AK212" s="644">
        <v>1.2</v>
      </c>
      <c r="AL212" s="645">
        <f>AJ212*AK212/100</f>
        <v>381.82116000000002</v>
      </c>
      <c r="AM212" s="691">
        <f>AJ212-AL212</f>
        <v>31436.608840000001</v>
      </c>
    </row>
    <row r="213" spans="1:42" ht="20.25" x14ac:dyDescent="0.25">
      <c r="A213" s="763"/>
      <c r="B213" s="578" t="s">
        <v>689</v>
      </c>
      <c r="C213" s="766"/>
      <c r="D213" s="769"/>
      <c r="E213" s="772"/>
      <c r="F213" s="763"/>
      <c r="G213" s="763"/>
      <c r="H213" s="763"/>
      <c r="I213" s="772"/>
      <c r="J213" s="763"/>
      <c r="K213" s="772"/>
      <c r="L213" s="772"/>
      <c r="M213" s="763"/>
      <c r="N213" s="769"/>
      <c r="O213" s="578" t="s">
        <v>282</v>
      </c>
      <c r="P213" s="578"/>
      <c r="Q213" s="579"/>
      <c r="R213" s="578" t="s">
        <v>855</v>
      </c>
      <c r="S213" s="578">
        <v>28220359</v>
      </c>
      <c r="T213" s="578"/>
      <c r="U213" s="578" t="s">
        <v>121</v>
      </c>
      <c r="V213" s="578" t="s">
        <v>121</v>
      </c>
      <c r="W213" s="578"/>
      <c r="X213" s="580">
        <v>15063.1</v>
      </c>
      <c r="Y213" s="578"/>
      <c r="Z213" s="580">
        <v>1.3</v>
      </c>
      <c r="AA213" s="581">
        <v>196</v>
      </c>
      <c r="AB213" s="580">
        <f t="shared" si="15"/>
        <v>14867.1</v>
      </c>
      <c r="AC213" s="578"/>
      <c r="AD213" s="578" t="s">
        <v>579</v>
      </c>
      <c r="AE213" s="582"/>
      <c r="AF213" s="579"/>
      <c r="AG213" s="578">
        <v>38</v>
      </c>
      <c r="AH213" s="578"/>
      <c r="AI213" s="578"/>
    </row>
    <row r="214" spans="1:42" ht="20.25" x14ac:dyDescent="0.25">
      <c r="A214" s="763"/>
      <c r="B214" s="578" t="s">
        <v>690</v>
      </c>
      <c r="C214" s="766"/>
      <c r="D214" s="769"/>
      <c r="E214" s="772"/>
      <c r="F214" s="763"/>
      <c r="G214" s="763"/>
      <c r="H214" s="763"/>
      <c r="I214" s="772"/>
      <c r="J214" s="763"/>
      <c r="K214" s="772"/>
      <c r="L214" s="772"/>
      <c r="M214" s="763"/>
      <c r="N214" s="769"/>
      <c r="O214" s="578" t="s">
        <v>617</v>
      </c>
      <c r="P214" s="578"/>
      <c r="Q214" s="579"/>
      <c r="R214" s="578" t="s">
        <v>856</v>
      </c>
      <c r="S214" s="578">
        <v>17704986</v>
      </c>
      <c r="T214" s="578"/>
      <c r="U214" s="578" t="s">
        <v>121</v>
      </c>
      <c r="V214" s="578" t="s">
        <v>121</v>
      </c>
      <c r="W214" s="578"/>
      <c r="X214" s="580">
        <v>5664.56</v>
      </c>
      <c r="Y214" s="578"/>
      <c r="Z214" s="580">
        <v>1.3</v>
      </c>
      <c r="AA214" s="581">
        <v>74</v>
      </c>
      <c r="AB214" s="580">
        <f t="shared" si="15"/>
        <v>5590.56</v>
      </c>
      <c r="AC214" s="578"/>
      <c r="AD214" s="578" t="s">
        <v>579</v>
      </c>
      <c r="AE214" s="582"/>
      <c r="AF214" s="579"/>
      <c r="AG214" s="578">
        <v>39</v>
      </c>
      <c r="AH214" s="578"/>
      <c r="AI214" s="578"/>
    </row>
    <row r="215" spans="1:42" ht="20.25" x14ac:dyDescent="0.25">
      <c r="A215" s="763"/>
      <c r="B215" s="578" t="s">
        <v>691</v>
      </c>
      <c r="C215" s="766"/>
      <c r="D215" s="769"/>
      <c r="E215" s="772"/>
      <c r="F215" s="763"/>
      <c r="G215" s="763"/>
      <c r="H215" s="763"/>
      <c r="I215" s="772"/>
      <c r="J215" s="763"/>
      <c r="K215" s="772"/>
      <c r="L215" s="772"/>
      <c r="M215" s="763"/>
      <c r="N215" s="769"/>
      <c r="O215" s="578" t="s">
        <v>617</v>
      </c>
      <c r="P215" s="578">
        <v>9571</v>
      </c>
      <c r="Q215" s="579">
        <v>14021208</v>
      </c>
      <c r="R215" s="578" t="s">
        <v>857</v>
      </c>
      <c r="S215" s="578">
        <v>26829840</v>
      </c>
      <c r="T215" s="578"/>
      <c r="U215" s="578" t="s">
        <v>121</v>
      </c>
      <c r="V215" s="578" t="s">
        <v>121</v>
      </c>
      <c r="W215" s="578" t="s">
        <v>108</v>
      </c>
      <c r="X215" s="580">
        <v>86966</v>
      </c>
      <c r="Y215" s="578"/>
      <c r="Z215" s="580">
        <v>1.3</v>
      </c>
      <c r="AA215" s="581">
        <v>1131</v>
      </c>
      <c r="AB215" s="580">
        <f t="shared" ref="AB215" si="16">X215-AA215</f>
        <v>85835</v>
      </c>
      <c r="AC215" s="578" t="s">
        <v>909</v>
      </c>
      <c r="AD215" s="578" t="s">
        <v>579</v>
      </c>
      <c r="AE215" s="582" t="s">
        <v>958</v>
      </c>
      <c r="AF215" s="579">
        <v>14021209</v>
      </c>
      <c r="AG215" s="578">
        <v>40</v>
      </c>
      <c r="AH215" s="578" t="s">
        <v>952</v>
      </c>
      <c r="AI215" s="578" t="s">
        <v>153</v>
      </c>
    </row>
    <row r="216" spans="1:42" ht="20.25" x14ac:dyDescent="0.25">
      <c r="A216" s="763"/>
      <c r="B216" s="578" t="s">
        <v>692</v>
      </c>
      <c r="C216" s="766"/>
      <c r="D216" s="769"/>
      <c r="E216" s="772"/>
      <c r="F216" s="763"/>
      <c r="G216" s="763"/>
      <c r="H216" s="763"/>
      <c r="I216" s="772"/>
      <c r="J216" s="763"/>
      <c r="K216" s="772"/>
      <c r="L216" s="772"/>
      <c r="M216" s="763"/>
      <c r="N216" s="769"/>
      <c r="O216" s="578" t="s">
        <v>124</v>
      </c>
      <c r="P216" s="578">
        <v>2426</v>
      </c>
      <c r="Q216" s="579">
        <v>14021212</v>
      </c>
      <c r="R216" s="578" t="s">
        <v>858</v>
      </c>
      <c r="S216" s="578">
        <v>23986738</v>
      </c>
      <c r="T216" s="578">
        <v>24296225</v>
      </c>
      <c r="U216" s="578" t="s">
        <v>121</v>
      </c>
      <c r="V216" s="578" t="s">
        <v>121</v>
      </c>
      <c r="W216" s="578" t="s">
        <v>100</v>
      </c>
      <c r="X216" s="580">
        <v>24312</v>
      </c>
      <c r="Y216" s="578"/>
      <c r="Z216" s="580">
        <v>1.3</v>
      </c>
      <c r="AA216" s="581">
        <v>316</v>
      </c>
      <c r="AB216" s="580">
        <f t="shared" ref="AB216" si="17">X216-AA216</f>
        <v>23996</v>
      </c>
      <c r="AC216" s="578" t="s">
        <v>953</v>
      </c>
      <c r="AD216" s="578" t="s">
        <v>579</v>
      </c>
      <c r="AE216" s="582" t="s">
        <v>1062</v>
      </c>
      <c r="AF216" s="579">
        <v>14021212</v>
      </c>
      <c r="AG216" s="578">
        <v>41</v>
      </c>
      <c r="AH216" s="578" t="s">
        <v>1061</v>
      </c>
      <c r="AI216" s="578" t="s">
        <v>153</v>
      </c>
    </row>
    <row r="217" spans="1:42" ht="20.25" x14ac:dyDescent="0.25">
      <c r="A217" s="763"/>
      <c r="B217" s="578" t="s">
        <v>693</v>
      </c>
      <c r="C217" s="766"/>
      <c r="D217" s="769"/>
      <c r="E217" s="772"/>
      <c r="F217" s="763"/>
      <c r="G217" s="763"/>
      <c r="H217" s="763"/>
      <c r="I217" s="772"/>
      <c r="J217" s="763"/>
      <c r="K217" s="772"/>
      <c r="L217" s="772"/>
      <c r="M217" s="763"/>
      <c r="N217" s="769"/>
      <c r="O217" s="578" t="s">
        <v>158</v>
      </c>
      <c r="P217" s="578"/>
      <c r="Q217" s="579"/>
      <c r="R217" s="578" t="s">
        <v>732</v>
      </c>
      <c r="S217" s="578">
        <v>25515990</v>
      </c>
      <c r="T217" s="578"/>
      <c r="U217" s="578" t="s">
        <v>121</v>
      </c>
      <c r="V217" s="578" t="s">
        <v>121</v>
      </c>
      <c r="W217" s="578"/>
      <c r="X217" s="580">
        <v>28138</v>
      </c>
      <c r="Y217" s="578"/>
      <c r="Z217" s="580">
        <v>1.3</v>
      </c>
      <c r="AA217" s="581">
        <f>X217*Z217/100</f>
        <v>365.79400000000004</v>
      </c>
      <c r="AB217" s="580">
        <f t="shared" ref="AB217" si="18">X217-AA217</f>
        <v>27772.205999999998</v>
      </c>
      <c r="AC217" s="578"/>
      <c r="AD217" s="578" t="s">
        <v>579</v>
      </c>
      <c r="AE217" s="582"/>
      <c r="AF217" s="579"/>
      <c r="AG217" s="578">
        <v>42</v>
      </c>
      <c r="AH217" s="578"/>
      <c r="AI217" s="578"/>
    </row>
    <row r="218" spans="1:42" ht="20.25" x14ac:dyDescent="0.25">
      <c r="A218" s="764"/>
      <c r="B218" s="578" t="s">
        <v>694</v>
      </c>
      <c r="C218" s="767"/>
      <c r="D218" s="770"/>
      <c r="E218" s="773"/>
      <c r="F218" s="764"/>
      <c r="G218" s="764"/>
      <c r="H218" s="764"/>
      <c r="I218" s="773"/>
      <c r="J218" s="764"/>
      <c r="K218" s="773"/>
      <c r="L218" s="773"/>
      <c r="M218" s="764"/>
      <c r="N218" s="770"/>
      <c r="O218" s="578" t="s">
        <v>158</v>
      </c>
      <c r="P218" s="578"/>
      <c r="Q218" s="579"/>
      <c r="R218" s="578" t="s">
        <v>1079</v>
      </c>
      <c r="S218" s="578">
        <v>27178951</v>
      </c>
      <c r="T218" s="578"/>
      <c r="U218" s="578" t="s">
        <v>121</v>
      </c>
      <c r="V218" s="578" t="s">
        <v>121</v>
      </c>
      <c r="W218" s="578"/>
      <c r="X218" s="580">
        <v>12980.38</v>
      </c>
      <c r="Y218" s="578"/>
      <c r="Z218" s="580">
        <v>1.3</v>
      </c>
      <c r="AA218" s="581">
        <v>169</v>
      </c>
      <c r="AB218" s="580">
        <f t="shared" ref="AB218" si="19">X218-AA218</f>
        <v>12811.38</v>
      </c>
      <c r="AC218" s="578"/>
      <c r="AD218" s="578" t="s">
        <v>579</v>
      </c>
      <c r="AE218" s="582"/>
      <c r="AF218" s="579"/>
      <c r="AG218" s="578">
        <v>43</v>
      </c>
      <c r="AH218" s="578"/>
      <c r="AI218" s="578"/>
    </row>
    <row r="219" spans="1:42" ht="20.25" x14ac:dyDescent="0.25">
      <c r="A219" s="753">
        <v>468</v>
      </c>
      <c r="B219" s="589" t="s">
        <v>695</v>
      </c>
      <c r="C219" s="753">
        <v>2098</v>
      </c>
      <c r="D219" s="756">
        <v>14021115</v>
      </c>
      <c r="E219" s="759">
        <v>2000000</v>
      </c>
      <c r="F219" s="753">
        <v>174145</v>
      </c>
      <c r="G219" s="753" t="s">
        <v>83</v>
      </c>
      <c r="H219" s="753">
        <v>8.0000000000000002E-3</v>
      </c>
      <c r="I219" s="759">
        <f>E219*H219</f>
        <v>16000</v>
      </c>
      <c r="J219" s="753"/>
      <c r="K219" s="759">
        <f>E219-I219</f>
        <v>1984000</v>
      </c>
      <c r="L219" s="759"/>
      <c r="M219" s="753"/>
      <c r="N219" s="756"/>
      <c r="O219" s="589" t="s">
        <v>85</v>
      </c>
      <c r="P219" s="589">
        <v>12048</v>
      </c>
      <c r="Q219" s="590">
        <v>14021117</v>
      </c>
      <c r="R219" s="589" t="s">
        <v>633</v>
      </c>
      <c r="S219" s="589">
        <v>24842538</v>
      </c>
      <c r="T219" s="589"/>
      <c r="U219" s="589" t="s">
        <v>46</v>
      </c>
      <c r="V219" s="1140" t="s">
        <v>121</v>
      </c>
      <c r="W219" s="589" t="s">
        <v>108</v>
      </c>
      <c r="X219" s="591">
        <v>42179.35</v>
      </c>
      <c r="Y219" s="589"/>
      <c r="Z219" s="591">
        <v>1.5</v>
      </c>
      <c r="AA219" s="592">
        <v>633</v>
      </c>
      <c r="AB219" s="591">
        <f t="shared" si="15"/>
        <v>41546.35</v>
      </c>
      <c r="AC219" s="589" t="s">
        <v>674</v>
      </c>
      <c r="AD219" s="589" t="s">
        <v>98</v>
      </c>
      <c r="AE219" s="593" t="s">
        <v>1083</v>
      </c>
      <c r="AF219" s="590">
        <v>14021118</v>
      </c>
      <c r="AG219" s="589">
        <v>127</v>
      </c>
      <c r="AH219" s="589"/>
      <c r="AI219" s="589"/>
    </row>
    <row r="220" spans="1:42" ht="20.25" x14ac:dyDescent="0.25">
      <c r="A220" s="754"/>
      <c r="B220" s="589" t="s">
        <v>696</v>
      </c>
      <c r="C220" s="754"/>
      <c r="D220" s="757"/>
      <c r="E220" s="760"/>
      <c r="F220" s="754"/>
      <c r="G220" s="754"/>
      <c r="H220" s="754"/>
      <c r="I220" s="760"/>
      <c r="J220" s="754"/>
      <c r="K220" s="760"/>
      <c r="L220" s="760"/>
      <c r="M220" s="754"/>
      <c r="N220" s="757"/>
      <c r="O220" s="589" t="s">
        <v>85</v>
      </c>
      <c r="P220" s="589">
        <v>12191</v>
      </c>
      <c r="Q220" s="590">
        <v>14021123</v>
      </c>
      <c r="R220" s="589" t="s">
        <v>634</v>
      </c>
      <c r="S220" s="589">
        <v>15303836</v>
      </c>
      <c r="T220" s="589"/>
      <c r="U220" s="589" t="s">
        <v>46</v>
      </c>
      <c r="V220" s="589" t="s">
        <v>46</v>
      </c>
      <c r="W220" s="589" t="s">
        <v>108</v>
      </c>
      <c r="X220" s="591">
        <v>78096.78</v>
      </c>
      <c r="Y220" s="589"/>
      <c r="Z220" s="591">
        <v>1.5</v>
      </c>
      <c r="AA220" s="592">
        <v>1171</v>
      </c>
      <c r="AB220" s="591">
        <f t="shared" ref="AB220:AB227" si="20">X220-AA220</f>
        <v>76925.78</v>
      </c>
      <c r="AC220" s="589" t="s">
        <v>728</v>
      </c>
      <c r="AD220" s="589" t="s">
        <v>98</v>
      </c>
      <c r="AE220" s="593"/>
      <c r="AF220" s="590">
        <v>14021124</v>
      </c>
      <c r="AG220" s="589">
        <v>128</v>
      </c>
      <c r="AH220" s="589"/>
      <c r="AI220" s="589"/>
    </row>
    <row r="221" spans="1:42" ht="20.25" x14ac:dyDescent="0.25">
      <c r="A221" s="754"/>
      <c r="B221" s="589" t="s">
        <v>702</v>
      </c>
      <c r="C221" s="754"/>
      <c r="D221" s="757"/>
      <c r="E221" s="760"/>
      <c r="F221" s="754"/>
      <c r="G221" s="754"/>
      <c r="H221" s="754"/>
      <c r="I221" s="760"/>
      <c r="J221" s="754"/>
      <c r="K221" s="760"/>
      <c r="L221" s="760"/>
      <c r="M221" s="754"/>
      <c r="N221" s="757"/>
      <c r="O221" s="589" t="s">
        <v>85</v>
      </c>
      <c r="P221" s="589">
        <v>12046</v>
      </c>
      <c r="Q221" s="590">
        <v>14021117</v>
      </c>
      <c r="R221" s="589" t="s">
        <v>635</v>
      </c>
      <c r="S221" s="589">
        <v>24498393</v>
      </c>
      <c r="T221" s="589"/>
      <c r="U221" s="589" t="s">
        <v>46</v>
      </c>
      <c r="V221" s="589" t="s">
        <v>46</v>
      </c>
      <c r="W221" s="589" t="s">
        <v>108</v>
      </c>
      <c r="X221" s="591">
        <v>89431.09</v>
      </c>
      <c r="Y221" s="589"/>
      <c r="Z221" s="591">
        <v>1.5</v>
      </c>
      <c r="AA221" s="592">
        <v>1341</v>
      </c>
      <c r="AB221" s="591">
        <f t="shared" si="20"/>
        <v>88090.09</v>
      </c>
      <c r="AC221" s="589" t="s">
        <v>675</v>
      </c>
      <c r="AD221" s="589" t="s">
        <v>98</v>
      </c>
      <c r="AE221" s="593"/>
      <c r="AF221" s="590">
        <v>14021118</v>
      </c>
      <c r="AG221" s="589">
        <v>129</v>
      </c>
      <c r="AH221" s="589"/>
      <c r="AI221" s="589"/>
    </row>
    <row r="222" spans="1:42" ht="20.25" x14ac:dyDescent="0.25">
      <c r="A222" s="754"/>
      <c r="B222" s="589" t="s">
        <v>703</v>
      </c>
      <c r="C222" s="754"/>
      <c r="D222" s="757"/>
      <c r="E222" s="760"/>
      <c r="F222" s="754"/>
      <c r="G222" s="754"/>
      <c r="H222" s="754"/>
      <c r="I222" s="760"/>
      <c r="J222" s="754"/>
      <c r="K222" s="760"/>
      <c r="L222" s="760"/>
      <c r="M222" s="754"/>
      <c r="N222" s="757"/>
      <c r="O222" s="589" t="s">
        <v>86</v>
      </c>
      <c r="P222" s="589">
        <v>11362</v>
      </c>
      <c r="Q222" s="590">
        <v>14021121</v>
      </c>
      <c r="R222" s="589" t="s">
        <v>123</v>
      </c>
      <c r="S222" s="589">
        <v>27116642</v>
      </c>
      <c r="T222" s="589"/>
      <c r="U222" s="589" t="s">
        <v>46</v>
      </c>
      <c r="V222" s="589" t="s">
        <v>46</v>
      </c>
      <c r="W222" s="589" t="s">
        <v>108</v>
      </c>
      <c r="X222" s="591">
        <v>13656.41</v>
      </c>
      <c r="Y222" s="589"/>
      <c r="Z222" s="591">
        <v>1.5</v>
      </c>
      <c r="AA222" s="592">
        <v>205</v>
      </c>
      <c r="AB222" s="591">
        <f t="shared" si="20"/>
        <v>13451.41</v>
      </c>
      <c r="AC222" s="589" t="s">
        <v>686</v>
      </c>
      <c r="AD222" s="589" t="s">
        <v>98</v>
      </c>
      <c r="AE222" s="593" t="s">
        <v>1082</v>
      </c>
      <c r="AF222" s="590">
        <v>14021123</v>
      </c>
      <c r="AG222" s="589">
        <v>130</v>
      </c>
      <c r="AH222" s="589" t="s">
        <v>813</v>
      </c>
      <c r="AI222" s="589"/>
    </row>
    <row r="223" spans="1:42" ht="20.25" x14ac:dyDescent="0.25">
      <c r="A223" s="754"/>
      <c r="B223" s="589" t="s">
        <v>704</v>
      </c>
      <c r="C223" s="754"/>
      <c r="D223" s="757"/>
      <c r="E223" s="760"/>
      <c r="F223" s="754"/>
      <c r="G223" s="754"/>
      <c r="H223" s="754"/>
      <c r="I223" s="760"/>
      <c r="J223" s="754"/>
      <c r="K223" s="760"/>
      <c r="L223" s="760"/>
      <c r="M223" s="754"/>
      <c r="N223" s="757"/>
      <c r="O223" s="589" t="s">
        <v>282</v>
      </c>
      <c r="P223" s="589">
        <v>12476</v>
      </c>
      <c r="Q223" s="590">
        <v>14021129</v>
      </c>
      <c r="R223" s="589" t="s">
        <v>554</v>
      </c>
      <c r="S223" s="589">
        <v>25449140</v>
      </c>
      <c r="T223" s="589">
        <v>2416722</v>
      </c>
      <c r="U223" s="589" t="s">
        <v>46</v>
      </c>
      <c r="V223" s="589" t="s">
        <v>46</v>
      </c>
      <c r="W223" s="589" t="s">
        <v>100</v>
      </c>
      <c r="X223" s="591">
        <v>96079.6</v>
      </c>
      <c r="Y223" s="589"/>
      <c r="Z223" s="591">
        <v>1.5</v>
      </c>
      <c r="AA223" s="592">
        <v>1441</v>
      </c>
      <c r="AB223" s="591">
        <f t="shared" si="20"/>
        <v>94638.6</v>
      </c>
      <c r="AC223" s="589" t="s">
        <v>665</v>
      </c>
      <c r="AD223" s="589" t="s">
        <v>98</v>
      </c>
      <c r="AE223" s="593"/>
      <c r="AF223" s="590">
        <v>14021130</v>
      </c>
      <c r="AG223" s="589">
        <v>131</v>
      </c>
      <c r="AH223" s="589"/>
      <c r="AI223" s="589"/>
    </row>
    <row r="224" spans="1:42" ht="20.25" x14ac:dyDescent="0.25">
      <c r="A224" s="754"/>
      <c r="B224" s="589" t="s">
        <v>705</v>
      </c>
      <c r="C224" s="754"/>
      <c r="D224" s="757"/>
      <c r="E224" s="760"/>
      <c r="F224" s="754"/>
      <c r="G224" s="754"/>
      <c r="H224" s="754"/>
      <c r="I224" s="760"/>
      <c r="J224" s="754"/>
      <c r="K224" s="760"/>
      <c r="L224" s="760"/>
      <c r="M224" s="754"/>
      <c r="N224" s="757"/>
      <c r="O224" s="589" t="s">
        <v>85</v>
      </c>
      <c r="P224" s="589">
        <v>12252</v>
      </c>
      <c r="Q224" s="590">
        <v>14021124</v>
      </c>
      <c r="R224" s="589" t="s">
        <v>92</v>
      </c>
      <c r="S224" s="589">
        <v>21012794</v>
      </c>
      <c r="T224" s="589"/>
      <c r="U224" s="589" t="s">
        <v>46</v>
      </c>
      <c r="V224" s="589" t="s">
        <v>46</v>
      </c>
      <c r="W224" s="589" t="s">
        <v>108</v>
      </c>
      <c r="X224" s="591">
        <v>77366.080000000002</v>
      </c>
      <c r="Y224" s="589"/>
      <c r="Z224" s="591">
        <v>1.5</v>
      </c>
      <c r="AA224" s="592">
        <v>1160</v>
      </c>
      <c r="AB224" s="591">
        <f t="shared" si="20"/>
        <v>76206.080000000002</v>
      </c>
      <c r="AC224" s="589" t="s">
        <v>109</v>
      </c>
      <c r="AD224" s="589" t="s">
        <v>98</v>
      </c>
      <c r="AE224" s="593"/>
      <c r="AF224" s="590">
        <v>14021130</v>
      </c>
      <c r="AG224" s="589">
        <v>132</v>
      </c>
      <c r="AH224" s="589"/>
      <c r="AI224" s="589"/>
    </row>
    <row r="225" spans="1:35" ht="20.25" x14ac:dyDescent="0.25">
      <c r="A225" s="754"/>
      <c r="B225" s="589" t="s">
        <v>707</v>
      </c>
      <c r="C225" s="754"/>
      <c r="D225" s="757"/>
      <c r="E225" s="760"/>
      <c r="F225" s="754"/>
      <c r="G225" s="754"/>
      <c r="H225" s="754"/>
      <c r="I225" s="760"/>
      <c r="J225" s="754"/>
      <c r="K225" s="760"/>
      <c r="L225" s="760"/>
      <c r="M225" s="754"/>
      <c r="N225" s="757"/>
      <c r="O225" s="589" t="s">
        <v>235</v>
      </c>
      <c r="P225" s="589">
        <v>22961</v>
      </c>
      <c r="Q225" s="590">
        <v>14021117</v>
      </c>
      <c r="R225" s="589" t="s">
        <v>653</v>
      </c>
      <c r="S225" s="589">
        <v>28666598</v>
      </c>
      <c r="T225" s="589"/>
      <c r="U225" s="589" t="s">
        <v>46</v>
      </c>
      <c r="V225" s="589" t="s">
        <v>46</v>
      </c>
      <c r="W225" s="589" t="s">
        <v>100</v>
      </c>
      <c r="X225" s="591">
        <v>40461.519999999997</v>
      </c>
      <c r="Y225" s="589"/>
      <c r="Z225" s="591">
        <v>1.5</v>
      </c>
      <c r="AA225" s="592">
        <v>607</v>
      </c>
      <c r="AB225" s="591">
        <f t="shared" si="20"/>
        <v>39854.519999999997</v>
      </c>
      <c r="AC225" s="589" t="s">
        <v>676</v>
      </c>
      <c r="AD225" s="589" t="s">
        <v>98</v>
      </c>
      <c r="AE225" s="593"/>
      <c r="AF225" s="590">
        <v>14021118</v>
      </c>
      <c r="AG225" s="589">
        <v>133</v>
      </c>
      <c r="AH225" s="589"/>
      <c r="AI225" s="589"/>
    </row>
    <row r="226" spans="1:35" ht="20.25" x14ac:dyDescent="0.25">
      <c r="A226" s="754"/>
      <c r="B226" s="589" t="s">
        <v>782</v>
      </c>
      <c r="C226" s="754"/>
      <c r="D226" s="757"/>
      <c r="E226" s="760"/>
      <c r="F226" s="754"/>
      <c r="G226" s="754"/>
      <c r="H226" s="754"/>
      <c r="I226" s="760"/>
      <c r="J226" s="754"/>
      <c r="K226" s="760"/>
      <c r="L226" s="760"/>
      <c r="M226" s="754"/>
      <c r="N226" s="757"/>
      <c r="O226" s="589" t="s">
        <v>124</v>
      </c>
      <c r="P226" s="589">
        <v>24021</v>
      </c>
      <c r="Q226" s="590">
        <v>14021202</v>
      </c>
      <c r="R226" s="589" t="s">
        <v>669</v>
      </c>
      <c r="S226" s="589">
        <v>26011805</v>
      </c>
      <c r="T226" s="589">
        <v>2464223</v>
      </c>
      <c r="U226" s="589" t="s">
        <v>46</v>
      </c>
      <c r="V226" s="589" t="s">
        <v>46</v>
      </c>
      <c r="W226" s="589" t="s">
        <v>100</v>
      </c>
      <c r="X226" s="591">
        <v>6743.5</v>
      </c>
      <c r="Y226" s="589"/>
      <c r="Z226" s="591">
        <v>1.5</v>
      </c>
      <c r="AA226" s="592">
        <v>101</v>
      </c>
      <c r="AB226" s="591">
        <f t="shared" si="20"/>
        <v>6642.5</v>
      </c>
      <c r="AC226" s="589" t="s">
        <v>800</v>
      </c>
      <c r="AD226" s="589" t="s">
        <v>98</v>
      </c>
      <c r="AE226" s="593" t="s">
        <v>828</v>
      </c>
      <c r="AF226" s="590">
        <v>14021202</v>
      </c>
      <c r="AG226" s="589">
        <v>134</v>
      </c>
      <c r="AH226" s="589"/>
      <c r="AI226" s="589"/>
    </row>
    <row r="227" spans="1:35" ht="20.25" x14ac:dyDescent="0.25">
      <c r="A227" s="754"/>
      <c r="B227" s="589" t="s">
        <v>783</v>
      </c>
      <c r="C227" s="754"/>
      <c r="D227" s="757"/>
      <c r="E227" s="760"/>
      <c r="F227" s="754"/>
      <c r="G227" s="754"/>
      <c r="H227" s="754"/>
      <c r="I227" s="760"/>
      <c r="J227" s="754"/>
      <c r="K227" s="760"/>
      <c r="L227" s="760"/>
      <c r="M227" s="754"/>
      <c r="N227" s="757"/>
      <c r="O227" s="589" t="s">
        <v>85</v>
      </c>
      <c r="P227" s="589">
        <v>12524</v>
      </c>
      <c r="Q227" s="590">
        <v>14021130</v>
      </c>
      <c r="R227" s="589" t="s">
        <v>670</v>
      </c>
      <c r="S227" s="589">
        <v>22566795</v>
      </c>
      <c r="T227" s="589"/>
      <c r="U227" s="589" t="s">
        <v>46</v>
      </c>
      <c r="V227" s="589" t="s">
        <v>46</v>
      </c>
      <c r="W227" s="589" t="s">
        <v>100</v>
      </c>
      <c r="X227" s="591">
        <v>42853.09</v>
      </c>
      <c r="Y227" s="589"/>
      <c r="Z227" s="591">
        <v>1.5</v>
      </c>
      <c r="AA227" s="592">
        <v>643</v>
      </c>
      <c r="AB227" s="591">
        <f t="shared" si="20"/>
        <v>42210.09</v>
      </c>
      <c r="AC227" s="589" t="s">
        <v>773</v>
      </c>
      <c r="AD227" s="589" t="s">
        <v>98</v>
      </c>
      <c r="AE227" s="593" t="s">
        <v>1081</v>
      </c>
      <c r="AF227" s="590">
        <v>14021130</v>
      </c>
      <c r="AG227" s="589">
        <v>135</v>
      </c>
      <c r="AH227" s="589" t="s">
        <v>959</v>
      </c>
      <c r="AI227" s="589"/>
    </row>
    <row r="228" spans="1:35" ht="20.25" x14ac:dyDescent="0.25">
      <c r="A228" s="754"/>
      <c r="B228" s="589" t="s">
        <v>708</v>
      </c>
      <c r="C228" s="754"/>
      <c r="D228" s="757"/>
      <c r="E228" s="760"/>
      <c r="F228" s="754"/>
      <c r="G228" s="754"/>
      <c r="H228" s="754"/>
      <c r="I228" s="760"/>
      <c r="J228" s="754"/>
      <c r="K228" s="760"/>
      <c r="L228" s="760"/>
      <c r="M228" s="754"/>
      <c r="N228" s="757"/>
      <c r="O228" s="589" t="s">
        <v>235</v>
      </c>
      <c r="P228" s="589">
        <v>23248</v>
      </c>
      <c r="Q228" s="590">
        <v>14021124</v>
      </c>
      <c r="R228" s="589" t="s">
        <v>687</v>
      </c>
      <c r="S228" s="589">
        <v>26029567</v>
      </c>
      <c r="T228" s="589"/>
      <c r="U228" s="589" t="s">
        <v>46</v>
      </c>
      <c r="V228" s="589" t="s">
        <v>46</v>
      </c>
      <c r="W228" s="589" t="s">
        <v>100</v>
      </c>
      <c r="X228" s="591">
        <v>103296.91</v>
      </c>
      <c r="Y228" s="589"/>
      <c r="Z228" s="591">
        <v>1.5</v>
      </c>
      <c r="AA228" s="592">
        <v>1549</v>
      </c>
      <c r="AB228" s="591">
        <f t="shared" ref="AB228:AB234" si="21">X228-AA228</f>
        <v>101747.91</v>
      </c>
      <c r="AC228" s="589" t="s">
        <v>194</v>
      </c>
      <c r="AD228" s="589" t="s">
        <v>98</v>
      </c>
      <c r="AE228" s="593"/>
      <c r="AF228" s="590">
        <v>14021124</v>
      </c>
      <c r="AG228" s="589">
        <v>136</v>
      </c>
      <c r="AH228" s="589"/>
      <c r="AI228" s="589"/>
    </row>
    <row r="229" spans="1:35" ht="20.25" x14ac:dyDescent="0.25">
      <c r="A229" s="754"/>
      <c r="B229" s="589" t="s">
        <v>709</v>
      </c>
      <c r="C229" s="754"/>
      <c r="D229" s="757"/>
      <c r="E229" s="760"/>
      <c r="F229" s="754"/>
      <c r="G229" s="754"/>
      <c r="H229" s="754"/>
      <c r="I229" s="760"/>
      <c r="J229" s="754"/>
      <c r="K229" s="760"/>
      <c r="L229" s="760"/>
      <c r="M229" s="754"/>
      <c r="N229" s="757"/>
      <c r="O229" s="589" t="s">
        <v>235</v>
      </c>
      <c r="P229" s="589">
        <v>23553</v>
      </c>
      <c r="Q229" s="590">
        <v>14021128</v>
      </c>
      <c r="R229" s="589" t="s">
        <v>687</v>
      </c>
      <c r="S229" s="589">
        <v>25721498</v>
      </c>
      <c r="T229" s="589"/>
      <c r="U229" s="589" t="s">
        <v>46</v>
      </c>
      <c r="V229" s="589" t="s">
        <v>46</v>
      </c>
      <c r="W229" s="589" t="s">
        <v>100</v>
      </c>
      <c r="X229" s="591">
        <v>218334.16</v>
      </c>
      <c r="Y229" s="589"/>
      <c r="Z229" s="591">
        <v>1.5</v>
      </c>
      <c r="AA229" s="592">
        <v>3275</v>
      </c>
      <c r="AB229" s="591">
        <f t="shared" si="21"/>
        <v>215059.16</v>
      </c>
      <c r="AC229" s="589" t="s">
        <v>194</v>
      </c>
      <c r="AD229" s="589" t="s">
        <v>98</v>
      </c>
      <c r="AE229" s="593"/>
      <c r="AF229" s="590">
        <v>14021129</v>
      </c>
      <c r="AG229" s="589">
        <v>137</v>
      </c>
      <c r="AH229" s="589"/>
      <c r="AI229" s="589"/>
    </row>
    <row r="230" spans="1:35" ht="20.25" x14ac:dyDescent="0.25">
      <c r="A230" s="754"/>
      <c r="B230" s="589" t="s">
        <v>710</v>
      </c>
      <c r="C230" s="754"/>
      <c r="D230" s="757"/>
      <c r="E230" s="760"/>
      <c r="F230" s="754"/>
      <c r="G230" s="754"/>
      <c r="H230" s="754"/>
      <c r="I230" s="760"/>
      <c r="J230" s="754"/>
      <c r="K230" s="760"/>
      <c r="L230" s="760"/>
      <c r="M230" s="754"/>
      <c r="N230" s="757"/>
      <c r="O230" s="589" t="s">
        <v>85</v>
      </c>
      <c r="P230" s="589">
        <v>12400</v>
      </c>
      <c r="Q230" s="590">
        <v>14021128</v>
      </c>
      <c r="R230" s="589" t="s">
        <v>740</v>
      </c>
      <c r="S230" s="589">
        <v>23969983</v>
      </c>
      <c r="T230" s="589"/>
      <c r="U230" s="589" t="s">
        <v>46</v>
      </c>
      <c r="V230" s="589" t="s">
        <v>46</v>
      </c>
      <c r="W230" s="589" t="s">
        <v>108</v>
      </c>
      <c r="X230" s="591">
        <v>91884</v>
      </c>
      <c r="Y230" s="589"/>
      <c r="Z230" s="591">
        <v>1.5</v>
      </c>
      <c r="AA230" s="592">
        <v>1378</v>
      </c>
      <c r="AB230" s="591">
        <f t="shared" si="21"/>
        <v>90506</v>
      </c>
      <c r="AC230" s="589" t="s">
        <v>107</v>
      </c>
      <c r="AD230" s="589" t="s">
        <v>98</v>
      </c>
      <c r="AE230" s="593"/>
      <c r="AF230" s="590">
        <v>14021129</v>
      </c>
      <c r="AG230" s="589">
        <v>138</v>
      </c>
      <c r="AH230" s="589"/>
      <c r="AI230" s="589"/>
    </row>
    <row r="231" spans="1:35" ht="20.25" x14ac:dyDescent="0.25">
      <c r="A231" s="754"/>
      <c r="B231" s="589" t="s">
        <v>711</v>
      </c>
      <c r="C231" s="754"/>
      <c r="D231" s="757"/>
      <c r="E231" s="760"/>
      <c r="F231" s="754"/>
      <c r="G231" s="754"/>
      <c r="H231" s="754"/>
      <c r="I231" s="760"/>
      <c r="J231" s="754"/>
      <c r="K231" s="760"/>
      <c r="L231" s="760"/>
      <c r="M231" s="754"/>
      <c r="N231" s="757"/>
      <c r="O231" s="589" t="s">
        <v>235</v>
      </c>
      <c r="P231" s="589">
        <v>23553</v>
      </c>
      <c r="Q231" s="590">
        <v>14021128</v>
      </c>
      <c r="R231" s="589" t="s">
        <v>653</v>
      </c>
      <c r="S231" s="589">
        <v>25483108</v>
      </c>
      <c r="T231" s="589"/>
      <c r="U231" s="589" t="s">
        <v>46</v>
      </c>
      <c r="V231" s="589" t="s">
        <v>46</v>
      </c>
      <c r="W231" s="589" t="s">
        <v>100</v>
      </c>
      <c r="X231" s="591">
        <v>55368.9</v>
      </c>
      <c r="Y231" s="589"/>
      <c r="Z231" s="591">
        <v>1.5</v>
      </c>
      <c r="AA231" s="592">
        <v>831</v>
      </c>
      <c r="AB231" s="591">
        <f t="shared" si="21"/>
        <v>54537.9</v>
      </c>
      <c r="AC231" s="589" t="s">
        <v>676</v>
      </c>
      <c r="AD231" s="589" t="s">
        <v>98</v>
      </c>
      <c r="AE231" s="593"/>
      <c r="AF231" s="590">
        <v>14021129</v>
      </c>
      <c r="AG231" s="589">
        <v>139</v>
      </c>
      <c r="AH231" s="589"/>
      <c r="AI231" s="589"/>
    </row>
    <row r="232" spans="1:35" ht="20.25" x14ac:dyDescent="0.25">
      <c r="A232" s="754"/>
      <c r="B232" s="589" t="s">
        <v>712</v>
      </c>
      <c r="C232" s="754"/>
      <c r="D232" s="757"/>
      <c r="E232" s="760"/>
      <c r="F232" s="754"/>
      <c r="G232" s="754"/>
      <c r="H232" s="754"/>
      <c r="I232" s="760"/>
      <c r="J232" s="754"/>
      <c r="K232" s="760"/>
      <c r="L232" s="760"/>
      <c r="M232" s="754"/>
      <c r="N232" s="757"/>
      <c r="O232" s="589" t="s">
        <v>85</v>
      </c>
      <c r="P232" s="589">
        <v>12524</v>
      </c>
      <c r="Q232" s="590">
        <v>14021130</v>
      </c>
      <c r="R232" s="589" t="s">
        <v>767</v>
      </c>
      <c r="S232" s="589">
        <v>26572324</v>
      </c>
      <c r="T232" s="589"/>
      <c r="U232" s="589" t="s">
        <v>46</v>
      </c>
      <c r="V232" s="589" t="s">
        <v>46</v>
      </c>
      <c r="W232" s="589" t="s">
        <v>100</v>
      </c>
      <c r="X232" s="591">
        <v>65439.47</v>
      </c>
      <c r="Y232" s="589"/>
      <c r="Z232" s="591">
        <v>1.5</v>
      </c>
      <c r="AA232" s="592">
        <v>982</v>
      </c>
      <c r="AB232" s="591">
        <f t="shared" si="21"/>
        <v>64457.47</v>
      </c>
      <c r="AC232" s="589" t="s">
        <v>772</v>
      </c>
      <c r="AD232" s="589" t="s">
        <v>98</v>
      </c>
      <c r="AE232" s="593"/>
      <c r="AF232" s="590"/>
      <c r="AG232" s="589">
        <v>149</v>
      </c>
      <c r="AH232" s="589"/>
      <c r="AI232" s="589"/>
    </row>
    <row r="233" spans="1:35" ht="20.25" x14ac:dyDescent="0.25">
      <c r="A233" s="754"/>
      <c r="B233" s="589" t="s">
        <v>713</v>
      </c>
      <c r="C233" s="754"/>
      <c r="D233" s="757"/>
      <c r="E233" s="760"/>
      <c r="F233" s="754"/>
      <c r="G233" s="754"/>
      <c r="H233" s="754"/>
      <c r="I233" s="760"/>
      <c r="J233" s="754"/>
      <c r="K233" s="760"/>
      <c r="L233" s="760"/>
      <c r="M233" s="754"/>
      <c r="N233" s="757"/>
      <c r="O233" s="589" t="s">
        <v>235</v>
      </c>
      <c r="P233" s="589"/>
      <c r="Q233" s="590"/>
      <c r="R233" s="589" t="s">
        <v>399</v>
      </c>
      <c r="S233" s="589">
        <v>26397961</v>
      </c>
      <c r="T233" s="589"/>
      <c r="U233" s="589" t="s">
        <v>46</v>
      </c>
      <c r="V233" s="589" t="s">
        <v>46</v>
      </c>
      <c r="W233" s="589"/>
      <c r="X233" s="591">
        <v>1301.23</v>
      </c>
      <c r="Y233" s="589"/>
      <c r="Z233" s="591">
        <v>1.5</v>
      </c>
      <c r="AA233" s="592">
        <v>20</v>
      </c>
      <c r="AB233" s="591">
        <f t="shared" si="21"/>
        <v>1281.23</v>
      </c>
      <c r="AC233" s="589"/>
      <c r="AD233" s="589" t="s">
        <v>98</v>
      </c>
      <c r="AE233" s="593"/>
      <c r="AF233" s="590"/>
      <c r="AG233" s="589">
        <v>150</v>
      </c>
      <c r="AH233" s="589"/>
      <c r="AI233" s="589"/>
    </row>
    <row r="234" spans="1:35" ht="20.25" x14ac:dyDescent="0.25">
      <c r="A234" s="754"/>
      <c r="B234" s="589" t="s">
        <v>714</v>
      </c>
      <c r="C234" s="754"/>
      <c r="D234" s="757"/>
      <c r="E234" s="760"/>
      <c r="F234" s="754"/>
      <c r="G234" s="754"/>
      <c r="H234" s="754"/>
      <c r="I234" s="760"/>
      <c r="J234" s="754"/>
      <c r="K234" s="760"/>
      <c r="L234" s="760"/>
      <c r="M234" s="754"/>
      <c r="N234" s="757"/>
      <c r="O234" s="589" t="s">
        <v>235</v>
      </c>
      <c r="P234" s="589">
        <v>24388</v>
      </c>
      <c r="Q234" s="590">
        <v>14021208</v>
      </c>
      <c r="R234" s="589" t="s">
        <v>780</v>
      </c>
      <c r="S234" s="589">
        <v>17867621</v>
      </c>
      <c r="T234" s="589"/>
      <c r="U234" s="589" t="s">
        <v>46</v>
      </c>
      <c r="V234" s="589" t="s">
        <v>46</v>
      </c>
      <c r="W234" s="589" t="s">
        <v>100</v>
      </c>
      <c r="X234" s="591">
        <v>25019.360000000001</v>
      </c>
      <c r="Y234" s="589"/>
      <c r="Z234" s="591">
        <v>1.5</v>
      </c>
      <c r="AA234" s="592">
        <v>375</v>
      </c>
      <c r="AB234" s="591">
        <f t="shared" si="21"/>
        <v>24644.36</v>
      </c>
      <c r="AC234" s="589" t="s">
        <v>905</v>
      </c>
      <c r="AD234" s="589" t="s">
        <v>98</v>
      </c>
      <c r="AE234" s="593"/>
      <c r="AF234" s="590">
        <v>14021208</v>
      </c>
      <c r="AG234" s="589">
        <v>151</v>
      </c>
      <c r="AH234" s="589"/>
      <c r="AI234" s="589"/>
    </row>
    <row r="235" spans="1:35" ht="20.25" x14ac:dyDescent="0.25">
      <c r="A235" s="754"/>
      <c r="B235" s="589" t="s">
        <v>715</v>
      </c>
      <c r="C235" s="754"/>
      <c r="D235" s="757"/>
      <c r="E235" s="760"/>
      <c r="F235" s="754"/>
      <c r="G235" s="754"/>
      <c r="H235" s="754"/>
      <c r="I235" s="760"/>
      <c r="J235" s="754"/>
      <c r="K235" s="760"/>
      <c r="L235" s="760"/>
      <c r="M235" s="754"/>
      <c r="N235" s="757"/>
      <c r="O235" s="589" t="s">
        <v>85</v>
      </c>
      <c r="P235" s="589">
        <v>12692</v>
      </c>
      <c r="Q235" s="590">
        <v>14021203</v>
      </c>
      <c r="R235" s="589" t="s">
        <v>92</v>
      </c>
      <c r="S235" s="589">
        <v>24297837</v>
      </c>
      <c r="T235" s="589"/>
      <c r="U235" s="589" t="s">
        <v>46</v>
      </c>
      <c r="V235" s="589" t="s">
        <v>46</v>
      </c>
      <c r="W235" s="589" t="s">
        <v>108</v>
      </c>
      <c r="X235" s="591">
        <v>124916.78</v>
      </c>
      <c r="Y235" s="589"/>
      <c r="Z235" s="591">
        <v>1.5</v>
      </c>
      <c r="AA235" s="592">
        <v>1874</v>
      </c>
      <c r="AB235" s="591">
        <f t="shared" ref="AB235:AB240" si="22">X235-AA235</f>
        <v>123042.78</v>
      </c>
      <c r="AC235" s="589" t="s">
        <v>109</v>
      </c>
      <c r="AD235" s="589" t="s">
        <v>98</v>
      </c>
      <c r="AE235" s="593" t="s">
        <v>836</v>
      </c>
      <c r="AF235" s="590">
        <v>14021203</v>
      </c>
      <c r="AG235" s="589">
        <v>152</v>
      </c>
      <c r="AH235" s="589"/>
      <c r="AI235" s="589"/>
    </row>
    <row r="236" spans="1:35" ht="20.25" x14ac:dyDescent="0.25">
      <c r="A236" s="754"/>
      <c r="B236" s="589" t="s">
        <v>716</v>
      </c>
      <c r="C236" s="754"/>
      <c r="D236" s="757"/>
      <c r="E236" s="760"/>
      <c r="F236" s="754"/>
      <c r="G236" s="754"/>
      <c r="H236" s="754"/>
      <c r="I236" s="760"/>
      <c r="J236" s="754"/>
      <c r="K236" s="760"/>
      <c r="L236" s="760"/>
      <c r="M236" s="754"/>
      <c r="N236" s="757"/>
      <c r="O236" s="589" t="s">
        <v>124</v>
      </c>
      <c r="P236" s="589">
        <v>24083</v>
      </c>
      <c r="Q236" s="590">
        <v>14021203</v>
      </c>
      <c r="R236" s="589" t="s">
        <v>781</v>
      </c>
      <c r="S236" s="589">
        <v>27649049</v>
      </c>
      <c r="T236" s="589">
        <v>24294228</v>
      </c>
      <c r="U236" s="589" t="s">
        <v>46</v>
      </c>
      <c r="V236" s="589" t="s">
        <v>46</v>
      </c>
      <c r="W236" s="589" t="s">
        <v>100</v>
      </c>
      <c r="X236" s="591">
        <v>147335.91</v>
      </c>
      <c r="Y236" s="589"/>
      <c r="Z236" s="591">
        <v>1.5</v>
      </c>
      <c r="AA236" s="592">
        <v>2210</v>
      </c>
      <c r="AB236" s="591">
        <f t="shared" si="22"/>
        <v>145125.91</v>
      </c>
      <c r="AC236" s="589" t="s">
        <v>809</v>
      </c>
      <c r="AD236" s="589" t="s">
        <v>98</v>
      </c>
      <c r="AE236" s="593" t="s">
        <v>833</v>
      </c>
      <c r="AF236" s="590">
        <v>14021203</v>
      </c>
      <c r="AG236" s="589">
        <v>153</v>
      </c>
      <c r="AH236" s="589"/>
      <c r="AI236" s="589"/>
    </row>
    <row r="237" spans="1:35" ht="20.25" x14ac:dyDescent="0.25">
      <c r="A237" s="754"/>
      <c r="B237" s="589" t="s">
        <v>717</v>
      </c>
      <c r="C237" s="754"/>
      <c r="D237" s="757"/>
      <c r="E237" s="760"/>
      <c r="F237" s="754"/>
      <c r="G237" s="754"/>
      <c r="H237" s="754"/>
      <c r="I237" s="760"/>
      <c r="J237" s="754"/>
      <c r="K237" s="760"/>
      <c r="L237" s="760"/>
      <c r="M237" s="754"/>
      <c r="N237" s="757"/>
      <c r="O237" s="589" t="s">
        <v>85</v>
      </c>
      <c r="P237" s="589">
        <v>12973</v>
      </c>
      <c r="Q237" s="590">
        <v>14021212</v>
      </c>
      <c r="R237" s="589" t="s">
        <v>633</v>
      </c>
      <c r="S237" s="589">
        <v>26603969</v>
      </c>
      <c r="T237" s="589"/>
      <c r="U237" s="589" t="s">
        <v>46</v>
      </c>
      <c r="V237" s="589" t="s">
        <v>46</v>
      </c>
      <c r="W237" s="589" t="s">
        <v>100</v>
      </c>
      <c r="X237" s="591">
        <v>9822.39</v>
      </c>
      <c r="Y237" s="589"/>
      <c r="Z237" s="591">
        <v>1.5</v>
      </c>
      <c r="AA237" s="592">
        <v>147</v>
      </c>
      <c r="AB237" s="591">
        <f t="shared" si="22"/>
        <v>9675.39</v>
      </c>
      <c r="AC237" s="589" t="s">
        <v>954</v>
      </c>
      <c r="AD237" s="589" t="s">
        <v>98</v>
      </c>
      <c r="AE237" s="593"/>
      <c r="AF237" s="590">
        <v>14021212</v>
      </c>
      <c r="AG237" s="589">
        <v>154</v>
      </c>
      <c r="AH237" s="589"/>
      <c r="AI237" s="589"/>
    </row>
    <row r="238" spans="1:35" ht="20.25" x14ac:dyDescent="0.25">
      <c r="A238" s="754"/>
      <c r="B238" s="589" t="s">
        <v>718</v>
      </c>
      <c r="C238" s="754"/>
      <c r="D238" s="757"/>
      <c r="E238" s="760"/>
      <c r="F238" s="754"/>
      <c r="G238" s="754"/>
      <c r="H238" s="754"/>
      <c r="I238" s="760"/>
      <c r="J238" s="754"/>
      <c r="K238" s="760"/>
      <c r="L238" s="760"/>
      <c r="M238" s="754"/>
      <c r="N238" s="757"/>
      <c r="O238" s="589" t="s">
        <v>85</v>
      </c>
      <c r="P238" s="589">
        <v>12692</v>
      </c>
      <c r="Q238" s="590">
        <v>14021203</v>
      </c>
      <c r="R238" s="589" t="s">
        <v>92</v>
      </c>
      <c r="S238" s="589">
        <v>27036544</v>
      </c>
      <c r="T238" s="589"/>
      <c r="U238" s="589" t="s">
        <v>46</v>
      </c>
      <c r="V238" s="589" t="s">
        <v>46</v>
      </c>
      <c r="W238" s="589" t="s">
        <v>108</v>
      </c>
      <c r="X238" s="591">
        <v>48600.78</v>
      </c>
      <c r="Y238" s="589"/>
      <c r="Z238" s="591">
        <v>1.5</v>
      </c>
      <c r="AA238" s="592">
        <v>729</v>
      </c>
      <c r="AB238" s="591">
        <f t="shared" si="22"/>
        <v>47871.78</v>
      </c>
      <c r="AC238" s="589" t="s">
        <v>109</v>
      </c>
      <c r="AD238" s="589" t="s">
        <v>98</v>
      </c>
      <c r="AE238" s="593" t="s">
        <v>837</v>
      </c>
      <c r="AF238" s="590">
        <v>14021203</v>
      </c>
      <c r="AG238" s="589">
        <v>155</v>
      </c>
      <c r="AH238" s="589"/>
      <c r="AI238" s="589"/>
    </row>
    <row r="239" spans="1:35" ht="20.25" x14ac:dyDescent="0.25">
      <c r="A239" s="754"/>
      <c r="B239" s="589" t="s">
        <v>784</v>
      </c>
      <c r="C239" s="754"/>
      <c r="D239" s="757"/>
      <c r="E239" s="760"/>
      <c r="F239" s="754"/>
      <c r="G239" s="754"/>
      <c r="H239" s="754"/>
      <c r="I239" s="760"/>
      <c r="J239" s="754"/>
      <c r="K239" s="760"/>
      <c r="L239" s="760"/>
      <c r="M239" s="754"/>
      <c r="N239" s="757"/>
      <c r="O239" s="589" t="s">
        <v>85</v>
      </c>
      <c r="P239" s="589">
        <v>12692</v>
      </c>
      <c r="Q239" s="590">
        <v>14021203</v>
      </c>
      <c r="R239" s="589" t="s">
        <v>92</v>
      </c>
      <c r="S239" s="589">
        <v>2706657</v>
      </c>
      <c r="T239" s="589"/>
      <c r="U239" s="589" t="s">
        <v>46</v>
      </c>
      <c r="V239" s="589" t="s">
        <v>46</v>
      </c>
      <c r="W239" s="589" t="s">
        <v>108</v>
      </c>
      <c r="X239" s="591">
        <v>42106.99</v>
      </c>
      <c r="Y239" s="589"/>
      <c r="Z239" s="591">
        <v>1.5</v>
      </c>
      <c r="AA239" s="592">
        <v>632</v>
      </c>
      <c r="AB239" s="591">
        <f t="shared" si="22"/>
        <v>41474.99</v>
      </c>
      <c r="AC239" s="589" t="s">
        <v>109</v>
      </c>
      <c r="AD239" s="589" t="s">
        <v>98</v>
      </c>
      <c r="AE239" s="593" t="s">
        <v>834</v>
      </c>
      <c r="AF239" s="590">
        <v>14021203</v>
      </c>
      <c r="AG239" s="589">
        <v>156</v>
      </c>
      <c r="AH239" s="589"/>
      <c r="AI239" s="589"/>
    </row>
    <row r="240" spans="1:35" ht="20.25" x14ac:dyDescent="0.25">
      <c r="A240" s="754"/>
      <c r="B240" s="589" t="s">
        <v>785</v>
      </c>
      <c r="C240" s="754"/>
      <c r="D240" s="757"/>
      <c r="E240" s="760"/>
      <c r="F240" s="754"/>
      <c r="G240" s="754"/>
      <c r="H240" s="754"/>
      <c r="I240" s="760"/>
      <c r="J240" s="754"/>
      <c r="K240" s="760"/>
      <c r="L240" s="760"/>
      <c r="M240" s="754"/>
      <c r="N240" s="757"/>
      <c r="O240" s="589" t="s">
        <v>85</v>
      </c>
      <c r="P240" s="589">
        <v>12692</v>
      </c>
      <c r="Q240" s="590">
        <v>14021203</v>
      </c>
      <c r="R240" s="589" t="s">
        <v>92</v>
      </c>
      <c r="S240" s="589">
        <v>27036192</v>
      </c>
      <c r="T240" s="589"/>
      <c r="U240" s="589" t="s">
        <v>46</v>
      </c>
      <c r="V240" s="589" t="s">
        <v>46</v>
      </c>
      <c r="W240" s="589" t="s">
        <v>108</v>
      </c>
      <c r="X240" s="591">
        <v>47063.18</v>
      </c>
      <c r="Y240" s="589"/>
      <c r="Z240" s="591">
        <v>1.5</v>
      </c>
      <c r="AA240" s="592">
        <v>706</v>
      </c>
      <c r="AB240" s="591">
        <f t="shared" si="22"/>
        <v>46357.18</v>
      </c>
      <c r="AC240" s="589" t="s">
        <v>109</v>
      </c>
      <c r="AD240" s="589" t="s">
        <v>98</v>
      </c>
      <c r="AE240" s="593" t="s">
        <v>835</v>
      </c>
      <c r="AF240" s="590">
        <v>14021203</v>
      </c>
      <c r="AG240" s="589">
        <v>157</v>
      </c>
      <c r="AH240" s="589"/>
      <c r="AI240" s="589"/>
    </row>
    <row r="241" spans="1:35" ht="20.25" x14ac:dyDescent="0.25">
      <c r="A241" s="754"/>
      <c r="B241" s="589" t="s">
        <v>786</v>
      </c>
      <c r="C241" s="754"/>
      <c r="D241" s="757"/>
      <c r="E241" s="760"/>
      <c r="F241" s="754"/>
      <c r="G241" s="754"/>
      <c r="H241" s="754"/>
      <c r="I241" s="760"/>
      <c r="J241" s="754"/>
      <c r="K241" s="760"/>
      <c r="L241" s="760"/>
      <c r="M241" s="754"/>
      <c r="N241" s="757"/>
      <c r="O241" s="589" t="s">
        <v>235</v>
      </c>
      <c r="P241" s="589">
        <v>24236</v>
      </c>
      <c r="Q241" s="590">
        <v>14021207</v>
      </c>
      <c r="R241" s="589" t="s">
        <v>687</v>
      </c>
      <c r="S241" s="589">
        <v>26026182</v>
      </c>
      <c r="T241" s="589"/>
      <c r="U241" s="589" t="s">
        <v>46</v>
      </c>
      <c r="V241" s="589" t="s">
        <v>46</v>
      </c>
      <c r="W241" s="589" t="s">
        <v>100</v>
      </c>
      <c r="X241" s="591">
        <v>249709.19</v>
      </c>
      <c r="Y241" s="589"/>
      <c r="Z241" s="591">
        <v>1.5</v>
      </c>
      <c r="AA241" s="592">
        <v>3746</v>
      </c>
      <c r="AB241" s="591">
        <f t="shared" ref="AB241:AB250" si="23">X241-AA241</f>
        <v>245963.19</v>
      </c>
      <c r="AC241" s="589" t="s">
        <v>194</v>
      </c>
      <c r="AD241" s="589" t="s">
        <v>98</v>
      </c>
      <c r="AE241" s="593"/>
      <c r="AF241" s="590">
        <v>14021207</v>
      </c>
      <c r="AG241" s="589">
        <v>158</v>
      </c>
      <c r="AH241" s="589"/>
      <c r="AI241" s="589"/>
    </row>
    <row r="242" spans="1:35" ht="20.25" x14ac:dyDescent="0.25">
      <c r="A242" s="754"/>
      <c r="B242" s="589" t="s">
        <v>719</v>
      </c>
      <c r="C242" s="754"/>
      <c r="D242" s="757"/>
      <c r="E242" s="760"/>
      <c r="F242" s="754"/>
      <c r="G242" s="754"/>
      <c r="H242" s="754"/>
      <c r="I242" s="760"/>
      <c r="J242" s="754"/>
      <c r="K242" s="760"/>
      <c r="L242" s="760"/>
      <c r="M242" s="754"/>
      <c r="N242" s="757"/>
      <c r="O242" s="589" t="s">
        <v>673</v>
      </c>
      <c r="P242" s="589">
        <v>25042</v>
      </c>
      <c r="Q242" s="590">
        <v>14021216</v>
      </c>
      <c r="R242" s="589" t="s">
        <v>672</v>
      </c>
      <c r="S242" s="589">
        <v>16193660</v>
      </c>
      <c r="T242" s="589"/>
      <c r="U242" s="589" t="s">
        <v>46</v>
      </c>
      <c r="V242" s="589" t="s">
        <v>46</v>
      </c>
      <c r="W242" s="589" t="s">
        <v>108</v>
      </c>
      <c r="X242" s="591">
        <v>60174.73</v>
      </c>
      <c r="Y242" s="589"/>
      <c r="Z242" s="591">
        <v>1.5</v>
      </c>
      <c r="AA242" s="592">
        <v>903</v>
      </c>
      <c r="AB242" s="591">
        <f t="shared" si="23"/>
        <v>59271.73</v>
      </c>
      <c r="AC242" s="589" t="s">
        <v>1084</v>
      </c>
      <c r="AD242" s="589" t="s">
        <v>98</v>
      </c>
      <c r="AE242" s="593"/>
      <c r="AF242" s="590">
        <v>14021216</v>
      </c>
      <c r="AG242" s="589">
        <v>159</v>
      </c>
      <c r="AH242" s="589"/>
      <c r="AI242" s="589"/>
    </row>
    <row r="243" spans="1:35" ht="20.25" x14ac:dyDescent="0.25">
      <c r="A243" s="754"/>
      <c r="B243" s="589" t="s">
        <v>720</v>
      </c>
      <c r="C243" s="754"/>
      <c r="D243" s="757"/>
      <c r="E243" s="760"/>
      <c r="F243" s="754"/>
      <c r="G243" s="754"/>
      <c r="H243" s="754"/>
      <c r="I243" s="760"/>
      <c r="J243" s="754"/>
      <c r="K243" s="760"/>
      <c r="L243" s="760"/>
      <c r="M243" s="754"/>
      <c r="N243" s="757"/>
      <c r="O243" s="589" t="s">
        <v>242</v>
      </c>
      <c r="P243" s="589">
        <v>8679</v>
      </c>
      <c r="Q243" s="590">
        <v>14021209</v>
      </c>
      <c r="R243" s="589" t="s">
        <v>859</v>
      </c>
      <c r="S243" s="589">
        <v>28300688</v>
      </c>
      <c r="T243" s="589"/>
      <c r="U243" s="589" t="s">
        <v>46</v>
      </c>
      <c r="V243" s="589" t="s">
        <v>46</v>
      </c>
      <c r="W243" s="589" t="s">
        <v>100</v>
      </c>
      <c r="X243" s="591">
        <v>70730.39</v>
      </c>
      <c r="Y243" s="589"/>
      <c r="Z243" s="591">
        <v>1.5</v>
      </c>
      <c r="AA243" s="592">
        <v>1061</v>
      </c>
      <c r="AB243" s="591">
        <f t="shared" si="23"/>
        <v>69669.39</v>
      </c>
      <c r="AC243" s="589" t="s">
        <v>925</v>
      </c>
      <c r="AD243" s="589" t="s">
        <v>98</v>
      </c>
      <c r="AE243" s="593"/>
      <c r="AF243" s="590">
        <v>14021209</v>
      </c>
      <c r="AG243" s="589">
        <v>160</v>
      </c>
      <c r="AH243" s="589"/>
      <c r="AI243" s="589"/>
    </row>
    <row r="244" spans="1:35" ht="20.25" x14ac:dyDescent="0.25">
      <c r="A244" s="754"/>
      <c r="B244" s="589" t="s">
        <v>721</v>
      </c>
      <c r="C244" s="754"/>
      <c r="D244" s="757"/>
      <c r="E244" s="760"/>
      <c r="F244" s="754"/>
      <c r="G244" s="754"/>
      <c r="H244" s="754"/>
      <c r="I244" s="760"/>
      <c r="J244" s="754"/>
      <c r="K244" s="760"/>
      <c r="L244" s="760"/>
      <c r="M244" s="754"/>
      <c r="N244" s="757"/>
      <c r="O244" s="589" t="s">
        <v>85</v>
      </c>
      <c r="P244" s="589">
        <v>12971</v>
      </c>
      <c r="Q244" s="590">
        <v>14021212</v>
      </c>
      <c r="R244" s="589" t="s">
        <v>895</v>
      </c>
      <c r="S244" s="589">
        <v>20183291</v>
      </c>
      <c r="T244" s="589"/>
      <c r="U244" s="589" t="s">
        <v>46</v>
      </c>
      <c r="V244" s="589" t="s">
        <v>46</v>
      </c>
      <c r="W244" s="589" t="s">
        <v>100</v>
      </c>
      <c r="X244" s="591">
        <v>40336.78</v>
      </c>
      <c r="Y244" s="589"/>
      <c r="Z244" s="591">
        <v>1.5</v>
      </c>
      <c r="AA244" s="592">
        <v>605</v>
      </c>
      <c r="AB244" s="591">
        <f t="shared" ref="AB244:AB245" si="24">X244-AA244</f>
        <v>39731.78</v>
      </c>
      <c r="AC244" s="589" t="s">
        <v>956</v>
      </c>
      <c r="AD244" s="589" t="s">
        <v>98</v>
      </c>
      <c r="AE244" s="593"/>
      <c r="AF244" s="590">
        <v>14021212</v>
      </c>
      <c r="AG244" s="589">
        <v>161</v>
      </c>
      <c r="AH244" s="589"/>
      <c r="AI244" s="589"/>
    </row>
    <row r="245" spans="1:35" ht="20.25" x14ac:dyDescent="0.25">
      <c r="A245" s="754"/>
      <c r="B245" s="589" t="s">
        <v>722</v>
      </c>
      <c r="C245" s="754"/>
      <c r="D245" s="757"/>
      <c r="E245" s="760"/>
      <c r="F245" s="754"/>
      <c r="G245" s="754"/>
      <c r="H245" s="754"/>
      <c r="I245" s="760"/>
      <c r="J245" s="754"/>
      <c r="K245" s="760"/>
      <c r="L245" s="760"/>
      <c r="M245" s="754"/>
      <c r="N245" s="757"/>
      <c r="O245" s="589" t="s">
        <v>85</v>
      </c>
      <c r="P245" s="589">
        <v>12984</v>
      </c>
      <c r="Q245" s="590">
        <v>14021212</v>
      </c>
      <c r="R245" s="589" t="s">
        <v>633</v>
      </c>
      <c r="S245" s="589">
        <v>26894501</v>
      </c>
      <c r="T245" s="589"/>
      <c r="U245" s="589" t="s">
        <v>46</v>
      </c>
      <c r="V245" s="589" t="s">
        <v>46</v>
      </c>
      <c r="W245" s="589" t="s">
        <v>108</v>
      </c>
      <c r="X245" s="591">
        <v>52620.37</v>
      </c>
      <c r="Y245" s="589"/>
      <c r="Z245" s="591">
        <v>1.5</v>
      </c>
      <c r="AA245" s="592">
        <v>789</v>
      </c>
      <c r="AB245" s="591">
        <f t="shared" si="24"/>
        <v>51831.37</v>
      </c>
      <c r="AC245" s="589" t="s">
        <v>955</v>
      </c>
      <c r="AD245" s="589" t="s">
        <v>98</v>
      </c>
      <c r="AE245" s="593"/>
      <c r="AF245" s="590">
        <v>14021212</v>
      </c>
      <c r="AG245" s="589">
        <v>162</v>
      </c>
      <c r="AH245" s="589"/>
      <c r="AI245" s="589"/>
    </row>
    <row r="246" spans="1:35" ht="20.25" x14ac:dyDescent="0.25">
      <c r="A246" s="755"/>
      <c r="B246" s="589" t="s">
        <v>723</v>
      </c>
      <c r="C246" s="755"/>
      <c r="D246" s="758"/>
      <c r="E246" s="761"/>
      <c r="F246" s="755"/>
      <c r="G246" s="755"/>
      <c r="H246" s="755"/>
      <c r="I246" s="761"/>
      <c r="J246" s="755"/>
      <c r="K246" s="761"/>
      <c r="L246" s="761"/>
      <c r="M246" s="755"/>
      <c r="N246" s="758"/>
      <c r="O246" s="589" t="s">
        <v>85</v>
      </c>
      <c r="P246" s="589">
        <v>13197</v>
      </c>
      <c r="Q246" s="590">
        <v>14021216</v>
      </c>
      <c r="R246" s="589" t="s">
        <v>90</v>
      </c>
      <c r="S246" s="589">
        <v>5346560</v>
      </c>
      <c r="T246" s="589"/>
      <c r="U246" s="589" t="s">
        <v>46</v>
      </c>
      <c r="V246" s="589" t="s">
        <v>46</v>
      </c>
      <c r="W246" s="589" t="s">
        <v>108</v>
      </c>
      <c r="X246" s="591">
        <v>43071.07</v>
      </c>
      <c r="Y246" s="589"/>
      <c r="Z246" s="591">
        <v>1.5</v>
      </c>
      <c r="AA246" s="592">
        <v>646</v>
      </c>
      <c r="AB246" s="591">
        <f t="shared" ref="AB246" si="25">X246-AA246</f>
        <v>42425.07</v>
      </c>
      <c r="AC246" s="589" t="s">
        <v>107</v>
      </c>
      <c r="AD246" s="589" t="s">
        <v>98</v>
      </c>
      <c r="AE246" s="593"/>
      <c r="AF246" s="590">
        <v>14021216</v>
      </c>
      <c r="AG246" s="589">
        <v>163</v>
      </c>
      <c r="AH246" s="589"/>
      <c r="AI246" s="589"/>
    </row>
    <row r="247" spans="1:35" ht="20.25" x14ac:dyDescent="0.25">
      <c r="A247" s="963">
        <v>447</v>
      </c>
      <c r="B247" s="606" t="s">
        <v>724</v>
      </c>
      <c r="C247" s="963"/>
      <c r="D247" s="966"/>
      <c r="E247" s="960">
        <v>693655</v>
      </c>
      <c r="F247" s="963">
        <v>0</v>
      </c>
      <c r="G247" s="963" t="s">
        <v>578</v>
      </c>
      <c r="H247" s="963">
        <v>0</v>
      </c>
      <c r="I247" s="960">
        <v>0</v>
      </c>
      <c r="J247" s="963"/>
      <c r="K247" s="960">
        <v>693655</v>
      </c>
      <c r="L247" s="960"/>
      <c r="M247" s="963"/>
      <c r="N247" s="966"/>
      <c r="O247" s="606" t="s">
        <v>158</v>
      </c>
      <c r="P247" s="606">
        <v>12124</v>
      </c>
      <c r="Q247" s="607">
        <v>14021123</v>
      </c>
      <c r="R247" s="606" t="s">
        <v>239</v>
      </c>
      <c r="S247" s="606">
        <v>263957077</v>
      </c>
      <c r="T247" s="606">
        <v>24199226</v>
      </c>
      <c r="U247" s="606" t="s">
        <v>97</v>
      </c>
      <c r="V247" s="606" t="s">
        <v>97</v>
      </c>
      <c r="W247" s="606" t="s">
        <v>103</v>
      </c>
      <c r="X247" s="608">
        <v>353598.74</v>
      </c>
      <c r="Y247" s="606"/>
      <c r="Z247" s="609">
        <v>6.0000000000000001E-3</v>
      </c>
      <c r="AA247" s="610">
        <v>2122</v>
      </c>
      <c r="AB247" s="608">
        <f t="shared" si="23"/>
        <v>351476.74</v>
      </c>
      <c r="AC247" s="606" t="s">
        <v>729</v>
      </c>
      <c r="AD247" s="606" t="s">
        <v>579</v>
      </c>
      <c r="AE247" s="611" t="s">
        <v>918</v>
      </c>
      <c r="AF247" s="607">
        <v>14021124</v>
      </c>
      <c r="AG247" s="606">
        <v>29</v>
      </c>
      <c r="AH247" s="606" t="s">
        <v>748</v>
      </c>
      <c r="AI247" s="606" t="s">
        <v>153</v>
      </c>
    </row>
    <row r="248" spans="1:35" ht="20.25" x14ac:dyDescent="0.25">
      <c r="A248" s="964"/>
      <c r="B248" s="606" t="s">
        <v>725</v>
      </c>
      <c r="C248" s="964"/>
      <c r="D248" s="967"/>
      <c r="E248" s="961"/>
      <c r="F248" s="964"/>
      <c r="G248" s="964"/>
      <c r="H248" s="964"/>
      <c r="I248" s="961"/>
      <c r="J248" s="964"/>
      <c r="K248" s="961"/>
      <c r="L248" s="961"/>
      <c r="M248" s="964"/>
      <c r="N248" s="967"/>
      <c r="O248" s="606" t="s">
        <v>158</v>
      </c>
      <c r="P248" s="606">
        <v>12163</v>
      </c>
      <c r="Q248" s="607">
        <v>14021124</v>
      </c>
      <c r="R248" s="606" t="s">
        <v>706</v>
      </c>
      <c r="S248" s="606">
        <v>24933428</v>
      </c>
      <c r="T248" s="606">
        <v>24201228</v>
      </c>
      <c r="U248" s="606" t="s">
        <v>97</v>
      </c>
      <c r="V248" s="606" t="s">
        <v>97</v>
      </c>
      <c r="W248" s="606" t="s">
        <v>103</v>
      </c>
      <c r="X248" s="608">
        <v>70986</v>
      </c>
      <c r="Y248" s="606"/>
      <c r="Z248" s="609">
        <v>6.0000000000000001E-3</v>
      </c>
      <c r="AA248" s="610">
        <v>426</v>
      </c>
      <c r="AB248" s="608">
        <f t="shared" si="23"/>
        <v>70560</v>
      </c>
      <c r="AC248" s="606" t="s">
        <v>730</v>
      </c>
      <c r="AD248" s="606" t="s">
        <v>579</v>
      </c>
      <c r="AE248" s="611"/>
      <c r="AF248" s="607">
        <v>14021124</v>
      </c>
      <c r="AG248" s="606">
        <v>30</v>
      </c>
      <c r="AH248" s="606"/>
      <c r="AI248" s="606"/>
    </row>
    <row r="249" spans="1:35" ht="20.25" x14ac:dyDescent="0.25">
      <c r="A249" s="965"/>
      <c r="B249" s="606" t="s">
        <v>726</v>
      </c>
      <c r="C249" s="965"/>
      <c r="D249" s="968"/>
      <c r="E249" s="962"/>
      <c r="F249" s="965"/>
      <c r="G249" s="965"/>
      <c r="H249" s="965"/>
      <c r="I249" s="962"/>
      <c r="J249" s="965"/>
      <c r="K249" s="962"/>
      <c r="L249" s="962"/>
      <c r="M249" s="965"/>
      <c r="N249" s="968"/>
      <c r="O249" s="606" t="s">
        <v>86</v>
      </c>
      <c r="P249" s="606">
        <v>12110</v>
      </c>
      <c r="Q249" s="607">
        <v>14021209</v>
      </c>
      <c r="R249" s="606" t="s">
        <v>768</v>
      </c>
      <c r="S249" s="606">
        <v>12014711</v>
      </c>
      <c r="T249" s="606">
        <v>23238224</v>
      </c>
      <c r="U249" s="606" t="s">
        <v>97</v>
      </c>
      <c r="V249" s="606" t="s">
        <v>97</v>
      </c>
      <c r="W249" s="606" t="s">
        <v>103</v>
      </c>
      <c r="X249" s="608">
        <v>269070.26</v>
      </c>
      <c r="Y249" s="606"/>
      <c r="Z249" s="609">
        <v>6.0000000000000001E-3</v>
      </c>
      <c r="AA249" s="610">
        <v>1614</v>
      </c>
      <c r="AB249" s="608">
        <f t="shared" si="23"/>
        <v>267456.26</v>
      </c>
      <c r="AC249" s="606" t="s">
        <v>951</v>
      </c>
      <c r="AD249" s="606" t="s">
        <v>579</v>
      </c>
      <c r="AE249" s="611"/>
      <c r="AF249" s="607">
        <v>14021212</v>
      </c>
      <c r="AG249" s="606">
        <v>31</v>
      </c>
      <c r="AH249" s="606"/>
      <c r="AI249" s="606"/>
    </row>
    <row r="250" spans="1:35" ht="20.25" x14ac:dyDescent="0.25">
      <c r="A250" s="984">
        <v>475</v>
      </c>
      <c r="B250" s="616" t="s">
        <v>741</v>
      </c>
      <c r="C250" s="984">
        <v>2153</v>
      </c>
      <c r="D250" s="957">
        <v>14021123</v>
      </c>
      <c r="E250" s="969">
        <v>4190454</v>
      </c>
      <c r="F250" s="984">
        <v>174483</v>
      </c>
      <c r="G250" s="984" t="s">
        <v>172</v>
      </c>
      <c r="H250" s="984">
        <v>6.0000000000000001E-3</v>
      </c>
      <c r="I250" s="969">
        <f>E250*H250</f>
        <v>25142.724000000002</v>
      </c>
      <c r="J250" s="984"/>
      <c r="K250" s="969">
        <f>E250-I250</f>
        <v>4165311.2760000001</v>
      </c>
      <c r="L250" s="969"/>
      <c r="M250" s="984"/>
      <c r="N250" s="957"/>
      <c r="O250" s="616" t="s">
        <v>158</v>
      </c>
      <c r="P250" s="616">
        <v>12501</v>
      </c>
      <c r="Q250" s="617">
        <v>14021203</v>
      </c>
      <c r="R250" s="616" t="s">
        <v>727</v>
      </c>
      <c r="S250" s="616">
        <v>26691445</v>
      </c>
      <c r="T250" s="616">
        <v>24203226</v>
      </c>
      <c r="U250" s="616" t="s">
        <v>97</v>
      </c>
      <c r="V250" s="616" t="s">
        <v>97</v>
      </c>
      <c r="W250" s="616" t="s">
        <v>103</v>
      </c>
      <c r="X250" s="618">
        <v>619070.41</v>
      </c>
      <c r="Y250" s="616"/>
      <c r="Z250" s="621">
        <v>8.9999999999999993E-3</v>
      </c>
      <c r="AA250" s="619">
        <v>5572</v>
      </c>
      <c r="AB250" s="618">
        <f t="shared" si="23"/>
        <v>613498.41</v>
      </c>
      <c r="AC250" s="616" t="s">
        <v>808</v>
      </c>
      <c r="AD250" s="616" t="s">
        <v>98</v>
      </c>
      <c r="AE250" s="620" t="s">
        <v>826</v>
      </c>
      <c r="AF250" s="617">
        <v>14021203</v>
      </c>
      <c r="AG250" s="616">
        <v>140</v>
      </c>
      <c r="AH250" s="616"/>
      <c r="AI250" s="616"/>
    </row>
    <row r="251" spans="1:35" ht="20.25" x14ac:dyDescent="0.25">
      <c r="A251" s="985"/>
      <c r="B251" s="616" t="s">
        <v>742</v>
      </c>
      <c r="C251" s="985"/>
      <c r="D251" s="958"/>
      <c r="E251" s="970"/>
      <c r="F251" s="985"/>
      <c r="G251" s="985"/>
      <c r="H251" s="985"/>
      <c r="I251" s="970"/>
      <c r="J251" s="985"/>
      <c r="K251" s="970"/>
      <c r="L251" s="970"/>
      <c r="M251" s="985"/>
      <c r="N251" s="958"/>
      <c r="O251" s="616" t="s">
        <v>124</v>
      </c>
      <c r="P251" s="616">
        <v>23529</v>
      </c>
      <c r="Q251" s="617">
        <v>14021128</v>
      </c>
      <c r="R251" s="616" t="s">
        <v>731</v>
      </c>
      <c r="S251" s="616">
        <v>27632411</v>
      </c>
      <c r="T251" s="616">
        <v>24292227</v>
      </c>
      <c r="U251" s="616" t="s">
        <v>97</v>
      </c>
      <c r="V251" s="616" t="s">
        <v>97</v>
      </c>
      <c r="W251" s="616" t="s">
        <v>103</v>
      </c>
      <c r="X251" s="618">
        <v>179513.69</v>
      </c>
      <c r="Y251" s="616"/>
      <c r="Z251" s="621">
        <v>8.9999999999999993E-3</v>
      </c>
      <c r="AA251" s="619">
        <v>1616</v>
      </c>
      <c r="AB251" s="618">
        <f t="shared" ref="AB251:AB259" si="26">X251-AA251</f>
        <v>177897.69</v>
      </c>
      <c r="AC251" s="616" t="s">
        <v>760</v>
      </c>
      <c r="AD251" s="616" t="s">
        <v>98</v>
      </c>
      <c r="AE251" s="620" t="s">
        <v>917</v>
      </c>
      <c r="AF251" s="617">
        <v>14021129</v>
      </c>
      <c r="AG251" s="616">
        <v>141</v>
      </c>
      <c r="AH251" s="616"/>
      <c r="AI251" s="616"/>
    </row>
    <row r="252" spans="1:35" ht="20.25" x14ac:dyDescent="0.25">
      <c r="A252" s="985"/>
      <c r="B252" s="616" t="s">
        <v>743</v>
      </c>
      <c r="C252" s="985"/>
      <c r="D252" s="958"/>
      <c r="E252" s="970"/>
      <c r="F252" s="985"/>
      <c r="G252" s="985"/>
      <c r="H252" s="985"/>
      <c r="I252" s="970"/>
      <c r="J252" s="985"/>
      <c r="K252" s="970"/>
      <c r="L252" s="970"/>
      <c r="M252" s="985"/>
      <c r="N252" s="958"/>
      <c r="O252" s="616" t="s">
        <v>282</v>
      </c>
      <c r="P252" s="616">
        <v>12687</v>
      </c>
      <c r="Q252" s="617">
        <v>14021203</v>
      </c>
      <c r="R252" s="616" t="s">
        <v>762</v>
      </c>
      <c r="S252" s="616">
        <v>19804200</v>
      </c>
      <c r="T252" s="616">
        <v>24172229</v>
      </c>
      <c r="U252" s="616" t="s">
        <v>97</v>
      </c>
      <c r="V252" s="616" t="s">
        <v>97</v>
      </c>
      <c r="W252" s="616" t="s">
        <v>103</v>
      </c>
      <c r="X252" s="618">
        <v>1969920.93</v>
      </c>
      <c r="Y252" s="616"/>
      <c r="Z252" s="621">
        <v>8.9999999999999993E-3</v>
      </c>
      <c r="AA252" s="619">
        <v>17729</v>
      </c>
      <c r="AB252" s="618">
        <f t="shared" si="26"/>
        <v>1952191.93</v>
      </c>
      <c r="AC252" s="616" t="s">
        <v>102</v>
      </c>
      <c r="AD252" s="616" t="s">
        <v>98</v>
      </c>
      <c r="AE252" s="620" t="s">
        <v>827</v>
      </c>
      <c r="AF252" s="617">
        <v>14021203</v>
      </c>
      <c r="AG252" s="616">
        <v>142</v>
      </c>
      <c r="AH252" s="616"/>
      <c r="AI252" s="616"/>
    </row>
    <row r="253" spans="1:35" ht="20.25" x14ac:dyDescent="0.25">
      <c r="A253" s="985"/>
      <c r="B253" s="616" t="s">
        <v>744</v>
      </c>
      <c r="C253" s="985"/>
      <c r="D253" s="958"/>
      <c r="E253" s="970"/>
      <c r="F253" s="985"/>
      <c r="G253" s="985"/>
      <c r="H253" s="985"/>
      <c r="I253" s="970"/>
      <c r="J253" s="985"/>
      <c r="K253" s="970"/>
      <c r="L253" s="970"/>
      <c r="M253" s="985"/>
      <c r="N253" s="958"/>
      <c r="O253" s="616" t="s">
        <v>84</v>
      </c>
      <c r="P253" s="616">
        <v>8664</v>
      </c>
      <c r="Q253" s="617">
        <v>14021130</v>
      </c>
      <c r="R253" s="616" t="s">
        <v>763</v>
      </c>
      <c r="S253" s="616">
        <v>28539618</v>
      </c>
      <c r="T253" s="616">
        <v>24305224</v>
      </c>
      <c r="U253" s="616" t="s">
        <v>97</v>
      </c>
      <c r="V253" s="616" t="s">
        <v>97</v>
      </c>
      <c r="W253" s="616" t="s">
        <v>103</v>
      </c>
      <c r="X253" s="618">
        <v>217799.12</v>
      </c>
      <c r="Y253" s="616"/>
      <c r="Z253" s="621">
        <v>8.9999999999999993E-3</v>
      </c>
      <c r="AA253" s="619">
        <v>1960</v>
      </c>
      <c r="AB253" s="618">
        <f t="shared" si="26"/>
        <v>215839.12</v>
      </c>
      <c r="AC253" s="616" t="s">
        <v>775</v>
      </c>
      <c r="AD253" s="616" t="s">
        <v>98</v>
      </c>
      <c r="AE253" s="620" t="s">
        <v>829</v>
      </c>
      <c r="AF253" s="617">
        <v>14021201</v>
      </c>
      <c r="AG253" s="616">
        <v>143</v>
      </c>
      <c r="AH253" s="616"/>
      <c r="AI253" s="616"/>
    </row>
    <row r="254" spans="1:35" ht="20.25" x14ac:dyDescent="0.25">
      <c r="A254" s="985"/>
      <c r="B254" s="616" t="s">
        <v>745</v>
      </c>
      <c r="C254" s="985"/>
      <c r="D254" s="958"/>
      <c r="E254" s="970"/>
      <c r="F254" s="985"/>
      <c r="G254" s="985"/>
      <c r="H254" s="985"/>
      <c r="I254" s="970"/>
      <c r="J254" s="985"/>
      <c r="K254" s="970"/>
      <c r="L254" s="970"/>
      <c r="M254" s="985"/>
      <c r="N254" s="958"/>
      <c r="O254" s="616" t="s">
        <v>84</v>
      </c>
      <c r="P254" s="616">
        <v>8664</v>
      </c>
      <c r="Q254" s="617">
        <v>14021130</v>
      </c>
      <c r="R254" s="616" t="s">
        <v>763</v>
      </c>
      <c r="S254" s="616">
        <v>25860294</v>
      </c>
      <c r="T254" s="616">
        <v>24304220</v>
      </c>
      <c r="U254" s="616" t="s">
        <v>97</v>
      </c>
      <c r="V254" s="616" t="s">
        <v>97</v>
      </c>
      <c r="W254" s="616" t="s">
        <v>103</v>
      </c>
      <c r="X254" s="618">
        <v>56110.22</v>
      </c>
      <c r="Y254" s="616"/>
      <c r="Z254" s="621">
        <v>8.9999999999999993E-3</v>
      </c>
      <c r="AA254" s="619">
        <v>505</v>
      </c>
      <c r="AB254" s="618">
        <f t="shared" si="26"/>
        <v>55605.22</v>
      </c>
      <c r="AC254" s="616" t="s">
        <v>775</v>
      </c>
      <c r="AD254" s="616" t="s">
        <v>98</v>
      </c>
      <c r="AE254" s="620" t="s">
        <v>830</v>
      </c>
      <c r="AF254" s="617">
        <v>14021201</v>
      </c>
      <c r="AG254" s="616">
        <v>144</v>
      </c>
      <c r="AH254" s="616"/>
      <c r="AI254" s="616"/>
    </row>
    <row r="255" spans="1:35" ht="20.25" x14ac:dyDescent="0.25">
      <c r="A255" s="985"/>
      <c r="B255" s="616" t="s">
        <v>746</v>
      </c>
      <c r="C255" s="985"/>
      <c r="D255" s="958"/>
      <c r="E255" s="970"/>
      <c r="F255" s="985"/>
      <c r="G255" s="985"/>
      <c r="H255" s="985"/>
      <c r="I255" s="970"/>
      <c r="J255" s="985"/>
      <c r="K255" s="970"/>
      <c r="L255" s="970"/>
      <c r="M255" s="985"/>
      <c r="N255" s="958"/>
      <c r="O255" s="616" t="s">
        <v>84</v>
      </c>
      <c r="P255" s="616">
        <v>8664</v>
      </c>
      <c r="Q255" s="617">
        <v>14021130</v>
      </c>
      <c r="R255" s="616" t="s">
        <v>406</v>
      </c>
      <c r="S255" s="616">
        <v>25257347</v>
      </c>
      <c r="T255" s="616">
        <v>24307229</v>
      </c>
      <c r="U255" s="616" t="s">
        <v>97</v>
      </c>
      <c r="V255" s="616" t="s">
        <v>97</v>
      </c>
      <c r="W255" s="616" t="s">
        <v>103</v>
      </c>
      <c r="X255" s="618">
        <v>193598.99</v>
      </c>
      <c r="Y255" s="616"/>
      <c r="Z255" s="621">
        <v>8.9999999999999993E-3</v>
      </c>
      <c r="AA255" s="619">
        <v>1742</v>
      </c>
      <c r="AB255" s="618">
        <f t="shared" si="26"/>
        <v>191856.99</v>
      </c>
      <c r="AC255" s="616" t="s">
        <v>776</v>
      </c>
      <c r="AD255" s="616" t="s">
        <v>98</v>
      </c>
      <c r="AE255" s="620" t="s">
        <v>832</v>
      </c>
      <c r="AF255" s="617">
        <v>14021201</v>
      </c>
      <c r="AG255" s="616">
        <v>145</v>
      </c>
      <c r="AH255" s="616"/>
      <c r="AI255" s="616"/>
    </row>
    <row r="256" spans="1:35" ht="20.25" x14ac:dyDescent="0.25">
      <c r="A256" s="985"/>
      <c r="B256" s="616" t="s">
        <v>747</v>
      </c>
      <c r="C256" s="985"/>
      <c r="D256" s="958"/>
      <c r="E256" s="970"/>
      <c r="F256" s="985"/>
      <c r="G256" s="985"/>
      <c r="H256" s="985"/>
      <c r="I256" s="970"/>
      <c r="J256" s="985"/>
      <c r="K256" s="970"/>
      <c r="L256" s="970"/>
      <c r="M256" s="985"/>
      <c r="N256" s="958"/>
      <c r="O256" s="616" t="s">
        <v>84</v>
      </c>
      <c r="P256" s="616">
        <v>8664</v>
      </c>
      <c r="Q256" s="617">
        <v>14021130</v>
      </c>
      <c r="R256" s="616" t="s">
        <v>764</v>
      </c>
      <c r="S256" s="616">
        <v>241915521</v>
      </c>
      <c r="T256" s="616">
        <v>24306223</v>
      </c>
      <c r="U256" s="616" t="s">
        <v>97</v>
      </c>
      <c r="V256" s="616" t="s">
        <v>97</v>
      </c>
      <c r="W256" s="616" t="s">
        <v>103</v>
      </c>
      <c r="X256" s="618">
        <v>284875.5</v>
      </c>
      <c r="Y256" s="616"/>
      <c r="Z256" s="621">
        <v>8.9999999999999993E-3</v>
      </c>
      <c r="AA256" s="619">
        <v>2564</v>
      </c>
      <c r="AB256" s="618">
        <f t="shared" si="26"/>
        <v>282311.5</v>
      </c>
      <c r="AC256" s="616" t="s">
        <v>738</v>
      </c>
      <c r="AD256" s="616" t="s">
        <v>98</v>
      </c>
      <c r="AE256" s="620" t="s">
        <v>831</v>
      </c>
      <c r="AF256" s="617">
        <v>14021201</v>
      </c>
      <c r="AG256" s="616">
        <v>146</v>
      </c>
      <c r="AH256" s="616"/>
      <c r="AI256" s="616"/>
    </row>
    <row r="257" spans="1:35" ht="20.25" x14ac:dyDescent="0.25">
      <c r="A257" s="985"/>
      <c r="B257" s="616" t="s">
        <v>787</v>
      </c>
      <c r="C257" s="985"/>
      <c r="D257" s="958"/>
      <c r="E257" s="970"/>
      <c r="F257" s="985"/>
      <c r="G257" s="985"/>
      <c r="H257" s="985"/>
      <c r="I257" s="970"/>
      <c r="J257" s="985"/>
      <c r="K257" s="970"/>
      <c r="L257" s="970"/>
      <c r="M257" s="985"/>
      <c r="N257" s="958"/>
      <c r="O257" s="616" t="s">
        <v>766</v>
      </c>
      <c r="P257" s="616">
        <v>7062</v>
      </c>
      <c r="Q257" s="617">
        <v>14021208</v>
      </c>
      <c r="R257" s="616" t="s">
        <v>765</v>
      </c>
      <c r="S257" s="616">
        <v>20279136</v>
      </c>
      <c r="T257" s="616">
        <v>246220</v>
      </c>
      <c r="U257" s="616" t="s">
        <v>97</v>
      </c>
      <c r="V257" s="616" t="s">
        <v>97</v>
      </c>
      <c r="W257" s="616" t="s">
        <v>103</v>
      </c>
      <c r="X257" s="618">
        <v>113285.16</v>
      </c>
      <c r="Y257" s="616"/>
      <c r="Z257" s="621">
        <v>8.9999999999999993E-3</v>
      </c>
      <c r="AA257" s="619">
        <v>1020</v>
      </c>
      <c r="AB257" s="618">
        <f t="shared" si="26"/>
        <v>112265.16</v>
      </c>
      <c r="AC257" s="616" t="s">
        <v>908</v>
      </c>
      <c r="AD257" s="616" t="s">
        <v>98</v>
      </c>
      <c r="AE257" s="620"/>
      <c r="AF257" s="617">
        <v>14021209</v>
      </c>
      <c r="AG257" s="616">
        <v>147</v>
      </c>
      <c r="AH257" s="616"/>
      <c r="AI257" s="616"/>
    </row>
    <row r="258" spans="1:35" ht="20.25" x14ac:dyDescent="0.25">
      <c r="A258" s="986"/>
      <c r="B258" s="616" t="s">
        <v>788</v>
      </c>
      <c r="C258" s="986"/>
      <c r="D258" s="959"/>
      <c r="E258" s="971"/>
      <c r="F258" s="986"/>
      <c r="G258" s="986"/>
      <c r="H258" s="986"/>
      <c r="I258" s="971"/>
      <c r="J258" s="986"/>
      <c r="K258" s="971"/>
      <c r="L258" s="971"/>
      <c r="M258" s="986"/>
      <c r="N258" s="959"/>
      <c r="O258" s="616" t="s">
        <v>86</v>
      </c>
      <c r="P258" s="616">
        <v>12110</v>
      </c>
      <c r="Q258" s="617">
        <v>14021209</v>
      </c>
      <c r="R258" s="616" t="s">
        <v>768</v>
      </c>
      <c r="S258" s="616">
        <v>12014711</v>
      </c>
      <c r="T258" s="616">
        <v>23238224</v>
      </c>
      <c r="U258" s="616" t="s">
        <v>97</v>
      </c>
      <c r="V258" s="616" t="s">
        <v>97</v>
      </c>
      <c r="W258" s="616" t="s">
        <v>103</v>
      </c>
      <c r="X258" s="618">
        <v>531137.27</v>
      </c>
      <c r="Y258" s="616"/>
      <c r="Z258" s="621">
        <v>8.9999999999999993E-3</v>
      </c>
      <c r="AA258" s="619">
        <v>4780</v>
      </c>
      <c r="AB258" s="618">
        <f t="shared" si="26"/>
        <v>526357.27</v>
      </c>
      <c r="AC258" s="616" t="s">
        <v>951</v>
      </c>
      <c r="AD258" s="616" t="s">
        <v>98</v>
      </c>
      <c r="AE258" s="620"/>
      <c r="AF258" s="617">
        <v>14021212</v>
      </c>
      <c r="AG258" s="616">
        <v>148</v>
      </c>
      <c r="AH258" s="616"/>
      <c r="AI258" s="616"/>
    </row>
    <row r="259" spans="1:35" ht="20.25" x14ac:dyDescent="0.25">
      <c r="A259" s="627">
        <v>487</v>
      </c>
      <c r="B259" s="627" t="s">
        <v>789</v>
      </c>
      <c r="C259" s="627">
        <v>2192</v>
      </c>
      <c r="D259" s="628">
        <v>14021130</v>
      </c>
      <c r="E259" s="629">
        <v>478714</v>
      </c>
      <c r="F259" s="627">
        <v>174860</v>
      </c>
      <c r="G259" s="627" t="s">
        <v>322</v>
      </c>
      <c r="H259" s="627">
        <v>7.0000000000000001E-3</v>
      </c>
      <c r="I259" s="629">
        <f>E259*H259</f>
        <v>3350.998</v>
      </c>
      <c r="J259" s="627"/>
      <c r="K259" s="629">
        <f>E259-I259</f>
        <v>475363.00199999998</v>
      </c>
      <c r="L259" s="629"/>
      <c r="M259" s="627"/>
      <c r="N259" s="628"/>
      <c r="O259" s="627" t="s">
        <v>86</v>
      </c>
      <c r="P259" s="627">
        <v>12110</v>
      </c>
      <c r="Q259" s="628">
        <v>14021209</v>
      </c>
      <c r="R259" s="627" t="s">
        <v>768</v>
      </c>
      <c r="S259" s="627">
        <v>12014711</v>
      </c>
      <c r="T259" s="627">
        <v>23238224</v>
      </c>
      <c r="U259" s="627" t="s">
        <v>97</v>
      </c>
      <c r="V259" s="627" t="s">
        <v>97</v>
      </c>
      <c r="W259" s="627" t="s">
        <v>103</v>
      </c>
      <c r="X259" s="629">
        <v>475363</v>
      </c>
      <c r="Y259" s="627"/>
      <c r="Z259" s="630">
        <v>8.9999999999999993E-3</v>
      </c>
      <c r="AA259" s="631">
        <v>4278</v>
      </c>
      <c r="AB259" s="629">
        <f t="shared" si="26"/>
        <v>471085</v>
      </c>
      <c r="AC259" s="627" t="s">
        <v>951</v>
      </c>
      <c r="AD259" s="627" t="s">
        <v>47</v>
      </c>
      <c r="AE259" s="632"/>
      <c r="AF259" s="628">
        <v>14021212</v>
      </c>
      <c r="AG259" s="627">
        <v>78</v>
      </c>
      <c r="AH259" s="627"/>
      <c r="AI259" s="627"/>
    </row>
    <row r="260" spans="1:35" ht="20.25" x14ac:dyDescent="0.25">
      <c r="A260" s="738">
        <v>496</v>
      </c>
      <c r="B260" s="159" t="s">
        <v>790</v>
      </c>
      <c r="C260" s="738">
        <v>2217</v>
      </c>
      <c r="D260" s="742">
        <v>14021203</v>
      </c>
      <c r="E260" s="740">
        <v>361878</v>
      </c>
      <c r="F260" s="738">
        <v>175131</v>
      </c>
      <c r="G260" s="738" t="s">
        <v>94</v>
      </c>
      <c r="H260" s="738">
        <v>8.0000000000000002E-3</v>
      </c>
      <c r="I260" s="740">
        <f>E260*H260</f>
        <v>2895.0239999999999</v>
      </c>
      <c r="J260" s="738"/>
      <c r="K260" s="740">
        <f>E260-I260</f>
        <v>358982.97600000002</v>
      </c>
      <c r="L260" s="740"/>
      <c r="M260" s="738"/>
      <c r="N260" s="742"/>
      <c r="O260" s="159" t="s">
        <v>617</v>
      </c>
      <c r="P260" s="159">
        <v>9374</v>
      </c>
      <c r="Q260" s="160">
        <v>14021201</v>
      </c>
      <c r="R260" s="159" t="s">
        <v>793</v>
      </c>
      <c r="S260" s="159">
        <v>23741626</v>
      </c>
      <c r="T260" s="159"/>
      <c r="U260" s="159" t="s">
        <v>121</v>
      </c>
      <c r="V260" s="159" t="s">
        <v>121</v>
      </c>
      <c r="W260" s="159" t="s">
        <v>100</v>
      </c>
      <c r="X260" s="161">
        <v>340311.55</v>
      </c>
      <c r="Y260" s="159"/>
      <c r="Z260" s="161">
        <v>1.2</v>
      </c>
      <c r="AA260" s="162">
        <v>4084</v>
      </c>
      <c r="AB260" s="161">
        <f>X260-AA260</f>
        <v>336227.55</v>
      </c>
      <c r="AC260" s="159" t="s">
        <v>797</v>
      </c>
      <c r="AD260" s="159" t="s">
        <v>238</v>
      </c>
      <c r="AE260" s="163" t="s">
        <v>823</v>
      </c>
      <c r="AF260" s="160">
        <v>14021202</v>
      </c>
      <c r="AG260" s="159">
        <v>109</v>
      </c>
      <c r="AH260" s="159" t="s">
        <v>824</v>
      </c>
      <c r="AI260" s="159"/>
    </row>
    <row r="261" spans="1:35" ht="20.25" x14ac:dyDescent="0.25">
      <c r="A261" s="739"/>
      <c r="B261" s="159" t="s">
        <v>791</v>
      </c>
      <c r="C261" s="739"/>
      <c r="D261" s="743"/>
      <c r="E261" s="741"/>
      <c r="F261" s="739"/>
      <c r="G261" s="739"/>
      <c r="H261" s="739"/>
      <c r="I261" s="741"/>
      <c r="J261" s="739"/>
      <c r="K261" s="741"/>
      <c r="L261" s="741"/>
      <c r="M261" s="739"/>
      <c r="N261" s="743"/>
      <c r="O261" s="159" t="s">
        <v>617</v>
      </c>
      <c r="P261" s="159">
        <v>9572</v>
      </c>
      <c r="Q261" s="160">
        <v>14021208</v>
      </c>
      <c r="R261" s="159" t="s">
        <v>779</v>
      </c>
      <c r="S261" s="159">
        <v>28337228</v>
      </c>
      <c r="T261" s="159"/>
      <c r="U261" s="159" t="s">
        <v>121</v>
      </c>
      <c r="V261" s="159" t="s">
        <v>121</v>
      </c>
      <c r="W261" s="159" t="s">
        <v>100</v>
      </c>
      <c r="X261" s="161">
        <v>18671.419999999998</v>
      </c>
      <c r="Y261" s="159"/>
      <c r="Z261" s="161">
        <v>1.2</v>
      </c>
      <c r="AA261" s="162">
        <v>224</v>
      </c>
      <c r="AB261" s="161">
        <f>X261-AA261</f>
        <v>18447.419999999998</v>
      </c>
      <c r="AC261" s="159" t="s">
        <v>910</v>
      </c>
      <c r="AD261" s="159" t="s">
        <v>238</v>
      </c>
      <c r="AE261" s="163"/>
      <c r="AF261" s="160">
        <v>14021209</v>
      </c>
      <c r="AG261" s="159">
        <v>114</v>
      </c>
      <c r="AH261" s="159"/>
      <c r="AI261" s="159"/>
    </row>
    <row r="262" spans="1:35" ht="20.25" x14ac:dyDescent="0.25">
      <c r="A262" s="744">
        <v>495</v>
      </c>
      <c r="B262" s="370" t="s">
        <v>792</v>
      </c>
      <c r="C262" s="744">
        <v>2207</v>
      </c>
      <c r="D262" s="746">
        <v>14021201</v>
      </c>
      <c r="E262" s="748">
        <v>4431055</v>
      </c>
      <c r="F262" s="744">
        <v>175067</v>
      </c>
      <c r="G262" s="744" t="s">
        <v>122</v>
      </c>
      <c r="H262" s="744">
        <v>7.0000000000000001E-3</v>
      </c>
      <c r="I262" s="748">
        <f>E262*H262</f>
        <v>31017.385000000002</v>
      </c>
      <c r="J262" s="744" t="s">
        <v>794</v>
      </c>
      <c r="K262" s="748">
        <f>E262-I262</f>
        <v>4400037.6150000002</v>
      </c>
      <c r="L262" s="748"/>
      <c r="M262" s="744"/>
      <c r="N262" s="746"/>
      <c r="O262" s="370" t="s">
        <v>235</v>
      </c>
      <c r="P262" s="370">
        <v>24388</v>
      </c>
      <c r="Q262" s="371">
        <v>14021208</v>
      </c>
      <c r="R262" s="370" t="s">
        <v>796</v>
      </c>
      <c r="S262" s="370">
        <v>25806890</v>
      </c>
      <c r="T262" s="370"/>
      <c r="U262" s="370" t="s">
        <v>97</v>
      </c>
      <c r="V262" s="370" t="s">
        <v>97</v>
      </c>
      <c r="W262" s="370" t="s">
        <v>103</v>
      </c>
      <c r="X262" s="372">
        <v>286382.03000000003</v>
      </c>
      <c r="Y262" s="370"/>
      <c r="Z262" s="373">
        <v>8.9999999999999993E-3</v>
      </c>
      <c r="AA262" s="374">
        <v>2577</v>
      </c>
      <c r="AB262" s="372">
        <f>X262-AA262</f>
        <v>283805.03000000003</v>
      </c>
      <c r="AC262" s="370" t="s">
        <v>906</v>
      </c>
      <c r="AD262" s="370" t="s">
        <v>795</v>
      </c>
      <c r="AE262" s="375"/>
      <c r="AF262" s="371">
        <v>14021208</v>
      </c>
      <c r="AG262" s="370">
        <v>1</v>
      </c>
      <c r="AH262" s="370"/>
      <c r="AI262" s="370"/>
    </row>
    <row r="263" spans="1:35" ht="20.25" x14ac:dyDescent="0.25">
      <c r="A263" s="745"/>
      <c r="B263" s="370" t="s">
        <v>804</v>
      </c>
      <c r="C263" s="745"/>
      <c r="D263" s="747"/>
      <c r="E263" s="749"/>
      <c r="F263" s="745"/>
      <c r="G263" s="745"/>
      <c r="H263" s="745"/>
      <c r="I263" s="749"/>
      <c r="J263" s="745"/>
      <c r="K263" s="749"/>
      <c r="L263" s="749"/>
      <c r="M263" s="745"/>
      <c r="N263" s="747"/>
      <c r="O263" s="370" t="s">
        <v>84</v>
      </c>
      <c r="P263" s="370">
        <v>8935</v>
      </c>
      <c r="Q263" s="371">
        <v>14021208</v>
      </c>
      <c r="R263" s="370" t="s">
        <v>921</v>
      </c>
      <c r="S263" s="370">
        <v>26892931</v>
      </c>
      <c r="T263" s="370">
        <v>24322222</v>
      </c>
      <c r="U263" s="370" t="s">
        <v>97</v>
      </c>
      <c r="V263" s="370" t="s">
        <v>97</v>
      </c>
      <c r="W263" s="370" t="s">
        <v>103</v>
      </c>
      <c r="X263" s="372">
        <v>70308.78</v>
      </c>
      <c r="Y263" s="370"/>
      <c r="Z263" s="373">
        <v>8.9999999999999993E-3</v>
      </c>
      <c r="AA263" s="374">
        <v>633</v>
      </c>
      <c r="AB263" s="372">
        <f t="shared" ref="AB263:AB269" si="27">X263-AA263</f>
        <v>69675.78</v>
      </c>
      <c r="AC263" s="370" t="s">
        <v>913</v>
      </c>
      <c r="AD263" s="370" t="s">
        <v>795</v>
      </c>
      <c r="AE263" s="375"/>
      <c r="AF263" s="371">
        <v>14021209</v>
      </c>
      <c r="AG263" s="370">
        <v>2</v>
      </c>
      <c r="AH263" s="370"/>
      <c r="AI263" s="370"/>
    </row>
    <row r="264" spans="1:35" ht="20.25" x14ac:dyDescent="0.25">
      <c r="A264" s="745"/>
      <c r="B264" s="370" t="s">
        <v>805</v>
      </c>
      <c r="C264" s="745"/>
      <c r="D264" s="747"/>
      <c r="E264" s="749"/>
      <c r="F264" s="745"/>
      <c r="G264" s="745"/>
      <c r="H264" s="745"/>
      <c r="I264" s="749"/>
      <c r="J264" s="745"/>
      <c r="K264" s="749"/>
      <c r="L264" s="749"/>
      <c r="M264" s="745"/>
      <c r="N264" s="747"/>
      <c r="O264" s="370" t="s">
        <v>84</v>
      </c>
      <c r="P264" s="370">
        <v>8935</v>
      </c>
      <c r="Q264" s="371">
        <v>14021208</v>
      </c>
      <c r="R264" s="370" t="s">
        <v>922</v>
      </c>
      <c r="S264" s="370">
        <v>23528918</v>
      </c>
      <c r="T264" s="370">
        <v>24321226</v>
      </c>
      <c r="U264" s="370" t="s">
        <v>97</v>
      </c>
      <c r="V264" s="370" t="s">
        <v>97</v>
      </c>
      <c r="W264" s="370" t="s">
        <v>103</v>
      </c>
      <c r="X264" s="372">
        <v>450453.12</v>
      </c>
      <c r="Y264" s="370"/>
      <c r="Z264" s="373">
        <v>8.9999999999999993E-3</v>
      </c>
      <c r="AA264" s="374">
        <v>4054</v>
      </c>
      <c r="AB264" s="372">
        <f t="shared" si="27"/>
        <v>446399.12</v>
      </c>
      <c r="AC264" s="370" t="s">
        <v>913</v>
      </c>
      <c r="AD264" s="370" t="s">
        <v>795</v>
      </c>
      <c r="AE264" s="375"/>
      <c r="AF264" s="371">
        <v>14021209</v>
      </c>
      <c r="AG264" s="370">
        <v>3</v>
      </c>
      <c r="AH264" s="370"/>
      <c r="AI264" s="370"/>
    </row>
    <row r="265" spans="1:35" ht="20.25" x14ac:dyDescent="0.25">
      <c r="A265" s="745"/>
      <c r="B265" s="370" t="s">
        <v>806</v>
      </c>
      <c r="C265" s="745"/>
      <c r="D265" s="747"/>
      <c r="E265" s="749"/>
      <c r="F265" s="745"/>
      <c r="G265" s="745"/>
      <c r="H265" s="745"/>
      <c r="I265" s="749"/>
      <c r="J265" s="745"/>
      <c r="K265" s="749"/>
      <c r="L265" s="749"/>
      <c r="M265" s="745"/>
      <c r="N265" s="747"/>
      <c r="O265" s="370" t="s">
        <v>84</v>
      </c>
      <c r="P265" s="370">
        <v>8935</v>
      </c>
      <c r="Q265" s="371">
        <v>14021208</v>
      </c>
      <c r="R265" s="370" t="s">
        <v>924</v>
      </c>
      <c r="S265" s="370">
        <v>23528918</v>
      </c>
      <c r="T265" s="370">
        <v>24321226</v>
      </c>
      <c r="U265" s="370" t="s">
        <v>97</v>
      </c>
      <c r="V265" s="370" t="s">
        <v>97</v>
      </c>
      <c r="W265" s="370" t="s">
        <v>103</v>
      </c>
      <c r="X265" s="372">
        <v>165504.95000000001</v>
      </c>
      <c r="Y265" s="370"/>
      <c r="Z265" s="373">
        <v>8.9999999999999993E-3</v>
      </c>
      <c r="AA265" s="374">
        <v>1490</v>
      </c>
      <c r="AB265" s="372">
        <f t="shared" si="27"/>
        <v>164014.95000000001</v>
      </c>
      <c r="AC265" s="370" t="s">
        <v>913</v>
      </c>
      <c r="AD265" s="370" t="s">
        <v>795</v>
      </c>
      <c r="AE265" s="375"/>
      <c r="AF265" s="371">
        <v>14021209</v>
      </c>
      <c r="AG265" s="370">
        <v>4</v>
      </c>
      <c r="AH265" s="370"/>
      <c r="AI265" s="370"/>
    </row>
    <row r="266" spans="1:35" ht="20.25" x14ac:dyDescent="0.25">
      <c r="A266" s="745"/>
      <c r="B266" s="370" t="s">
        <v>807</v>
      </c>
      <c r="C266" s="745"/>
      <c r="D266" s="747"/>
      <c r="E266" s="749"/>
      <c r="F266" s="745"/>
      <c r="G266" s="745"/>
      <c r="H266" s="745"/>
      <c r="I266" s="749"/>
      <c r="J266" s="745"/>
      <c r="K266" s="749"/>
      <c r="L266" s="749"/>
      <c r="M266" s="745"/>
      <c r="N266" s="747"/>
      <c r="O266" s="370" t="s">
        <v>84</v>
      </c>
      <c r="P266" s="370">
        <v>8935</v>
      </c>
      <c r="Q266" s="371">
        <v>14021208</v>
      </c>
      <c r="R266" s="370" t="s">
        <v>923</v>
      </c>
      <c r="S266" s="370">
        <v>23528918</v>
      </c>
      <c r="T266" s="370">
        <v>24321226</v>
      </c>
      <c r="U266" s="370" t="s">
        <v>97</v>
      </c>
      <c r="V266" s="370" t="s">
        <v>97</v>
      </c>
      <c r="W266" s="370" t="s">
        <v>103</v>
      </c>
      <c r="X266" s="372">
        <v>149539.76</v>
      </c>
      <c r="Y266" s="370"/>
      <c r="Z266" s="373">
        <v>8.9999999999999993E-3</v>
      </c>
      <c r="AA266" s="374">
        <v>1346</v>
      </c>
      <c r="AB266" s="372">
        <f t="shared" si="27"/>
        <v>148193.76</v>
      </c>
      <c r="AC266" s="370" t="s">
        <v>913</v>
      </c>
      <c r="AD266" s="370" t="s">
        <v>795</v>
      </c>
      <c r="AE266" s="375"/>
      <c r="AF266" s="371">
        <v>14021209</v>
      </c>
      <c r="AG266" s="370">
        <v>5</v>
      </c>
      <c r="AH266" s="370"/>
      <c r="AI266" s="370"/>
    </row>
    <row r="267" spans="1:35" ht="20.25" x14ac:dyDescent="0.25">
      <c r="A267" s="745"/>
      <c r="B267" s="370" t="s">
        <v>817</v>
      </c>
      <c r="C267" s="745"/>
      <c r="D267" s="747"/>
      <c r="E267" s="749"/>
      <c r="F267" s="745"/>
      <c r="G267" s="745"/>
      <c r="H267" s="745"/>
      <c r="I267" s="749"/>
      <c r="J267" s="745"/>
      <c r="K267" s="749"/>
      <c r="L267" s="749"/>
      <c r="M267" s="745"/>
      <c r="N267" s="747"/>
      <c r="O267" s="370" t="s">
        <v>84</v>
      </c>
      <c r="P267" s="370">
        <v>8957</v>
      </c>
      <c r="Q267" s="371">
        <v>14021209</v>
      </c>
      <c r="R267" s="370" t="s">
        <v>898</v>
      </c>
      <c r="S267" s="370">
        <v>25989199</v>
      </c>
      <c r="T267" s="370">
        <v>24336229</v>
      </c>
      <c r="U267" s="370" t="s">
        <v>97</v>
      </c>
      <c r="V267" s="370" t="s">
        <v>97</v>
      </c>
      <c r="W267" s="370" t="s">
        <v>103</v>
      </c>
      <c r="X267" s="372">
        <v>121304.88</v>
      </c>
      <c r="Y267" s="370"/>
      <c r="Z267" s="373">
        <v>8.9999999999999993E-3</v>
      </c>
      <c r="AA267" s="374">
        <v>1092</v>
      </c>
      <c r="AB267" s="372">
        <f t="shared" si="27"/>
        <v>120212.88</v>
      </c>
      <c r="AC267" s="370" t="s">
        <v>932</v>
      </c>
      <c r="AD267" s="370" t="s">
        <v>795</v>
      </c>
      <c r="AE267" s="375" t="s">
        <v>933</v>
      </c>
      <c r="AF267" s="371">
        <v>14021209</v>
      </c>
      <c r="AG267" s="370">
        <v>6</v>
      </c>
      <c r="AH267" s="370"/>
      <c r="AI267" s="370"/>
    </row>
    <row r="268" spans="1:35" ht="20.25" x14ac:dyDescent="0.25">
      <c r="A268" s="745"/>
      <c r="B268" s="370" t="s">
        <v>818</v>
      </c>
      <c r="C268" s="745"/>
      <c r="D268" s="747"/>
      <c r="E268" s="749"/>
      <c r="F268" s="745"/>
      <c r="G268" s="745"/>
      <c r="H268" s="745"/>
      <c r="I268" s="749"/>
      <c r="J268" s="745"/>
      <c r="K268" s="749"/>
      <c r="L268" s="749"/>
      <c r="M268" s="745"/>
      <c r="N268" s="747"/>
      <c r="O268" s="370" t="s">
        <v>85</v>
      </c>
      <c r="P268" s="370">
        <v>12891</v>
      </c>
      <c r="Q268" s="371">
        <v>14021209</v>
      </c>
      <c r="R268" s="370" t="s">
        <v>90</v>
      </c>
      <c r="S268" s="370">
        <v>96787403</v>
      </c>
      <c r="T268" s="370"/>
      <c r="U268" s="370" t="s">
        <v>97</v>
      </c>
      <c r="V268" s="370" t="s">
        <v>97</v>
      </c>
      <c r="W268" s="370"/>
      <c r="X268" s="372">
        <v>202631.58</v>
      </c>
      <c r="Y268" s="370"/>
      <c r="Z268" s="373">
        <v>8.9999999999999993E-3</v>
      </c>
      <c r="AA268" s="374">
        <v>1824</v>
      </c>
      <c r="AB268" s="372">
        <f t="shared" si="27"/>
        <v>200807.58</v>
      </c>
      <c r="AC268" s="370" t="s">
        <v>1074</v>
      </c>
      <c r="AD268" s="370" t="s">
        <v>795</v>
      </c>
      <c r="AE268" s="375"/>
      <c r="AF268" s="371">
        <v>14021216</v>
      </c>
      <c r="AG268" s="370">
        <v>7</v>
      </c>
      <c r="AH268" s="370"/>
      <c r="AI268" s="370"/>
    </row>
    <row r="269" spans="1:35" ht="20.25" x14ac:dyDescent="0.25">
      <c r="A269" s="745"/>
      <c r="B269" s="370" t="s">
        <v>819</v>
      </c>
      <c r="C269" s="745"/>
      <c r="D269" s="747"/>
      <c r="E269" s="749"/>
      <c r="F269" s="745"/>
      <c r="G269" s="745"/>
      <c r="H269" s="745"/>
      <c r="I269" s="749"/>
      <c r="J269" s="745"/>
      <c r="K269" s="749"/>
      <c r="L269" s="749"/>
      <c r="M269" s="745"/>
      <c r="N269" s="747"/>
      <c r="O269" s="370" t="s">
        <v>242</v>
      </c>
      <c r="P269" s="370">
        <v>8747</v>
      </c>
      <c r="Q269" s="371">
        <v>14021213</v>
      </c>
      <c r="R269" s="370" t="s">
        <v>1052</v>
      </c>
      <c r="S269" s="370">
        <v>14703627</v>
      </c>
      <c r="T269" s="370"/>
      <c r="U269" s="370" t="s">
        <v>97</v>
      </c>
      <c r="V269" s="370" t="s">
        <v>97</v>
      </c>
      <c r="W269" s="370" t="s">
        <v>103</v>
      </c>
      <c r="X269" s="372">
        <v>2052240.21</v>
      </c>
      <c r="Y269" s="370"/>
      <c r="Z269" s="373">
        <v>8.9999999999999993E-3</v>
      </c>
      <c r="AA269" s="374">
        <v>18470</v>
      </c>
      <c r="AB269" s="372">
        <f t="shared" si="27"/>
        <v>2033770.21</v>
      </c>
      <c r="AC269" s="370" t="s">
        <v>1058</v>
      </c>
      <c r="AD269" s="370" t="s">
        <v>795</v>
      </c>
      <c r="AE269" s="375"/>
      <c r="AF269" s="371">
        <v>14021214</v>
      </c>
      <c r="AG269" s="370">
        <v>8</v>
      </c>
      <c r="AH269" s="370"/>
      <c r="AI269" s="370"/>
    </row>
    <row r="270" spans="1:35" ht="20.25" x14ac:dyDescent="0.25">
      <c r="A270" s="745"/>
      <c r="B270" s="370" t="s">
        <v>820</v>
      </c>
      <c r="C270" s="745"/>
      <c r="D270" s="747"/>
      <c r="E270" s="749"/>
      <c r="F270" s="745"/>
      <c r="G270" s="745"/>
      <c r="H270" s="745"/>
      <c r="I270" s="749"/>
      <c r="J270" s="745"/>
      <c r="K270" s="749"/>
      <c r="L270" s="749"/>
      <c r="M270" s="745"/>
      <c r="N270" s="747"/>
      <c r="O270" s="370" t="s">
        <v>84</v>
      </c>
      <c r="P270" s="370">
        <v>9124</v>
      </c>
      <c r="Q270" s="371">
        <v>14021215</v>
      </c>
      <c r="R270" s="370" t="s">
        <v>1050</v>
      </c>
      <c r="S270" s="370">
        <v>26656931</v>
      </c>
      <c r="T270" s="370">
        <v>24358226</v>
      </c>
      <c r="U270" s="370" t="s">
        <v>97</v>
      </c>
      <c r="V270" s="370" t="s">
        <v>97</v>
      </c>
      <c r="W270" s="370" t="s">
        <v>103</v>
      </c>
      <c r="X270" s="372">
        <v>901672.31</v>
      </c>
      <c r="Y270" s="370"/>
      <c r="Z270" s="373">
        <v>8.9999999999999993E-3</v>
      </c>
      <c r="AA270" s="374">
        <v>8115</v>
      </c>
      <c r="AB270" s="372">
        <f t="shared" ref="AB270" si="28">X270-AA270</f>
        <v>893557.31</v>
      </c>
      <c r="AC270" s="370" t="s">
        <v>1066</v>
      </c>
      <c r="AD270" s="370" t="s">
        <v>795</v>
      </c>
      <c r="AE270" s="375"/>
      <c r="AF270" s="371">
        <v>14021216</v>
      </c>
      <c r="AG270" s="370">
        <v>9</v>
      </c>
      <c r="AH270" s="370"/>
      <c r="AI270" s="370"/>
    </row>
    <row r="271" spans="1:35" ht="21" customHeight="1" x14ac:dyDescent="0.25">
      <c r="A271" s="996">
        <v>489</v>
      </c>
      <c r="B271" s="652" t="s">
        <v>821</v>
      </c>
      <c r="C271" s="996">
        <v>2238</v>
      </c>
      <c r="D271" s="1134">
        <v>14021208</v>
      </c>
      <c r="E271" s="1137">
        <v>318868</v>
      </c>
      <c r="F271" s="996">
        <v>74949</v>
      </c>
      <c r="G271" s="996" t="s">
        <v>94</v>
      </c>
      <c r="H271" s="996">
        <v>8.0000000000000002E-3</v>
      </c>
      <c r="I271" s="1137">
        <f>E271*H271</f>
        <v>2550.944</v>
      </c>
      <c r="J271" s="996"/>
      <c r="K271" s="1137">
        <f>E271-I271</f>
        <v>316317.05599999998</v>
      </c>
      <c r="L271" s="1137"/>
      <c r="M271" s="996"/>
      <c r="N271" s="1134"/>
      <c r="O271" s="652" t="s">
        <v>617</v>
      </c>
      <c r="P271" s="652">
        <v>9572</v>
      </c>
      <c r="Q271" s="653">
        <v>14021208</v>
      </c>
      <c r="R271" s="652" t="s">
        <v>779</v>
      </c>
      <c r="S271" s="652">
        <v>28337228</v>
      </c>
      <c r="T271" s="652"/>
      <c r="U271" s="652" t="s">
        <v>121</v>
      </c>
      <c r="V271" s="652" t="s">
        <v>121</v>
      </c>
      <c r="W271" s="652" t="s">
        <v>100</v>
      </c>
      <c r="X271" s="654">
        <v>58660.93</v>
      </c>
      <c r="Y271" s="652"/>
      <c r="Z271" s="654">
        <v>1.2</v>
      </c>
      <c r="AA271" s="655">
        <v>704</v>
      </c>
      <c r="AB271" s="654">
        <f>X271-AA271</f>
        <v>57956.93</v>
      </c>
      <c r="AC271" s="652" t="s">
        <v>910</v>
      </c>
      <c r="AD271" s="652" t="s">
        <v>238</v>
      </c>
      <c r="AE271" s="656"/>
      <c r="AF271" s="653">
        <v>14021209</v>
      </c>
      <c r="AG271" s="652">
        <v>115</v>
      </c>
      <c r="AH271" s="652"/>
      <c r="AI271" s="652"/>
    </row>
    <row r="272" spans="1:35" ht="20.25" x14ac:dyDescent="0.25">
      <c r="A272" s="997"/>
      <c r="B272" s="652" t="s">
        <v>822</v>
      </c>
      <c r="C272" s="997"/>
      <c r="D272" s="1135"/>
      <c r="E272" s="1138"/>
      <c r="F272" s="997"/>
      <c r="G272" s="997"/>
      <c r="H272" s="997"/>
      <c r="I272" s="1138"/>
      <c r="J272" s="997"/>
      <c r="K272" s="1138"/>
      <c r="L272" s="1138"/>
      <c r="M272" s="997"/>
      <c r="N272" s="1135"/>
      <c r="O272" s="652" t="s">
        <v>173</v>
      </c>
      <c r="P272" s="652"/>
      <c r="Q272" s="653"/>
      <c r="R272" s="652" t="s">
        <v>250</v>
      </c>
      <c r="S272" s="652">
        <v>21846812</v>
      </c>
      <c r="T272" s="652"/>
      <c r="U272" s="652" t="s">
        <v>121</v>
      </c>
      <c r="V272" s="652" t="s">
        <v>121</v>
      </c>
      <c r="W272" s="652"/>
      <c r="X272" s="654">
        <v>118683.65</v>
      </c>
      <c r="Y272" s="652"/>
      <c r="Z272" s="654">
        <v>1.2</v>
      </c>
      <c r="AA272" s="655">
        <v>1424</v>
      </c>
      <c r="AB272" s="654">
        <f t="shared" ref="AB272:AB273" si="29">X272-AA272</f>
        <v>117259.65</v>
      </c>
      <c r="AC272" s="652"/>
      <c r="AD272" s="652" t="s">
        <v>238</v>
      </c>
      <c r="AE272" s="656"/>
      <c r="AF272" s="653"/>
      <c r="AG272" s="652">
        <v>120</v>
      </c>
      <c r="AH272" s="652"/>
      <c r="AI272" s="652"/>
    </row>
    <row r="273" spans="1:35" ht="20.25" x14ac:dyDescent="0.25">
      <c r="A273" s="997"/>
      <c r="B273" s="652" t="s">
        <v>860</v>
      </c>
      <c r="C273" s="997"/>
      <c r="D273" s="1135"/>
      <c r="E273" s="1138"/>
      <c r="F273" s="997"/>
      <c r="G273" s="997"/>
      <c r="H273" s="997"/>
      <c r="I273" s="1138"/>
      <c r="J273" s="997"/>
      <c r="K273" s="1138"/>
      <c r="L273" s="1138"/>
      <c r="M273" s="997"/>
      <c r="N273" s="1135"/>
      <c r="O273" s="652" t="s">
        <v>117</v>
      </c>
      <c r="P273" s="652">
        <v>25013</v>
      </c>
      <c r="Q273" s="653">
        <v>14021216</v>
      </c>
      <c r="R273" s="652" t="s">
        <v>111</v>
      </c>
      <c r="S273" s="652">
        <v>25119788</v>
      </c>
      <c r="T273" s="652">
        <v>24361227</v>
      </c>
      <c r="U273" s="652" t="s">
        <v>121</v>
      </c>
      <c r="V273" s="652" t="s">
        <v>121</v>
      </c>
      <c r="W273" s="652" t="s">
        <v>108</v>
      </c>
      <c r="X273" s="654">
        <v>37380.07</v>
      </c>
      <c r="Y273" s="652"/>
      <c r="Z273" s="654">
        <v>1.2</v>
      </c>
      <c r="AA273" s="655">
        <v>449</v>
      </c>
      <c r="AB273" s="654">
        <f t="shared" si="29"/>
        <v>36931.07</v>
      </c>
      <c r="AC273" s="652" t="s">
        <v>1080</v>
      </c>
      <c r="AD273" s="652" t="s">
        <v>238</v>
      </c>
      <c r="AE273" s="656"/>
      <c r="AF273" s="653">
        <v>14021216</v>
      </c>
      <c r="AG273" s="652">
        <v>121</v>
      </c>
      <c r="AH273" s="652"/>
      <c r="AI273" s="652"/>
    </row>
    <row r="274" spans="1:35" ht="20.25" x14ac:dyDescent="0.25">
      <c r="A274" s="997"/>
      <c r="B274" s="652" t="s">
        <v>861</v>
      </c>
      <c r="C274" s="997"/>
      <c r="D274" s="1135"/>
      <c r="E274" s="1138"/>
      <c r="F274" s="997"/>
      <c r="G274" s="997"/>
      <c r="H274" s="997"/>
      <c r="I274" s="1138"/>
      <c r="J274" s="997"/>
      <c r="K274" s="1138"/>
      <c r="L274" s="1138"/>
      <c r="M274" s="997"/>
      <c r="N274" s="1135"/>
      <c r="O274" s="652" t="s">
        <v>158</v>
      </c>
      <c r="P274" s="652"/>
      <c r="Q274" s="653"/>
      <c r="R274" s="652" t="s">
        <v>732</v>
      </c>
      <c r="S274" s="652">
        <v>14371056</v>
      </c>
      <c r="T274" s="652"/>
      <c r="U274" s="652" t="s">
        <v>121</v>
      </c>
      <c r="V274" s="652" t="s">
        <v>121</v>
      </c>
      <c r="W274" s="652"/>
      <c r="X274" s="654">
        <v>10400.56</v>
      </c>
      <c r="Y274" s="652"/>
      <c r="Z274" s="654">
        <v>1.2</v>
      </c>
      <c r="AA274" s="655">
        <v>125</v>
      </c>
      <c r="AB274" s="654">
        <f t="shared" ref="AB274" si="30">X274-AA274</f>
        <v>10275.56</v>
      </c>
      <c r="AC274" s="652"/>
      <c r="AD274" s="652" t="s">
        <v>238</v>
      </c>
      <c r="AE274" s="656"/>
      <c r="AF274" s="653"/>
      <c r="AG274" s="652">
        <v>122</v>
      </c>
      <c r="AH274" s="652"/>
      <c r="AI274" s="652"/>
    </row>
    <row r="275" spans="1:35" ht="20.25" x14ac:dyDescent="0.25">
      <c r="A275" s="997"/>
      <c r="B275" s="652" t="s">
        <v>862</v>
      </c>
      <c r="C275" s="997"/>
      <c r="D275" s="1135"/>
      <c r="E275" s="1138"/>
      <c r="F275" s="997"/>
      <c r="G275" s="997"/>
      <c r="H275" s="997"/>
      <c r="I275" s="1138"/>
      <c r="J275" s="997"/>
      <c r="K275" s="1138"/>
      <c r="L275" s="1138"/>
      <c r="M275" s="997"/>
      <c r="N275" s="1135"/>
      <c r="O275" s="652" t="s">
        <v>158</v>
      </c>
      <c r="P275" s="652"/>
      <c r="Q275" s="653"/>
      <c r="R275" s="652" t="s">
        <v>732</v>
      </c>
      <c r="S275" s="652">
        <v>3846127</v>
      </c>
      <c r="T275" s="652"/>
      <c r="U275" s="652" t="s">
        <v>121</v>
      </c>
      <c r="V275" s="652" t="s">
        <v>121</v>
      </c>
      <c r="W275" s="652"/>
      <c r="X275" s="654">
        <v>65484.54</v>
      </c>
      <c r="Y275" s="652"/>
      <c r="Z275" s="654">
        <v>1.2</v>
      </c>
      <c r="AA275" s="655">
        <v>786</v>
      </c>
      <c r="AB275" s="654">
        <f t="shared" ref="AB275:AB276" si="31">X275-AA275</f>
        <v>64698.54</v>
      </c>
      <c r="AC275" s="652"/>
      <c r="AD275" s="652" t="s">
        <v>238</v>
      </c>
      <c r="AE275" s="656"/>
      <c r="AF275" s="653"/>
      <c r="AG275" s="652">
        <v>123</v>
      </c>
      <c r="AH275" s="652"/>
      <c r="AI275" s="652"/>
    </row>
    <row r="276" spans="1:35" ht="20.25" x14ac:dyDescent="0.25">
      <c r="A276" s="998"/>
      <c r="B276" s="652" t="s">
        <v>863</v>
      </c>
      <c r="C276" s="998"/>
      <c r="D276" s="1136"/>
      <c r="E276" s="1139"/>
      <c r="F276" s="998"/>
      <c r="G276" s="998"/>
      <c r="H276" s="998"/>
      <c r="I276" s="1139"/>
      <c r="J276" s="998"/>
      <c r="K276" s="1139"/>
      <c r="L276" s="1139"/>
      <c r="M276" s="998"/>
      <c r="N276" s="1136"/>
      <c r="O276" s="652" t="s">
        <v>158</v>
      </c>
      <c r="P276" s="652"/>
      <c r="Q276" s="653"/>
      <c r="R276" s="652" t="s">
        <v>1079</v>
      </c>
      <c r="S276" s="652">
        <v>27178951</v>
      </c>
      <c r="T276" s="652"/>
      <c r="U276" s="652" t="s">
        <v>121</v>
      </c>
      <c r="V276" s="652" t="s">
        <v>121</v>
      </c>
      <c r="W276" s="652"/>
      <c r="X276" s="654">
        <v>25707.3</v>
      </c>
      <c r="Y276" s="652"/>
      <c r="Z276" s="654">
        <v>1.2</v>
      </c>
      <c r="AA276" s="655">
        <f t="shared" ref="AA276" si="32">X276*Z276/100</f>
        <v>308.48759999999999</v>
      </c>
      <c r="AB276" s="654">
        <f t="shared" si="31"/>
        <v>25398.812399999999</v>
      </c>
      <c r="AC276" s="652"/>
      <c r="AD276" s="652" t="s">
        <v>238</v>
      </c>
      <c r="AE276" s="656"/>
      <c r="AF276" s="653"/>
      <c r="AG276" s="652">
        <v>124</v>
      </c>
      <c r="AH276" s="652"/>
      <c r="AI276" s="652"/>
    </row>
    <row r="277" spans="1:35" s="657" customFormat="1" ht="20.25" x14ac:dyDescent="0.25">
      <c r="A277" s="1008">
        <v>492</v>
      </c>
      <c r="B277" s="663" t="s">
        <v>864</v>
      </c>
      <c r="C277" s="1008"/>
      <c r="D277" s="1011"/>
      <c r="E277" s="1014">
        <v>1874165</v>
      </c>
      <c r="F277" s="1008"/>
      <c r="G277" s="1008" t="s">
        <v>483</v>
      </c>
      <c r="H277" s="1008">
        <v>8.0000000000000002E-3</v>
      </c>
      <c r="I277" s="1014">
        <f>E277*H277</f>
        <v>14993.32</v>
      </c>
      <c r="J277" s="1008"/>
      <c r="K277" s="1014">
        <f>E277-I277</f>
        <v>1859171.68</v>
      </c>
      <c r="L277" s="1014"/>
      <c r="M277" s="1008"/>
      <c r="N277" s="1011"/>
      <c r="O277" s="663" t="s">
        <v>84</v>
      </c>
      <c r="P277" s="663">
        <v>9124</v>
      </c>
      <c r="Q277" s="664">
        <v>14021215</v>
      </c>
      <c r="R277" s="663" t="s">
        <v>801</v>
      </c>
      <c r="S277" s="663">
        <v>23528918</v>
      </c>
      <c r="T277" s="663">
        <v>24321226</v>
      </c>
      <c r="U277" s="663" t="s">
        <v>97</v>
      </c>
      <c r="V277" s="663" t="s">
        <v>97</v>
      </c>
      <c r="W277" s="663" t="s">
        <v>103</v>
      </c>
      <c r="X277" s="665">
        <v>676634.3</v>
      </c>
      <c r="Y277" s="663"/>
      <c r="Z277" s="668">
        <v>8.9999999999999993E-3</v>
      </c>
      <c r="AA277" s="666">
        <v>6090</v>
      </c>
      <c r="AB277" s="665">
        <f>X277-AA277</f>
        <v>670544.30000000005</v>
      </c>
      <c r="AC277" s="663" t="s">
        <v>913</v>
      </c>
      <c r="AD277" s="663" t="s">
        <v>795</v>
      </c>
      <c r="AE277" s="667"/>
      <c r="AF277" s="664">
        <v>14021216</v>
      </c>
      <c r="AG277" s="663">
        <v>10</v>
      </c>
      <c r="AH277" s="663"/>
      <c r="AI277" s="663"/>
    </row>
    <row r="278" spans="1:35" s="657" customFormat="1" ht="20.25" x14ac:dyDescent="0.25">
      <c r="A278" s="1009"/>
      <c r="B278" s="663" t="s">
        <v>865</v>
      </c>
      <c r="C278" s="1009"/>
      <c r="D278" s="1012"/>
      <c r="E278" s="1015"/>
      <c r="F278" s="1009"/>
      <c r="G278" s="1009"/>
      <c r="H278" s="1009"/>
      <c r="I278" s="1015"/>
      <c r="J278" s="1009"/>
      <c r="K278" s="1015"/>
      <c r="L278" s="1015"/>
      <c r="M278" s="1009"/>
      <c r="N278" s="1012"/>
      <c r="O278" s="663" t="s">
        <v>158</v>
      </c>
      <c r="P278" s="663">
        <v>12796</v>
      </c>
      <c r="Q278" s="664">
        <v>14021213</v>
      </c>
      <c r="R278" s="663" t="s">
        <v>1054</v>
      </c>
      <c r="S278" s="663">
        <v>26228108</v>
      </c>
      <c r="T278" s="663">
        <v>24202224</v>
      </c>
      <c r="U278" s="663" t="s">
        <v>97</v>
      </c>
      <c r="V278" s="663" t="s">
        <v>97</v>
      </c>
      <c r="W278" s="663" t="s">
        <v>103</v>
      </c>
      <c r="X278" s="665">
        <v>324528.3</v>
      </c>
      <c r="Y278" s="1017" t="s">
        <v>1053</v>
      </c>
      <c r="Z278" s="668">
        <v>8.9999999999999993E-3</v>
      </c>
      <c r="AA278" s="666">
        <v>2921</v>
      </c>
      <c r="AB278" s="665">
        <f t="shared" ref="AB278" si="33">X278-AA278</f>
        <v>321607.3</v>
      </c>
      <c r="AC278" s="663" t="s">
        <v>1056</v>
      </c>
      <c r="AD278" s="663" t="s">
        <v>795</v>
      </c>
      <c r="AE278" s="667"/>
      <c r="AF278" s="664">
        <v>14021214</v>
      </c>
      <c r="AG278" s="663">
        <v>11</v>
      </c>
      <c r="AH278" s="663"/>
      <c r="AI278" s="663"/>
    </row>
    <row r="279" spans="1:35" s="657" customFormat="1" ht="20.25" x14ac:dyDescent="0.25">
      <c r="A279" s="1009"/>
      <c r="B279" s="663" t="s">
        <v>865</v>
      </c>
      <c r="C279" s="1009"/>
      <c r="D279" s="1012"/>
      <c r="E279" s="1015"/>
      <c r="F279" s="1009"/>
      <c r="G279" s="1009"/>
      <c r="H279" s="1009"/>
      <c r="I279" s="1015"/>
      <c r="J279" s="1009"/>
      <c r="K279" s="1015"/>
      <c r="L279" s="1015"/>
      <c r="M279" s="1009"/>
      <c r="N279" s="1012"/>
      <c r="O279" s="663" t="s">
        <v>158</v>
      </c>
      <c r="P279" s="663">
        <v>12797</v>
      </c>
      <c r="Q279" s="664">
        <v>14021213</v>
      </c>
      <c r="R279" s="663" t="s">
        <v>1055</v>
      </c>
      <c r="S279" s="663">
        <v>26228108</v>
      </c>
      <c r="T279" s="663"/>
      <c r="U279" s="663" t="s">
        <v>97</v>
      </c>
      <c r="V279" s="663" t="s">
        <v>97</v>
      </c>
      <c r="W279" s="663" t="s">
        <v>103</v>
      </c>
      <c r="X279" s="665">
        <v>35000</v>
      </c>
      <c r="Y279" s="1018"/>
      <c r="Z279" s="668">
        <v>8.9999999999999993E-3</v>
      </c>
      <c r="AA279" s="666">
        <v>315</v>
      </c>
      <c r="AB279" s="665">
        <f t="shared" ref="AB279:AB291" si="34">X279-AA279</f>
        <v>34685</v>
      </c>
      <c r="AC279" s="663" t="s">
        <v>1057</v>
      </c>
      <c r="AD279" s="663" t="s">
        <v>795</v>
      </c>
      <c r="AE279" s="667"/>
      <c r="AF279" s="664">
        <v>14021214</v>
      </c>
      <c r="AG279" s="663">
        <v>12</v>
      </c>
      <c r="AH279" s="663"/>
      <c r="AI279" s="663"/>
    </row>
    <row r="280" spans="1:35" ht="20.25" x14ac:dyDescent="0.25">
      <c r="A280" s="1009"/>
      <c r="B280" s="663" t="s">
        <v>866</v>
      </c>
      <c r="C280" s="1009"/>
      <c r="D280" s="1012"/>
      <c r="E280" s="1015"/>
      <c r="F280" s="1009"/>
      <c r="G280" s="1009"/>
      <c r="H280" s="1009"/>
      <c r="I280" s="1015"/>
      <c r="J280" s="1009"/>
      <c r="K280" s="1015"/>
      <c r="L280" s="1015"/>
      <c r="M280" s="1009"/>
      <c r="N280" s="1012"/>
      <c r="O280" s="663" t="s">
        <v>158</v>
      </c>
      <c r="P280" s="663">
        <v>12912</v>
      </c>
      <c r="Q280" s="664">
        <v>14021216</v>
      </c>
      <c r="R280" s="663" t="s">
        <v>1047</v>
      </c>
      <c r="S280" s="663">
        <v>27589650</v>
      </c>
      <c r="T280" s="663"/>
      <c r="U280" s="663" t="s">
        <v>97</v>
      </c>
      <c r="V280" s="663" t="s">
        <v>97</v>
      </c>
      <c r="W280" s="663" t="s">
        <v>103</v>
      </c>
      <c r="X280" s="665">
        <v>154935.51999999999</v>
      </c>
      <c r="Y280" s="663"/>
      <c r="Z280" s="668">
        <v>8.9999999999999993E-3</v>
      </c>
      <c r="AA280" s="666">
        <v>1394</v>
      </c>
      <c r="AB280" s="665">
        <f t="shared" si="34"/>
        <v>153541.51999999999</v>
      </c>
      <c r="AC280" s="663" t="s">
        <v>1078</v>
      </c>
      <c r="AD280" s="663" t="s">
        <v>795</v>
      </c>
      <c r="AE280" s="667"/>
      <c r="AF280" s="664">
        <v>14021216</v>
      </c>
      <c r="AG280" s="663">
        <v>13</v>
      </c>
      <c r="AH280" s="663"/>
      <c r="AI280" s="663"/>
    </row>
    <row r="281" spans="1:35" ht="20.25" x14ac:dyDescent="0.25">
      <c r="A281" s="1009"/>
      <c r="B281" s="663" t="s">
        <v>867</v>
      </c>
      <c r="C281" s="1009"/>
      <c r="D281" s="1012"/>
      <c r="E281" s="1015"/>
      <c r="F281" s="1009"/>
      <c r="G281" s="1009"/>
      <c r="H281" s="1009"/>
      <c r="I281" s="1015"/>
      <c r="J281" s="1009"/>
      <c r="K281" s="1015"/>
      <c r="L281" s="1015"/>
      <c r="M281" s="1009"/>
      <c r="N281" s="1012"/>
      <c r="O281" s="663" t="s">
        <v>158</v>
      </c>
      <c r="P281" s="663">
        <v>12913</v>
      </c>
      <c r="Q281" s="664">
        <v>14021216</v>
      </c>
      <c r="R281" s="663" t="s">
        <v>1047</v>
      </c>
      <c r="S281" s="663">
        <v>28087480</v>
      </c>
      <c r="T281" s="663">
        <v>24340223</v>
      </c>
      <c r="U281" s="663" t="s">
        <v>97</v>
      </c>
      <c r="V281" s="663" t="s">
        <v>97</v>
      </c>
      <c r="W281" s="663" t="s">
        <v>103</v>
      </c>
      <c r="X281" s="665">
        <v>270945.95</v>
      </c>
      <c r="Y281" s="663"/>
      <c r="Z281" s="668">
        <v>8.9999999999999993E-3</v>
      </c>
      <c r="AA281" s="666">
        <v>2439</v>
      </c>
      <c r="AB281" s="665">
        <f t="shared" si="34"/>
        <v>268506.95</v>
      </c>
      <c r="AC281" s="663" t="s">
        <v>1078</v>
      </c>
      <c r="AD281" s="663" t="s">
        <v>795</v>
      </c>
      <c r="AE281" s="667"/>
      <c r="AF281" s="664">
        <v>14021216</v>
      </c>
      <c r="AG281" s="663">
        <v>14</v>
      </c>
      <c r="AH281" s="663"/>
      <c r="AI281" s="663"/>
    </row>
    <row r="282" spans="1:35" ht="20.25" x14ac:dyDescent="0.25">
      <c r="A282" s="1010"/>
      <c r="B282" s="663" t="s">
        <v>868</v>
      </c>
      <c r="C282" s="1010"/>
      <c r="D282" s="1013"/>
      <c r="E282" s="1016"/>
      <c r="F282" s="1010"/>
      <c r="G282" s="1010"/>
      <c r="H282" s="1010"/>
      <c r="I282" s="1016"/>
      <c r="J282" s="1010"/>
      <c r="K282" s="1016"/>
      <c r="L282" s="1016"/>
      <c r="M282" s="1010"/>
      <c r="N282" s="1013"/>
      <c r="O282" s="663" t="s">
        <v>84</v>
      </c>
      <c r="P282" s="663">
        <v>9124</v>
      </c>
      <c r="Q282" s="664">
        <v>14021215</v>
      </c>
      <c r="R282" s="663" t="s">
        <v>1070</v>
      </c>
      <c r="S282" s="663">
        <v>26558948</v>
      </c>
      <c r="T282" s="663">
        <v>24359221</v>
      </c>
      <c r="U282" s="663" t="s">
        <v>97</v>
      </c>
      <c r="V282" s="663" t="s">
        <v>97</v>
      </c>
      <c r="W282" s="663" t="s">
        <v>103</v>
      </c>
      <c r="X282" s="665">
        <v>397127.61</v>
      </c>
      <c r="Y282" s="663"/>
      <c r="Z282" s="668">
        <v>8.9999999999999993E-3</v>
      </c>
      <c r="AA282" s="666">
        <v>3574</v>
      </c>
      <c r="AB282" s="665">
        <f t="shared" si="34"/>
        <v>393553.61</v>
      </c>
      <c r="AC282" s="663" t="s">
        <v>1066</v>
      </c>
      <c r="AD282" s="663" t="s">
        <v>795</v>
      </c>
      <c r="AE282" s="667"/>
      <c r="AF282" s="664">
        <v>14021216</v>
      </c>
      <c r="AG282" s="663">
        <v>15</v>
      </c>
      <c r="AH282" s="663"/>
      <c r="AI282" s="663"/>
    </row>
    <row r="283" spans="1:35" ht="20.25" x14ac:dyDescent="0.25">
      <c r="A283" s="987">
        <v>500</v>
      </c>
      <c r="B283" s="682" t="s">
        <v>869</v>
      </c>
      <c r="C283" s="987">
        <v>815</v>
      </c>
      <c r="D283" s="990">
        <v>14021202</v>
      </c>
      <c r="E283" s="993">
        <v>1338184.03</v>
      </c>
      <c r="F283" s="987">
        <v>175203</v>
      </c>
      <c r="G283" s="987" t="s">
        <v>903</v>
      </c>
      <c r="H283" s="987">
        <v>0</v>
      </c>
      <c r="I283" s="993">
        <v>0</v>
      </c>
      <c r="J283" s="987" t="s">
        <v>904</v>
      </c>
      <c r="K283" s="993">
        <v>1338184.03</v>
      </c>
      <c r="L283" s="993"/>
      <c r="M283" s="987"/>
      <c r="N283" s="990"/>
      <c r="O283" s="682" t="s">
        <v>235</v>
      </c>
      <c r="P283" s="682">
        <v>24312</v>
      </c>
      <c r="Q283" s="683">
        <v>14021207</v>
      </c>
      <c r="R283" s="682" t="s">
        <v>900</v>
      </c>
      <c r="S283" s="682">
        <v>27034409</v>
      </c>
      <c r="T283" s="682"/>
      <c r="U283" s="682" t="s">
        <v>121</v>
      </c>
      <c r="V283" s="682" t="s">
        <v>121</v>
      </c>
      <c r="W283" s="682" t="s">
        <v>100</v>
      </c>
      <c r="X283" s="684">
        <v>500000</v>
      </c>
      <c r="Y283" s="682"/>
      <c r="Z283" s="684">
        <v>1.7</v>
      </c>
      <c r="AA283" s="685">
        <v>8500</v>
      </c>
      <c r="AB283" s="684">
        <f t="shared" si="34"/>
        <v>491500</v>
      </c>
      <c r="AC283" s="682" t="s">
        <v>194</v>
      </c>
      <c r="AD283" s="682" t="s">
        <v>899</v>
      </c>
      <c r="AE283" s="686" t="s">
        <v>927</v>
      </c>
      <c r="AF283" s="683">
        <v>14021208</v>
      </c>
      <c r="AG283" s="682">
        <v>47</v>
      </c>
      <c r="AH283" s="682" t="s">
        <v>914</v>
      </c>
      <c r="AI283" s="682"/>
    </row>
    <row r="284" spans="1:35" ht="20.25" x14ac:dyDescent="0.25">
      <c r="A284" s="988"/>
      <c r="B284" s="682" t="s">
        <v>870</v>
      </c>
      <c r="C284" s="988"/>
      <c r="D284" s="991"/>
      <c r="E284" s="994"/>
      <c r="F284" s="988"/>
      <c r="G284" s="988"/>
      <c r="H284" s="988"/>
      <c r="I284" s="994"/>
      <c r="J284" s="988"/>
      <c r="K284" s="994"/>
      <c r="L284" s="994"/>
      <c r="M284" s="988"/>
      <c r="N284" s="991"/>
      <c r="O284" s="682" t="s">
        <v>158</v>
      </c>
      <c r="P284" s="682"/>
      <c r="Q284" s="683"/>
      <c r="R284" s="682" t="s">
        <v>901</v>
      </c>
      <c r="S284" s="682">
        <v>26121823</v>
      </c>
      <c r="T284" s="682"/>
      <c r="U284" s="682" t="s">
        <v>121</v>
      </c>
      <c r="V284" s="682" t="s">
        <v>121</v>
      </c>
      <c r="W284" s="682"/>
      <c r="X284" s="684">
        <v>53450.98</v>
      </c>
      <c r="Y284" s="682"/>
      <c r="Z284" s="684">
        <v>1.7</v>
      </c>
      <c r="AA284" s="685">
        <v>909</v>
      </c>
      <c r="AB284" s="684">
        <f t="shared" si="34"/>
        <v>52541.98</v>
      </c>
      <c r="AC284" s="682"/>
      <c r="AD284" s="682" t="s">
        <v>899</v>
      </c>
      <c r="AE284" s="686"/>
      <c r="AF284" s="683"/>
      <c r="AG284" s="682">
        <v>48</v>
      </c>
      <c r="AH284" s="682"/>
      <c r="AI284" s="682"/>
    </row>
    <row r="285" spans="1:35" ht="20.25" x14ac:dyDescent="0.25">
      <c r="A285" s="988"/>
      <c r="B285" s="682" t="s">
        <v>871</v>
      </c>
      <c r="C285" s="988"/>
      <c r="D285" s="991"/>
      <c r="E285" s="994"/>
      <c r="F285" s="988"/>
      <c r="G285" s="988"/>
      <c r="H285" s="988"/>
      <c r="I285" s="994"/>
      <c r="J285" s="988"/>
      <c r="K285" s="994"/>
      <c r="L285" s="994"/>
      <c r="M285" s="988"/>
      <c r="N285" s="991"/>
      <c r="O285" s="682" t="s">
        <v>86</v>
      </c>
      <c r="P285" s="682">
        <v>12095</v>
      </c>
      <c r="Q285" s="683">
        <v>14021209</v>
      </c>
      <c r="R285" s="682" t="s">
        <v>902</v>
      </c>
      <c r="S285" s="682">
        <v>26767495</v>
      </c>
      <c r="T285" s="682"/>
      <c r="U285" s="682" t="s">
        <v>121</v>
      </c>
      <c r="V285" s="682" t="s">
        <v>121</v>
      </c>
      <c r="W285" s="682" t="s">
        <v>100</v>
      </c>
      <c r="X285" s="684">
        <v>51000</v>
      </c>
      <c r="Y285" s="682"/>
      <c r="Z285" s="684">
        <v>1.7</v>
      </c>
      <c r="AA285" s="685">
        <v>867</v>
      </c>
      <c r="AB285" s="684">
        <f t="shared" si="34"/>
        <v>50133</v>
      </c>
      <c r="AC285" s="682" t="s">
        <v>926</v>
      </c>
      <c r="AD285" s="682" t="s">
        <v>899</v>
      </c>
      <c r="AE285" s="686"/>
      <c r="AF285" s="683">
        <v>14021209</v>
      </c>
      <c r="AG285" s="682">
        <v>49</v>
      </c>
      <c r="AH285" s="682"/>
      <c r="AI285" s="682"/>
    </row>
    <row r="286" spans="1:35" ht="20.25" x14ac:dyDescent="0.25">
      <c r="A286" s="988"/>
      <c r="B286" s="682" t="s">
        <v>872</v>
      </c>
      <c r="C286" s="988"/>
      <c r="D286" s="991"/>
      <c r="E286" s="994"/>
      <c r="F286" s="988"/>
      <c r="G286" s="988"/>
      <c r="H286" s="988"/>
      <c r="I286" s="994"/>
      <c r="J286" s="988"/>
      <c r="K286" s="994"/>
      <c r="L286" s="994"/>
      <c r="M286" s="988"/>
      <c r="N286" s="991"/>
      <c r="O286" s="682" t="s">
        <v>86</v>
      </c>
      <c r="P286" s="682">
        <v>12155</v>
      </c>
      <c r="Q286" s="683">
        <v>14021212</v>
      </c>
      <c r="R286" s="682" t="s">
        <v>614</v>
      </c>
      <c r="S286" s="682">
        <v>27770183</v>
      </c>
      <c r="T286" s="682"/>
      <c r="U286" s="682" t="s">
        <v>121</v>
      </c>
      <c r="V286" s="682" t="s">
        <v>121</v>
      </c>
      <c r="W286" s="682" t="s">
        <v>100</v>
      </c>
      <c r="X286" s="684">
        <v>24614.76</v>
      </c>
      <c r="Y286" s="682"/>
      <c r="Z286" s="684">
        <v>1.7</v>
      </c>
      <c r="AA286" s="685">
        <v>418</v>
      </c>
      <c r="AB286" s="684">
        <f t="shared" si="34"/>
        <v>24196.76</v>
      </c>
      <c r="AC286" s="682" t="s">
        <v>957</v>
      </c>
      <c r="AD286" s="682" t="s">
        <v>899</v>
      </c>
      <c r="AE286" s="686"/>
      <c r="AF286" s="683">
        <v>14021212</v>
      </c>
      <c r="AG286" s="682">
        <v>50</v>
      </c>
      <c r="AH286" s="682"/>
      <c r="AI286" s="682"/>
    </row>
    <row r="287" spans="1:35" ht="20.25" x14ac:dyDescent="0.25">
      <c r="A287" s="988"/>
      <c r="B287" s="682" t="s">
        <v>873</v>
      </c>
      <c r="C287" s="988"/>
      <c r="D287" s="991"/>
      <c r="E287" s="994"/>
      <c r="F287" s="988"/>
      <c r="G287" s="988"/>
      <c r="H287" s="988"/>
      <c r="I287" s="994"/>
      <c r="J287" s="988"/>
      <c r="K287" s="994"/>
      <c r="L287" s="994"/>
      <c r="M287" s="988"/>
      <c r="N287" s="991"/>
      <c r="O287" s="682" t="s">
        <v>158</v>
      </c>
      <c r="P287" s="682">
        <v>12893</v>
      </c>
      <c r="Q287" s="683">
        <v>14021215</v>
      </c>
      <c r="R287" s="682" t="s">
        <v>732</v>
      </c>
      <c r="S287" s="682">
        <v>23186792</v>
      </c>
      <c r="T287" s="682">
        <v>2433825</v>
      </c>
      <c r="U287" s="682" t="s">
        <v>121</v>
      </c>
      <c r="V287" s="682" t="s">
        <v>121</v>
      </c>
      <c r="W287" s="682" t="s">
        <v>100</v>
      </c>
      <c r="X287" s="684">
        <v>27873.3</v>
      </c>
      <c r="Y287" s="682"/>
      <c r="Z287" s="684">
        <v>1.7</v>
      </c>
      <c r="AA287" s="685">
        <v>474</v>
      </c>
      <c r="AB287" s="684">
        <f t="shared" si="34"/>
        <v>27399.3</v>
      </c>
      <c r="AC287" s="682"/>
      <c r="AD287" s="682" t="s">
        <v>899</v>
      </c>
      <c r="AE287" s="686"/>
      <c r="AF287" s="683">
        <v>14021216</v>
      </c>
      <c r="AG287" s="682">
        <v>51</v>
      </c>
      <c r="AH287" s="682"/>
      <c r="AI287" s="682"/>
    </row>
    <row r="288" spans="1:35" ht="20.25" x14ac:dyDescent="0.25">
      <c r="A288" s="988"/>
      <c r="B288" s="682" t="s">
        <v>874</v>
      </c>
      <c r="C288" s="988"/>
      <c r="D288" s="991"/>
      <c r="E288" s="994"/>
      <c r="F288" s="988"/>
      <c r="G288" s="988"/>
      <c r="H288" s="988"/>
      <c r="I288" s="994"/>
      <c r="J288" s="988"/>
      <c r="K288" s="994"/>
      <c r="L288" s="994"/>
      <c r="M288" s="988"/>
      <c r="N288" s="991"/>
      <c r="O288" s="682" t="s">
        <v>158</v>
      </c>
      <c r="P288" s="682">
        <v>12894</v>
      </c>
      <c r="Q288" s="683">
        <v>14021215</v>
      </c>
      <c r="R288" s="682" t="s">
        <v>911</v>
      </c>
      <c r="S288" s="682">
        <v>24013362</v>
      </c>
      <c r="T288" s="682">
        <v>24337223</v>
      </c>
      <c r="U288" s="682" t="s">
        <v>121</v>
      </c>
      <c r="V288" s="682" t="s">
        <v>121</v>
      </c>
      <c r="W288" s="682" t="s">
        <v>100</v>
      </c>
      <c r="X288" s="684">
        <v>5801.8</v>
      </c>
      <c r="Y288" s="682"/>
      <c r="Z288" s="684">
        <v>1.7</v>
      </c>
      <c r="AA288" s="685">
        <v>99</v>
      </c>
      <c r="AB288" s="684">
        <f t="shared" si="34"/>
        <v>5702.8</v>
      </c>
      <c r="AC288" s="682"/>
      <c r="AD288" s="682" t="s">
        <v>899</v>
      </c>
      <c r="AE288" s="686"/>
      <c r="AF288" s="683">
        <v>14021216</v>
      </c>
      <c r="AG288" s="682">
        <v>52</v>
      </c>
      <c r="AH288" s="682"/>
      <c r="AI288" s="682"/>
    </row>
    <row r="289" spans="1:35" ht="20.25" x14ac:dyDescent="0.25">
      <c r="A289" s="988"/>
      <c r="B289" s="682" t="s">
        <v>875</v>
      </c>
      <c r="C289" s="988"/>
      <c r="D289" s="991"/>
      <c r="E289" s="994"/>
      <c r="F289" s="988"/>
      <c r="G289" s="988"/>
      <c r="H289" s="988"/>
      <c r="I289" s="994"/>
      <c r="J289" s="988"/>
      <c r="K289" s="994"/>
      <c r="L289" s="994"/>
      <c r="M289" s="988"/>
      <c r="N289" s="991"/>
      <c r="O289" s="682" t="s">
        <v>158</v>
      </c>
      <c r="P289" s="682">
        <v>12892</v>
      </c>
      <c r="Q289" s="683">
        <v>14021215</v>
      </c>
      <c r="R289" s="682" t="s">
        <v>912</v>
      </c>
      <c r="S289" s="682">
        <v>24244304</v>
      </c>
      <c r="T289" s="682"/>
      <c r="U289" s="682" t="s">
        <v>121</v>
      </c>
      <c r="V289" s="682" t="s">
        <v>121</v>
      </c>
      <c r="W289" s="682"/>
      <c r="X289" s="684">
        <v>3664.81</v>
      </c>
      <c r="Y289" s="682"/>
      <c r="Z289" s="684">
        <v>1.7</v>
      </c>
      <c r="AA289" s="685">
        <v>62</v>
      </c>
      <c r="AB289" s="684">
        <f t="shared" si="34"/>
        <v>3602.81</v>
      </c>
      <c r="AC289" s="682"/>
      <c r="AD289" s="682" t="s">
        <v>899</v>
      </c>
      <c r="AE289" s="686"/>
      <c r="AF289" s="683"/>
      <c r="AG289" s="682">
        <v>53</v>
      </c>
      <c r="AH289" s="682"/>
      <c r="AI289" s="682"/>
    </row>
    <row r="290" spans="1:35" ht="20.25" x14ac:dyDescent="0.25">
      <c r="A290" s="988"/>
      <c r="B290" s="682" t="s">
        <v>876</v>
      </c>
      <c r="C290" s="988"/>
      <c r="D290" s="991"/>
      <c r="E290" s="994"/>
      <c r="F290" s="988"/>
      <c r="G290" s="988"/>
      <c r="H290" s="988"/>
      <c r="I290" s="994"/>
      <c r="J290" s="988"/>
      <c r="K290" s="994"/>
      <c r="L290" s="994"/>
      <c r="M290" s="988"/>
      <c r="N290" s="991"/>
      <c r="O290" s="682" t="s">
        <v>617</v>
      </c>
      <c r="P290" s="682">
        <v>9721</v>
      </c>
      <c r="Q290" s="683">
        <v>14021214</v>
      </c>
      <c r="R290" s="682" t="s">
        <v>610</v>
      </c>
      <c r="S290" s="682">
        <v>16406299</v>
      </c>
      <c r="T290" s="682"/>
      <c r="U290" s="682" t="s">
        <v>121</v>
      </c>
      <c r="V290" s="682" t="s">
        <v>121</v>
      </c>
      <c r="W290" s="682" t="s">
        <v>108</v>
      </c>
      <c r="X290" s="684">
        <v>77383.75</v>
      </c>
      <c r="Y290" s="682"/>
      <c r="Z290" s="684">
        <v>1.7</v>
      </c>
      <c r="AA290" s="685">
        <v>1316</v>
      </c>
      <c r="AB290" s="684">
        <f t="shared" si="34"/>
        <v>76067.75</v>
      </c>
      <c r="AC290" s="682" t="s">
        <v>733</v>
      </c>
      <c r="AD290" s="682" t="s">
        <v>899</v>
      </c>
      <c r="AE290" s="686"/>
      <c r="AF290" s="683">
        <v>14021214</v>
      </c>
      <c r="AG290" s="682">
        <v>54</v>
      </c>
      <c r="AH290" s="682"/>
      <c r="AI290" s="682"/>
    </row>
    <row r="291" spans="1:35" ht="20.25" x14ac:dyDescent="0.25">
      <c r="A291" s="988"/>
      <c r="B291" s="682" t="s">
        <v>877</v>
      </c>
      <c r="C291" s="988"/>
      <c r="D291" s="991"/>
      <c r="E291" s="994"/>
      <c r="F291" s="988"/>
      <c r="G291" s="988"/>
      <c r="H291" s="988"/>
      <c r="I291" s="994"/>
      <c r="J291" s="988"/>
      <c r="K291" s="994"/>
      <c r="L291" s="994"/>
      <c r="M291" s="988"/>
      <c r="N291" s="991"/>
      <c r="O291" s="682" t="s">
        <v>617</v>
      </c>
      <c r="P291" s="682">
        <v>9721</v>
      </c>
      <c r="Q291" s="683">
        <v>14021214</v>
      </c>
      <c r="R291" s="682" t="s">
        <v>610</v>
      </c>
      <c r="S291" s="682">
        <v>16406299</v>
      </c>
      <c r="T291" s="682"/>
      <c r="U291" s="682" t="s">
        <v>121</v>
      </c>
      <c r="V291" s="682" t="s">
        <v>121</v>
      </c>
      <c r="W291" s="682" t="s">
        <v>108</v>
      </c>
      <c r="X291" s="684">
        <v>115955.05</v>
      </c>
      <c r="Y291" s="682"/>
      <c r="Z291" s="684">
        <v>1.7</v>
      </c>
      <c r="AA291" s="685">
        <v>1971</v>
      </c>
      <c r="AB291" s="684">
        <f t="shared" si="34"/>
        <v>113984.05</v>
      </c>
      <c r="AC291" s="682" t="s">
        <v>733</v>
      </c>
      <c r="AD291" s="682" t="s">
        <v>899</v>
      </c>
      <c r="AE291" s="686"/>
      <c r="AF291" s="683">
        <v>14021214</v>
      </c>
      <c r="AG291" s="682">
        <v>55</v>
      </c>
      <c r="AH291" s="682"/>
      <c r="AI291" s="682"/>
    </row>
    <row r="292" spans="1:35" ht="20.25" x14ac:dyDescent="0.25">
      <c r="A292" s="988"/>
      <c r="B292" s="682" t="s">
        <v>878</v>
      </c>
      <c r="C292" s="988"/>
      <c r="D292" s="991"/>
      <c r="E292" s="994"/>
      <c r="F292" s="988"/>
      <c r="G292" s="988"/>
      <c r="H292" s="988"/>
      <c r="I292" s="994"/>
      <c r="J292" s="988"/>
      <c r="K292" s="994"/>
      <c r="L292" s="994"/>
      <c r="M292" s="988"/>
      <c r="N292" s="991"/>
      <c r="O292" s="682" t="s">
        <v>86</v>
      </c>
      <c r="P292" s="682"/>
      <c r="Q292" s="683"/>
      <c r="R292" s="682" t="s">
        <v>960</v>
      </c>
      <c r="S292" s="682">
        <v>23204373</v>
      </c>
      <c r="T292" s="682"/>
      <c r="U292" s="682" t="s">
        <v>121</v>
      </c>
      <c r="V292" s="682" t="s">
        <v>121</v>
      </c>
      <c r="W292" s="682"/>
      <c r="X292" s="684">
        <v>29322.11</v>
      </c>
      <c r="Y292" s="682"/>
      <c r="Z292" s="684">
        <v>1.7</v>
      </c>
      <c r="AA292" s="685">
        <v>498</v>
      </c>
      <c r="AB292" s="684">
        <f t="shared" ref="AB292:AB293" si="35">X292-AA292</f>
        <v>28824.11</v>
      </c>
      <c r="AC292" s="682"/>
      <c r="AD292" s="682" t="s">
        <v>899</v>
      </c>
      <c r="AE292" s="686"/>
      <c r="AF292" s="683"/>
      <c r="AG292" s="682">
        <v>56</v>
      </c>
      <c r="AH292" s="682"/>
      <c r="AI292" s="682"/>
    </row>
    <row r="293" spans="1:35" ht="20.25" x14ac:dyDescent="0.25">
      <c r="A293" s="988"/>
      <c r="B293" s="682" t="s">
        <v>879</v>
      </c>
      <c r="C293" s="988"/>
      <c r="D293" s="991"/>
      <c r="E293" s="994"/>
      <c r="F293" s="988"/>
      <c r="G293" s="988"/>
      <c r="H293" s="988"/>
      <c r="I293" s="994"/>
      <c r="J293" s="988"/>
      <c r="K293" s="994"/>
      <c r="L293" s="994"/>
      <c r="M293" s="988"/>
      <c r="N293" s="991"/>
      <c r="O293" s="682" t="s">
        <v>86</v>
      </c>
      <c r="P293" s="682"/>
      <c r="Q293" s="683"/>
      <c r="R293" s="682" t="s">
        <v>960</v>
      </c>
      <c r="S293" s="682">
        <v>23204373</v>
      </c>
      <c r="T293" s="682"/>
      <c r="U293" s="682" t="s">
        <v>121</v>
      </c>
      <c r="V293" s="682" t="s">
        <v>121</v>
      </c>
      <c r="W293" s="682"/>
      <c r="X293" s="684">
        <v>358</v>
      </c>
      <c r="Y293" s="682"/>
      <c r="Z293" s="684">
        <v>1.7</v>
      </c>
      <c r="AA293" s="685">
        <v>6</v>
      </c>
      <c r="AB293" s="684">
        <f t="shared" si="35"/>
        <v>352</v>
      </c>
      <c r="AC293" s="682"/>
      <c r="AD293" s="682" t="s">
        <v>899</v>
      </c>
      <c r="AE293" s="686"/>
      <c r="AF293" s="683"/>
      <c r="AG293" s="682">
        <v>57</v>
      </c>
      <c r="AH293" s="682"/>
      <c r="AI293" s="682"/>
    </row>
    <row r="294" spans="1:35" ht="20.25" x14ac:dyDescent="0.25">
      <c r="A294" s="988"/>
      <c r="B294" s="682" t="s">
        <v>880</v>
      </c>
      <c r="C294" s="988"/>
      <c r="D294" s="991"/>
      <c r="E294" s="994"/>
      <c r="F294" s="988"/>
      <c r="G294" s="988"/>
      <c r="H294" s="988"/>
      <c r="I294" s="994"/>
      <c r="J294" s="988"/>
      <c r="K294" s="994"/>
      <c r="L294" s="994"/>
      <c r="M294" s="988"/>
      <c r="N294" s="991"/>
      <c r="O294" s="682" t="s">
        <v>86</v>
      </c>
      <c r="P294" s="682"/>
      <c r="Q294" s="683"/>
      <c r="R294" s="682" t="s">
        <v>961</v>
      </c>
      <c r="S294" s="682">
        <v>95998892</v>
      </c>
      <c r="T294" s="682"/>
      <c r="U294" s="682" t="s">
        <v>121</v>
      </c>
      <c r="V294" s="682" t="s">
        <v>121</v>
      </c>
      <c r="W294" s="682"/>
      <c r="X294" s="684">
        <v>65000</v>
      </c>
      <c r="Y294" s="682"/>
      <c r="Z294" s="684">
        <v>1.7</v>
      </c>
      <c r="AA294" s="685">
        <v>1105</v>
      </c>
      <c r="AB294" s="684">
        <f t="shared" ref="AB294:AB295" si="36">X294-AA294</f>
        <v>63895</v>
      </c>
      <c r="AC294" s="682"/>
      <c r="AD294" s="682" t="s">
        <v>899</v>
      </c>
      <c r="AE294" s="686"/>
      <c r="AF294" s="683"/>
      <c r="AG294" s="682">
        <v>58</v>
      </c>
      <c r="AH294" s="682"/>
      <c r="AI294" s="682"/>
    </row>
    <row r="295" spans="1:35" ht="20.25" x14ac:dyDescent="0.25">
      <c r="A295" s="988"/>
      <c r="B295" s="682" t="s">
        <v>881</v>
      </c>
      <c r="C295" s="988"/>
      <c r="D295" s="991"/>
      <c r="E295" s="994"/>
      <c r="F295" s="988"/>
      <c r="G295" s="988"/>
      <c r="H295" s="988"/>
      <c r="I295" s="994"/>
      <c r="J295" s="988"/>
      <c r="K295" s="994"/>
      <c r="L295" s="994"/>
      <c r="M295" s="988"/>
      <c r="N295" s="991"/>
      <c r="O295" s="682" t="s">
        <v>85</v>
      </c>
      <c r="P295" s="682"/>
      <c r="Q295" s="683"/>
      <c r="R295" s="682" t="s">
        <v>308</v>
      </c>
      <c r="S295" s="682">
        <v>2316290</v>
      </c>
      <c r="T295" s="682"/>
      <c r="U295" s="682" t="s">
        <v>121</v>
      </c>
      <c r="V295" s="682" t="s">
        <v>121</v>
      </c>
      <c r="W295" s="682"/>
      <c r="X295" s="684">
        <v>28485.9</v>
      </c>
      <c r="Y295" s="682"/>
      <c r="Z295" s="684">
        <v>1.7</v>
      </c>
      <c r="AA295" s="685">
        <v>484</v>
      </c>
      <c r="AB295" s="684">
        <f t="shared" si="36"/>
        <v>28001.9</v>
      </c>
      <c r="AC295" s="682"/>
      <c r="AD295" s="682" t="s">
        <v>899</v>
      </c>
      <c r="AE295" s="686"/>
      <c r="AF295" s="683"/>
      <c r="AG295" s="682">
        <v>59</v>
      </c>
      <c r="AH295" s="682"/>
      <c r="AI295" s="682"/>
    </row>
    <row r="296" spans="1:35" ht="20.25" x14ac:dyDescent="0.25">
      <c r="A296" s="988"/>
      <c r="B296" s="682" t="s">
        <v>882</v>
      </c>
      <c r="C296" s="988"/>
      <c r="D296" s="991"/>
      <c r="E296" s="994"/>
      <c r="F296" s="988"/>
      <c r="G296" s="988"/>
      <c r="H296" s="988"/>
      <c r="I296" s="994"/>
      <c r="J296" s="988"/>
      <c r="K296" s="994"/>
      <c r="L296" s="994"/>
      <c r="M296" s="988"/>
      <c r="N296" s="991"/>
      <c r="O296" s="682" t="s">
        <v>85</v>
      </c>
      <c r="P296" s="682"/>
      <c r="Q296" s="683"/>
      <c r="R296" s="682" t="s">
        <v>218</v>
      </c>
      <c r="S296" s="682">
        <v>27522738</v>
      </c>
      <c r="T296" s="682"/>
      <c r="U296" s="682" t="s">
        <v>121</v>
      </c>
      <c r="V296" s="682" t="s">
        <v>121</v>
      </c>
      <c r="W296" s="682"/>
      <c r="X296" s="684">
        <v>239802.88</v>
      </c>
      <c r="Y296" s="682"/>
      <c r="Z296" s="684">
        <v>1.7</v>
      </c>
      <c r="AA296" s="685">
        <v>4077</v>
      </c>
      <c r="AB296" s="684">
        <f t="shared" ref="AB296" si="37">X296-AA296</f>
        <v>235725.88</v>
      </c>
      <c r="AC296" s="682"/>
      <c r="AD296" s="682" t="s">
        <v>899</v>
      </c>
      <c r="AE296" s="686"/>
      <c r="AF296" s="683"/>
      <c r="AG296" s="682">
        <v>60</v>
      </c>
      <c r="AH296" s="682"/>
      <c r="AI296" s="682"/>
    </row>
    <row r="297" spans="1:35" ht="20.25" x14ac:dyDescent="0.25">
      <c r="A297" s="989"/>
      <c r="B297" s="682" t="s">
        <v>883</v>
      </c>
      <c r="C297" s="989"/>
      <c r="D297" s="992"/>
      <c r="E297" s="995"/>
      <c r="F297" s="989"/>
      <c r="G297" s="989"/>
      <c r="H297" s="989"/>
      <c r="I297" s="995"/>
      <c r="J297" s="989"/>
      <c r="K297" s="995"/>
      <c r="L297" s="995"/>
      <c r="M297" s="989"/>
      <c r="N297" s="992"/>
      <c r="O297" s="682" t="s">
        <v>117</v>
      </c>
      <c r="P297" s="682">
        <v>24992</v>
      </c>
      <c r="Q297" s="683">
        <v>14021216</v>
      </c>
      <c r="R297" s="682" t="s">
        <v>111</v>
      </c>
      <c r="S297" s="682">
        <v>25119788</v>
      </c>
      <c r="T297" s="682">
        <v>24361227</v>
      </c>
      <c r="U297" s="682" t="s">
        <v>121</v>
      </c>
      <c r="V297" s="682" t="s">
        <v>121</v>
      </c>
      <c r="W297" s="682" t="s">
        <v>108</v>
      </c>
      <c r="X297" s="684">
        <v>115470.69</v>
      </c>
      <c r="Y297" s="682"/>
      <c r="Z297" s="684">
        <v>1.7</v>
      </c>
      <c r="AA297" s="685">
        <v>1963</v>
      </c>
      <c r="AB297" s="684">
        <f t="shared" ref="AB297" si="38">X297-AA297</f>
        <v>113507.69</v>
      </c>
      <c r="AC297" s="682" t="s">
        <v>1077</v>
      </c>
      <c r="AD297" s="682" t="s">
        <v>899</v>
      </c>
      <c r="AE297" s="686"/>
      <c r="AF297" s="683">
        <v>14021216</v>
      </c>
      <c r="AG297" s="682">
        <v>61</v>
      </c>
      <c r="AH297" s="682"/>
      <c r="AI297" s="682"/>
    </row>
    <row r="298" spans="1:35" ht="20.25" x14ac:dyDescent="0.25">
      <c r="A298" s="999">
        <v>490</v>
      </c>
      <c r="B298" s="570" t="s">
        <v>884</v>
      </c>
      <c r="C298" s="999">
        <v>2267</v>
      </c>
      <c r="D298" s="1128">
        <v>14021213</v>
      </c>
      <c r="E298" s="1131">
        <v>1000000</v>
      </c>
      <c r="F298" s="999">
        <v>174964</v>
      </c>
      <c r="G298" s="999" t="s">
        <v>83</v>
      </c>
      <c r="H298" s="999">
        <v>8.0000000000000002E-3</v>
      </c>
      <c r="I298" s="1131">
        <f>E298*H298</f>
        <v>8000</v>
      </c>
      <c r="J298" s="1131"/>
      <c r="K298" s="1131">
        <f>E298-I298</f>
        <v>992000</v>
      </c>
      <c r="L298" s="1131"/>
      <c r="M298" s="999"/>
      <c r="N298" s="1128"/>
      <c r="O298" s="570" t="s">
        <v>85</v>
      </c>
      <c r="P298" s="570">
        <v>13197</v>
      </c>
      <c r="Q298" s="571">
        <v>1402216</v>
      </c>
      <c r="R298" s="570" t="s">
        <v>90</v>
      </c>
      <c r="S298" s="570">
        <v>25346560</v>
      </c>
      <c r="T298" s="570"/>
      <c r="U298" s="570" t="s">
        <v>46</v>
      </c>
      <c r="V298" s="570" t="s">
        <v>46</v>
      </c>
      <c r="W298" s="570" t="s">
        <v>108</v>
      </c>
      <c r="X298" s="572">
        <v>29770.45</v>
      </c>
      <c r="Y298" s="570"/>
      <c r="Z298" s="572">
        <v>1.7</v>
      </c>
      <c r="AA298" s="573">
        <v>506</v>
      </c>
      <c r="AB298" s="572">
        <f>X298-AA298</f>
        <v>29264.45</v>
      </c>
      <c r="AC298" s="570" t="s">
        <v>107</v>
      </c>
      <c r="AD298" s="570" t="s">
        <v>899</v>
      </c>
      <c r="AE298" s="574"/>
      <c r="AF298" s="571">
        <v>14021216</v>
      </c>
      <c r="AG298" s="570">
        <v>62</v>
      </c>
      <c r="AH298" s="570"/>
      <c r="AI298" s="570"/>
    </row>
    <row r="299" spans="1:35" ht="20.25" x14ac:dyDescent="0.25">
      <c r="A299" s="1000"/>
      <c r="B299" s="570" t="s">
        <v>885</v>
      </c>
      <c r="C299" s="1000"/>
      <c r="D299" s="1129"/>
      <c r="E299" s="1132"/>
      <c r="F299" s="1000"/>
      <c r="G299" s="1000"/>
      <c r="H299" s="1000"/>
      <c r="I299" s="1132"/>
      <c r="J299" s="1132"/>
      <c r="K299" s="1132"/>
      <c r="L299" s="1132"/>
      <c r="M299" s="1000"/>
      <c r="N299" s="1129"/>
      <c r="O299" s="570" t="s">
        <v>85</v>
      </c>
      <c r="P299" s="570">
        <v>13198</v>
      </c>
      <c r="Q299" s="571">
        <v>14021216</v>
      </c>
      <c r="R299" s="570" t="s">
        <v>1045</v>
      </c>
      <c r="S299" s="570">
        <v>25516436</v>
      </c>
      <c r="T299" s="570"/>
      <c r="U299" s="570" t="s">
        <v>46</v>
      </c>
      <c r="V299" s="570" t="s">
        <v>46</v>
      </c>
      <c r="W299" s="570" t="s">
        <v>1075</v>
      </c>
      <c r="X299" s="572">
        <v>154819.92000000001</v>
      </c>
      <c r="Y299" s="570"/>
      <c r="Z299" s="572">
        <v>1.7</v>
      </c>
      <c r="AA299" s="573">
        <v>2632</v>
      </c>
      <c r="AB299" s="572">
        <f t="shared" ref="AB299:AB303" si="39">X299-AA299</f>
        <v>152187.92000000001</v>
      </c>
      <c r="AC299" s="570" t="s">
        <v>1076</v>
      </c>
      <c r="AD299" s="570" t="s">
        <v>899</v>
      </c>
      <c r="AE299" s="574"/>
      <c r="AF299" s="571">
        <v>14021216</v>
      </c>
      <c r="AG299" s="570">
        <v>63</v>
      </c>
      <c r="AH299" s="570"/>
      <c r="AI299" s="570"/>
    </row>
    <row r="300" spans="1:35" ht="20.25" x14ac:dyDescent="0.25">
      <c r="A300" s="1000"/>
      <c r="B300" s="570" t="s">
        <v>886</v>
      </c>
      <c r="C300" s="1000"/>
      <c r="D300" s="1129"/>
      <c r="E300" s="1132"/>
      <c r="F300" s="1000"/>
      <c r="G300" s="1000"/>
      <c r="H300" s="1000"/>
      <c r="I300" s="1132"/>
      <c r="J300" s="1132"/>
      <c r="K300" s="1132"/>
      <c r="L300" s="1132"/>
      <c r="M300" s="1000"/>
      <c r="N300" s="1129"/>
      <c r="O300" s="570" t="s">
        <v>158</v>
      </c>
      <c r="P300" s="570"/>
      <c r="Q300" s="571"/>
      <c r="R300" s="570" t="s">
        <v>1065</v>
      </c>
      <c r="S300" s="570">
        <v>25954682</v>
      </c>
      <c r="T300" s="570"/>
      <c r="U300" s="570" t="s">
        <v>46</v>
      </c>
      <c r="V300" s="570" t="s">
        <v>46</v>
      </c>
      <c r="W300" s="570"/>
      <c r="X300" s="572">
        <v>289041.15999999997</v>
      </c>
      <c r="Y300" s="570"/>
      <c r="Z300" s="572">
        <v>1.7</v>
      </c>
      <c r="AA300" s="573">
        <v>4914</v>
      </c>
      <c r="AB300" s="572">
        <f t="shared" si="39"/>
        <v>284127.15999999997</v>
      </c>
      <c r="AC300" s="570"/>
      <c r="AD300" s="570" t="s">
        <v>899</v>
      </c>
      <c r="AE300" s="574"/>
      <c r="AF300" s="571"/>
      <c r="AG300" s="570">
        <v>64</v>
      </c>
      <c r="AH300" s="570"/>
      <c r="AI300" s="570"/>
    </row>
    <row r="301" spans="1:35" ht="20.25" x14ac:dyDescent="0.25">
      <c r="A301" s="1000"/>
      <c r="B301" s="570" t="s">
        <v>1071</v>
      </c>
      <c r="C301" s="1000"/>
      <c r="D301" s="1129"/>
      <c r="E301" s="1132"/>
      <c r="F301" s="1000"/>
      <c r="G301" s="1000"/>
      <c r="H301" s="1000"/>
      <c r="I301" s="1132"/>
      <c r="J301" s="1132"/>
      <c r="K301" s="1132"/>
      <c r="L301" s="1132"/>
      <c r="M301" s="1000"/>
      <c r="N301" s="1129"/>
      <c r="O301" s="570" t="s">
        <v>235</v>
      </c>
      <c r="P301" s="570">
        <v>24924</v>
      </c>
      <c r="Q301" s="571">
        <v>14021215</v>
      </c>
      <c r="R301" s="570" t="s">
        <v>900</v>
      </c>
      <c r="S301" s="570">
        <v>27034968</v>
      </c>
      <c r="T301" s="570"/>
      <c r="U301" s="570" t="s">
        <v>46</v>
      </c>
      <c r="V301" s="570" t="s">
        <v>46</v>
      </c>
      <c r="W301" s="570" t="s">
        <v>100</v>
      </c>
      <c r="X301" s="572">
        <v>284969.40000000002</v>
      </c>
      <c r="Y301" s="570"/>
      <c r="Z301" s="572">
        <v>1.7</v>
      </c>
      <c r="AA301" s="573">
        <v>4844</v>
      </c>
      <c r="AB301" s="572">
        <f t="shared" si="39"/>
        <v>280125.40000000002</v>
      </c>
      <c r="AC301" s="570" t="s">
        <v>1072</v>
      </c>
      <c r="AD301" s="570" t="s">
        <v>899</v>
      </c>
      <c r="AE301" s="574"/>
      <c r="AF301" s="571">
        <v>14021216</v>
      </c>
      <c r="AG301" s="570">
        <v>65</v>
      </c>
      <c r="AH301" s="570"/>
      <c r="AI301" s="570"/>
    </row>
    <row r="302" spans="1:35" ht="20.25" x14ac:dyDescent="0.25">
      <c r="A302" s="1001"/>
      <c r="B302" s="570" t="s">
        <v>916</v>
      </c>
      <c r="C302" s="1001"/>
      <c r="D302" s="1130"/>
      <c r="E302" s="1133"/>
      <c r="F302" s="1001"/>
      <c r="G302" s="1001"/>
      <c r="H302" s="1001"/>
      <c r="I302" s="1133"/>
      <c r="J302" s="1133"/>
      <c r="K302" s="1133"/>
      <c r="L302" s="1133"/>
      <c r="M302" s="1001"/>
      <c r="N302" s="1130"/>
      <c r="O302" s="570"/>
      <c r="P302" s="570"/>
      <c r="Q302" s="571"/>
      <c r="R302" s="570"/>
      <c r="S302" s="570"/>
      <c r="T302" s="570"/>
      <c r="U302" s="570" t="s">
        <v>46</v>
      </c>
      <c r="V302" s="570" t="s">
        <v>46</v>
      </c>
      <c r="W302" s="570"/>
      <c r="X302" s="572"/>
      <c r="Y302" s="570"/>
      <c r="Z302" s="572">
        <v>1.7</v>
      </c>
      <c r="AA302" s="573">
        <f t="shared" ref="AA302:AA303" si="40">X302*Z302/100</f>
        <v>0</v>
      </c>
      <c r="AB302" s="572">
        <f t="shared" si="39"/>
        <v>0</v>
      </c>
      <c r="AC302" s="570"/>
      <c r="AD302" s="570" t="s">
        <v>899</v>
      </c>
      <c r="AE302" s="574"/>
      <c r="AF302" s="571"/>
      <c r="AG302" s="570">
        <v>66</v>
      </c>
      <c r="AH302" s="570"/>
      <c r="AI302" s="570"/>
    </row>
    <row r="303" spans="1:35" ht="20.25" x14ac:dyDescent="0.25">
      <c r="A303" s="570"/>
      <c r="B303" s="570" t="s">
        <v>962</v>
      </c>
      <c r="C303" s="570"/>
      <c r="D303" s="571"/>
      <c r="E303" s="572"/>
      <c r="F303" s="570"/>
      <c r="G303" s="570"/>
      <c r="H303" s="570"/>
      <c r="I303" s="572"/>
      <c r="J303" s="570"/>
      <c r="K303" s="572"/>
      <c r="L303" s="572"/>
      <c r="M303" s="570"/>
      <c r="N303" s="571"/>
      <c r="O303" s="570"/>
      <c r="P303" s="570"/>
      <c r="Q303" s="571"/>
      <c r="R303" s="570"/>
      <c r="S303" s="570"/>
      <c r="T303" s="570"/>
      <c r="U303" s="570" t="s">
        <v>46</v>
      </c>
      <c r="V303" s="570" t="s">
        <v>46</v>
      </c>
      <c r="W303" s="570"/>
      <c r="X303" s="572"/>
      <c r="Y303" s="570"/>
      <c r="Z303" s="572">
        <v>1.7</v>
      </c>
      <c r="AA303" s="573">
        <f t="shared" si="40"/>
        <v>0</v>
      </c>
      <c r="AB303" s="572">
        <f t="shared" si="39"/>
        <v>0</v>
      </c>
      <c r="AC303" s="570"/>
      <c r="AD303" s="570" t="s">
        <v>899</v>
      </c>
      <c r="AE303" s="574"/>
      <c r="AF303" s="571"/>
      <c r="AG303" s="570">
        <v>67</v>
      </c>
      <c r="AH303" s="570"/>
      <c r="AI303" s="570"/>
    </row>
    <row r="304" spans="1:35" ht="20.25" x14ac:dyDescent="0.25">
      <c r="A304" s="376">
        <v>491</v>
      </c>
      <c r="B304" s="376" t="s">
        <v>963</v>
      </c>
      <c r="C304" s="376">
        <v>2262</v>
      </c>
      <c r="D304" s="377">
        <v>14021213</v>
      </c>
      <c r="E304" s="378">
        <v>492527</v>
      </c>
      <c r="F304" s="376">
        <v>175030</v>
      </c>
      <c r="G304" s="376" t="s">
        <v>83</v>
      </c>
      <c r="H304" s="376">
        <v>7.0000000000000001E-3</v>
      </c>
      <c r="I304" s="378">
        <f>E304*H304</f>
        <v>3447.6889999999999</v>
      </c>
      <c r="J304" s="376"/>
      <c r="K304" s="378">
        <f>E304-I304</f>
        <v>489079.31099999999</v>
      </c>
      <c r="L304" s="378"/>
      <c r="M304" s="376"/>
      <c r="N304" s="377"/>
      <c r="O304" s="376" t="s">
        <v>84</v>
      </c>
      <c r="P304" s="376">
        <v>9124</v>
      </c>
      <c r="Q304" s="377">
        <v>14021215</v>
      </c>
      <c r="R304" s="376" t="s">
        <v>1068</v>
      </c>
      <c r="S304" s="376">
        <v>26558948</v>
      </c>
      <c r="T304" s="376">
        <v>24359221</v>
      </c>
      <c r="U304" s="376" t="s">
        <v>97</v>
      </c>
      <c r="V304" s="376" t="s">
        <v>97</v>
      </c>
      <c r="W304" s="376" t="s">
        <v>103</v>
      </c>
      <c r="X304" s="378">
        <v>489079.31</v>
      </c>
      <c r="Y304" s="376"/>
      <c r="Z304" s="696">
        <v>8.9999999999999993E-3</v>
      </c>
      <c r="AA304" s="379">
        <f>X304*Z304</f>
        <v>4401.7137899999998</v>
      </c>
      <c r="AB304" s="378">
        <f>X304-AA304</f>
        <v>484677.59620999999</v>
      </c>
      <c r="AC304" s="376" t="s">
        <v>1066</v>
      </c>
      <c r="AD304" s="376" t="s">
        <v>795</v>
      </c>
      <c r="AE304" s="380"/>
      <c r="AF304" s="377">
        <v>14021216</v>
      </c>
      <c r="AG304" s="376">
        <v>16</v>
      </c>
      <c r="AH304" s="376"/>
      <c r="AI304" s="376"/>
    </row>
    <row r="305" spans="1:35" ht="20.25" x14ac:dyDescent="0.25">
      <c r="A305" s="709">
        <v>493</v>
      </c>
      <c r="B305" s="709" t="s">
        <v>964</v>
      </c>
      <c r="C305" s="709">
        <v>2262</v>
      </c>
      <c r="D305" s="710">
        <v>14021213</v>
      </c>
      <c r="E305" s="711">
        <v>344275</v>
      </c>
      <c r="F305" s="709">
        <v>175043</v>
      </c>
      <c r="G305" s="709" t="s">
        <v>44</v>
      </c>
      <c r="H305" s="709">
        <v>7.0000000000000001E-3</v>
      </c>
      <c r="I305" s="711">
        <f>E305*H305</f>
        <v>2409.9250000000002</v>
      </c>
      <c r="J305" s="709"/>
      <c r="K305" s="711">
        <f>E305-I305</f>
        <v>341865.07500000001</v>
      </c>
      <c r="L305" s="711"/>
      <c r="M305" s="709"/>
      <c r="N305" s="710"/>
      <c r="O305" s="709" t="s">
        <v>84</v>
      </c>
      <c r="P305" s="709">
        <v>9124</v>
      </c>
      <c r="Q305" s="710">
        <v>14021215</v>
      </c>
      <c r="R305" s="709" t="s">
        <v>1067</v>
      </c>
      <c r="S305" s="709">
        <v>26558948</v>
      </c>
      <c r="T305" s="709">
        <v>24356221</v>
      </c>
      <c r="U305" s="709" t="s">
        <v>97</v>
      </c>
      <c r="V305" s="709" t="s">
        <v>97</v>
      </c>
      <c r="W305" s="709" t="s">
        <v>103</v>
      </c>
      <c r="X305" s="711">
        <v>341865.08</v>
      </c>
      <c r="Y305" s="709"/>
      <c r="Z305" s="712">
        <v>8.9999999999999993E-3</v>
      </c>
      <c r="AA305" s="713">
        <v>3077</v>
      </c>
      <c r="AB305" s="711">
        <f>X305-AA305</f>
        <v>338788.08</v>
      </c>
      <c r="AC305" s="709" t="s">
        <v>1066</v>
      </c>
      <c r="AD305" s="709" t="s">
        <v>795</v>
      </c>
      <c r="AE305" s="714"/>
      <c r="AF305" s="710">
        <v>14021216</v>
      </c>
      <c r="AG305" s="709">
        <v>17</v>
      </c>
      <c r="AH305" s="709"/>
      <c r="AI305" s="709"/>
    </row>
    <row r="306" spans="1:35" ht="20.25" x14ac:dyDescent="0.25">
      <c r="A306" s="1002">
        <v>494</v>
      </c>
      <c r="B306" s="698" t="s">
        <v>965</v>
      </c>
      <c r="C306" s="1002">
        <v>2262</v>
      </c>
      <c r="D306" s="1004">
        <v>14021213</v>
      </c>
      <c r="E306" s="1006">
        <v>386054</v>
      </c>
      <c r="F306" s="1002">
        <v>175048</v>
      </c>
      <c r="G306" s="1002" t="s">
        <v>172</v>
      </c>
      <c r="H306" s="1002">
        <v>5.0000000000000001E-3</v>
      </c>
      <c r="I306" s="1006">
        <f>E306*H306</f>
        <v>1930.27</v>
      </c>
      <c r="J306" s="1002"/>
      <c r="K306" s="1006">
        <f>E306-I306</f>
        <v>384123.73</v>
      </c>
      <c r="L306" s="1006"/>
      <c r="M306" s="1002"/>
      <c r="N306" s="1004"/>
      <c r="O306" s="698" t="s">
        <v>84</v>
      </c>
      <c r="P306" s="698">
        <v>9124</v>
      </c>
      <c r="Q306" s="699">
        <v>14021215</v>
      </c>
      <c r="R306" s="698" t="s">
        <v>1069</v>
      </c>
      <c r="S306" s="698">
        <v>26558948</v>
      </c>
      <c r="T306" s="698">
        <v>24356221</v>
      </c>
      <c r="U306" s="698" t="s">
        <v>97</v>
      </c>
      <c r="V306" s="698" t="s">
        <v>97</v>
      </c>
      <c r="W306" s="698" t="s">
        <v>103</v>
      </c>
      <c r="X306" s="700">
        <v>337105.4</v>
      </c>
      <c r="Y306" s="698"/>
      <c r="Z306" s="701">
        <v>8.9999999999999993E-3</v>
      </c>
      <c r="AA306" s="702">
        <v>3034</v>
      </c>
      <c r="AB306" s="700">
        <f t="shared" ref="AB306:AB310" si="41">X306-AA306</f>
        <v>334071.40000000002</v>
      </c>
      <c r="AC306" s="698" t="s">
        <v>1066</v>
      </c>
      <c r="AD306" s="698" t="s">
        <v>795</v>
      </c>
      <c r="AE306" s="703"/>
      <c r="AF306" s="699">
        <v>14021216</v>
      </c>
      <c r="AG306" s="698">
        <v>18</v>
      </c>
      <c r="AH306" s="698"/>
      <c r="AI306" s="698"/>
    </row>
    <row r="307" spans="1:35" ht="20.25" x14ac:dyDescent="0.25">
      <c r="A307" s="1003"/>
      <c r="B307" s="698" t="s">
        <v>966</v>
      </c>
      <c r="C307" s="1003"/>
      <c r="D307" s="1005"/>
      <c r="E307" s="1007"/>
      <c r="F307" s="1003"/>
      <c r="G307" s="1003"/>
      <c r="H307" s="1003"/>
      <c r="I307" s="1007"/>
      <c r="J307" s="1003"/>
      <c r="K307" s="1007"/>
      <c r="L307" s="1007"/>
      <c r="M307" s="1003"/>
      <c r="N307" s="1005"/>
      <c r="O307" s="698" t="s">
        <v>158</v>
      </c>
      <c r="P307" s="698"/>
      <c r="Q307" s="699"/>
      <c r="R307" s="698" t="s">
        <v>706</v>
      </c>
      <c r="S307" s="698">
        <v>24349823</v>
      </c>
      <c r="T307" s="698"/>
      <c r="U307" s="698" t="s">
        <v>97</v>
      </c>
      <c r="V307" s="698" t="s">
        <v>97</v>
      </c>
      <c r="W307" s="698"/>
      <c r="X307" s="700">
        <v>47018.33</v>
      </c>
      <c r="Y307" s="698"/>
      <c r="Z307" s="701">
        <v>8.9999999999999993E-3</v>
      </c>
      <c r="AA307" s="702">
        <v>423</v>
      </c>
      <c r="AB307" s="700">
        <f t="shared" si="41"/>
        <v>46595.33</v>
      </c>
      <c r="AC307" s="698"/>
      <c r="AD307" s="698" t="s">
        <v>795</v>
      </c>
      <c r="AE307" s="703"/>
      <c r="AF307" s="699"/>
      <c r="AG307" s="698">
        <v>19</v>
      </c>
      <c r="AH307" s="698"/>
      <c r="AI307" s="698"/>
    </row>
    <row r="308" spans="1:35" ht="20.25" x14ac:dyDescent="0.25">
      <c r="A308" s="1141">
        <v>499</v>
      </c>
      <c r="B308" s="720" t="s">
        <v>967</v>
      </c>
      <c r="C308" s="1141">
        <v>2262</v>
      </c>
      <c r="D308" s="1144">
        <v>14021213</v>
      </c>
      <c r="E308" s="1147">
        <v>1167873</v>
      </c>
      <c r="F308" s="1141">
        <v>175174</v>
      </c>
      <c r="G308" s="1141" t="s">
        <v>578</v>
      </c>
      <c r="H308" s="1141">
        <v>0</v>
      </c>
      <c r="I308" s="1147">
        <v>0</v>
      </c>
      <c r="J308" s="1141"/>
      <c r="K308" s="1147">
        <v>1167873</v>
      </c>
      <c r="L308" s="1147"/>
      <c r="M308" s="1141"/>
      <c r="N308" s="1144"/>
      <c r="O308" s="720" t="s">
        <v>84</v>
      </c>
      <c r="P308" s="720">
        <v>912</v>
      </c>
      <c r="Q308" s="721">
        <v>14021215</v>
      </c>
      <c r="R308" s="720" t="s">
        <v>1050</v>
      </c>
      <c r="S308" s="720">
        <v>26656931</v>
      </c>
      <c r="T308" s="720">
        <v>24358226</v>
      </c>
      <c r="U308" s="720" t="s">
        <v>97</v>
      </c>
      <c r="V308" s="720" t="s">
        <v>97</v>
      </c>
      <c r="W308" s="720"/>
      <c r="X308" s="722">
        <v>803184.42</v>
      </c>
      <c r="Y308" s="720"/>
      <c r="Z308" s="723">
        <v>5.0000000000000001E-3</v>
      </c>
      <c r="AA308" s="724">
        <v>4016</v>
      </c>
      <c r="AB308" s="722">
        <f t="shared" si="41"/>
        <v>799168.42</v>
      </c>
      <c r="AC308" s="720" t="s">
        <v>1066</v>
      </c>
      <c r="AD308" s="720" t="s">
        <v>795</v>
      </c>
      <c r="AE308" s="725"/>
      <c r="AF308" s="721">
        <v>14021216</v>
      </c>
      <c r="AG308" s="720">
        <v>20</v>
      </c>
      <c r="AH308" s="720"/>
      <c r="AI308" s="720"/>
    </row>
    <row r="309" spans="1:35" ht="20.25" x14ac:dyDescent="0.25">
      <c r="A309" s="1142"/>
      <c r="B309" s="720" t="s">
        <v>968</v>
      </c>
      <c r="C309" s="1142"/>
      <c r="D309" s="1145"/>
      <c r="E309" s="1148"/>
      <c r="F309" s="1142"/>
      <c r="G309" s="1142"/>
      <c r="H309" s="1142"/>
      <c r="I309" s="1148"/>
      <c r="J309" s="1142"/>
      <c r="K309" s="1148"/>
      <c r="L309" s="1148"/>
      <c r="M309" s="1142"/>
      <c r="N309" s="1145"/>
      <c r="O309" s="720" t="s">
        <v>158</v>
      </c>
      <c r="P309" s="720"/>
      <c r="Q309" s="721"/>
      <c r="R309" s="720" t="s">
        <v>706</v>
      </c>
      <c r="S309" s="720">
        <v>24349823</v>
      </c>
      <c r="T309" s="720"/>
      <c r="U309" s="720" t="s">
        <v>97</v>
      </c>
      <c r="V309" s="720" t="s">
        <v>97</v>
      </c>
      <c r="W309" s="720"/>
      <c r="X309" s="722">
        <v>344003</v>
      </c>
      <c r="Y309" s="720"/>
      <c r="Z309" s="723">
        <v>5.0000000000000001E-3</v>
      </c>
      <c r="AA309" s="724">
        <v>1720</v>
      </c>
      <c r="AB309" s="722">
        <f t="shared" si="41"/>
        <v>342283</v>
      </c>
      <c r="AC309" s="720"/>
      <c r="AD309" s="720" t="s">
        <v>795</v>
      </c>
      <c r="AE309" s="725"/>
      <c r="AF309" s="721"/>
      <c r="AG309" s="720">
        <v>21</v>
      </c>
      <c r="AH309" s="720"/>
      <c r="AI309" s="720"/>
    </row>
    <row r="310" spans="1:35" ht="20.25" x14ac:dyDescent="0.25">
      <c r="A310" s="1142"/>
      <c r="B310" s="720" t="s">
        <v>969</v>
      </c>
      <c r="C310" s="1142"/>
      <c r="D310" s="1145"/>
      <c r="E310" s="1148"/>
      <c r="F310" s="1142"/>
      <c r="G310" s="1142"/>
      <c r="H310" s="1142"/>
      <c r="I310" s="1148"/>
      <c r="J310" s="1142"/>
      <c r="K310" s="1148"/>
      <c r="L310" s="1148"/>
      <c r="M310" s="1142"/>
      <c r="N310" s="1145"/>
      <c r="O310" s="720" t="s">
        <v>158</v>
      </c>
      <c r="P310" s="720"/>
      <c r="Q310" s="721"/>
      <c r="R310" s="720" t="s">
        <v>706</v>
      </c>
      <c r="S310" s="720">
        <v>24349823</v>
      </c>
      <c r="T310" s="720"/>
      <c r="U310" s="720" t="s">
        <v>97</v>
      </c>
      <c r="V310" s="720" t="s">
        <v>97</v>
      </c>
      <c r="W310" s="720"/>
      <c r="X310" s="722">
        <v>708</v>
      </c>
      <c r="Y310" s="720"/>
      <c r="Z310" s="723">
        <v>5.0000000000000001E-3</v>
      </c>
      <c r="AA310" s="724">
        <v>4</v>
      </c>
      <c r="AB310" s="722">
        <f t="shared" si="41"/>
        <v>704</v>
      </c>
      <c r="AC310" s="720"/>
      <c r="AD310" s="720" t="s">
        <v>795</v>
      </c>
      <c r="AE310" s="725"/>
      <c r="AF310" s="721"/>
      <c r="AG310" s="720">
        <v>22</v>
      </c>
      <c r="AH310" s="720"/>
      <c r="AI310" s="720"/>
    </row>
    <row r="311" spans="1:35" ht="20.25" x14ac:dyDescent="0.25">
      <c r="A311" s="1142"/>
      <c r="B311" s="720" t="s">
        <v>970</v>
      </c>
      <c r="C311" s="1142"/>
      <c r="D311" s="1145"/>
      <c r="E311" s="1148"/>
      <c r="F311" s="1142"/>
      <c r="G311" s="1142"/>
      <c r="H311" s="1142"/>
      <c r="I311" s="1148"/>
      <c r="J311" s="1142"/>
      <c r="K311" s="1148"/>
      <c r="L311" s="1148"/>
      <c r="M311" s="1142"/>
      <c r="N311" s="1145"/>
      <c r="O311" s="720" t="s">
        <v>158</v>
      </c>
      <c r="P311" s="720"/>
      <c r="Q311" s="721"/>
      <c r="R311" s="720" t="s">
        <v>706</v>
      </c>
      <c r="S311" s="720">
        <v>24349823</v>
      </c>
      <c r="T311" s="720"/>
      <c r="U311" s="720" t="s">
        <v>97</v>
      </c>
      <c r="V311" s="720" t="s">
        <v>97</v>
      </c>
      <c r="W311" s="720"/>
      <c r="X311" s="722">
        <v>2064</v>
      </c>
      <c r="Y311" s="720"/>
      <c r="Z311" s="723">
        <v>5.0000000000000001E-3</v>
      </c>
      <c r="AA311" s="724">
        <v>10</v>
      </c>
      <c r="AB311" s="722">
        <f t="shared" ref="AB311:AB315" si="42">X311-AA311</f>
        <v>2054</v>
      </c>
      <c r="AC311" s="720"/>
      <c r="AD311" s="720" t="s">
        <v>795</v>
      </c>
      <c r="AE311" s="725"/>
      <c r="AF311" s="721"/>
      <c r="AG311" s="720">
        <v>23</v>
      </c>
      <c r="AH311" s="720"/>
      <c r="AI311" s="720"/>
    </row>
    <row r="312" spans="1:35" ht="20.25" x14ac:dyDescent="0.25">
      <c r="A312" s="1143"/>
      <c r="B312" s="720" t="s">
        <v>971</v>
      </c>
      <c r="C312" s="1143"/>
      <c r="D312" s="1146"/>
      <c r="E312" s="1149"/>
      <c r="F312" s="1143"/>
      <c r="G312" s="1143"/>
      <c r="H312" s="1143"/>
      <c r="I312" s="1149"/>
      <c r="J312" s="1143"/>
      <c r="K312" s="1149"/>
      <c r="L312" s="1149"/>
      <c r="M312" s="1143"/>
      <c r="N312" s="1146"/>
      <c r="O312" s="720"/>
      <c r="P312" s="720"/>
      <c r="Q312" s="721"/>
      <c r="R312" s="720" t="s">
        <v>1085</v>
      </c>
      <c r="S312" s="720">
        <v>27398630</v>
      </c>
      <c r="T312" s="720"/>
      <c r="U312" s="720" t="s">
        <v>97</v>
      </c>
      <c r="V312" s="720" t="s">
        <v>97</v>
      </c>
      <c r="W312" s="720"/>
      <c r="X312" s="722">
        <v>17913.580000000002</v>
      </c>
      <c r="Y312" s="720"/>
      <c r="Z312" s="723">
        <v>5.0000000000000001E-3</v>
      </c>
      <c r="AA312" s="724">
        <v>90</v>
      </c>
      <c r="AB312" s="722">
        <f t="shared" si="42"/>
        <v>17823.580000000002</v>
      </c>
      <c r="AC312" s="720"/>
      <c r="AD312" s="720" t="s">
        <v>795</v>
      </c>
      <c r="AE312" s="725"/>
      <c r="AF312" s="721"/>
      <c r="AG312" s="720">
        <v>24</v>
      </c>
      <c r="AH312" s="720"/>
      <c r="AI312" s="720"/>
    </row>
    <row r="313" spans="1:35" ht="20.25" x14ac:dyDescent="0.25">
      <c r="A313" s="731">
        <v>160</v>
      </c>
      <c r="B313" s="159" t="s">
        <v>972</v>
      </c>
      <c r="C313" s="731">
        <v>944</v>
      </c>
      <c r="D313" s="732">
        <v>14020531</v>
      </c>
      <c r="E313" s="733">
        <v>336744</v>
      </c>
      <c r="F313" s="731">
        <v>1634491</v>
      </c>
      <c r="G313" s="731" t="s">
        <v>94</v>
      </c>
      <c r="H313" s="731">
        <v>7.0000000000000001E-3</v>
      </c>
      <c r="I313" s="733">
        <f>E313*H313</f>
        <v>2357.2080000000001</v>
      </c>
      <c r="J313" s="731"/>
      <c r="K313" s="733">
        <f>E313-I313</f>
        <v>334386.79200000002</v>
      </c>
      <c r="L313" s="733">
        <v>334386.8</v>
      </c>
      <c r="M313" s="731">
        <v>403981</v>
      </c>
      <c r="N313" s="732">
        <v>14020620</v>
      </c>
      <c r="O313" s="159" t="s">
        <v>84</v>
      </c>
      <c r="P313" s="159"/>
      <c r="Q313" s="160"/>
      <c r="R313" s="159" t="s">
        <v>1100</v>
      </c>
      <c r="S313" s="159">
        <v>28002130</v>
      </c>
      <c r="T313" s="159"/>
      <c r="U313" s="159" t="s">
        <v>97</v>
      </c>
      <c r="V313" s="159" t="s">
        <v>97</v>
      </c>
      <c r="W313" s="159"/>
      <c r="X313" s="161">
        <v>334386.78999999998</v>
      </c>
      <c r="Y313" s="159"/>
      <c r="Z313" s="1203">
        <v>8.9999999999999993E-3</v>
      </c>
      <c r="AA313" s="162">
        <f>X313*Z313</f>
        <v>3009.4811099999997</v>
      </c>
      <c r="AB313" s="161">
        <f>X313-AA313</f>
        <v>331377.30888999999</v>
      </c>
      <c r="AC313" s="159"/>
      <c r="AD313" s="159" t="s">
        <v>93</v>
      </c>
      <c r="AE313" s="163"/>
      <c r="AF313" s="160"/>
      <c r="AG313" s="159"/>
      <c r="AH313" s="159"/>
      <c r="AI313" s="159"/>
    </row>
    <row r="314" spans="1:35" ht="20.25" x14ac:dyDescent="0.25">
      <c r="A314" s="734">
        <v>163</v>
      </c>
      <c r="B314" s="214" t="s">
        <v>973</v>
      </c>
      <c r="C314" s="734"/>
      <c r="D314" s="735"/>
      <c r="E314" s="736"/>
      <c r="F314" s="734"/>
      <c r="G314" s="734"/>
      <c r="H314" s="734"/>
      <c r="I314" s="736"/>
      <c r="J314" s="734"/>
      <c r="K314" s="736"/>
      <c r="L314" s="736"/>
      <c r="M314" s="734"/>
      <c r="N314" s="735"/>
      <c r="O314" s="214"/>
      <c r="P314" s="214"/>
      <c r="Q314" s="215"/>
      <c r="R314" s="214"/>
      <c r="S314" s="214"/>
      <c r="T314" s="214"/>
      <c r="U314" s="214" t="s">
        <v>97</v>
      </c>
      <c r="V314" s="214" t="s">
        <v>97</v>
      </c>
      <c r="W314" s="214"/>
      <c r="X314" s="216"/>
      <c r="Y314" s="214"/>
      <c r="Z314" s="1204"/>
      <c r="AA314" s="217"/>
      <c r="AB314" s="216"/>
      <c r="AC314" s="214"/>
      <c r="AD314" s="214" t="s">
        <v>93</v>
      </c>
      <c r="AE314" s="218"/>
      <c r="AF314" s="215"/>
      <c r="AG314" s="214"/>
      <c r="AH314" s="214"/>
      <c r="AI314" s="214"/>
    </row>
    <row r="315" spans="1:35" ht="20.25" x14ac:dyDescent="0.25">
      <c r="A315" s="1150">
        <v>497</v>
      </c>
      <c r="B315" s="1150" t="s">
        <v>974</v>
      </c>
      <c r="C315" s="1150">
        <v>2290</v>
      </c>
      <c r="D315" s="1151">
        <v>14021216</v>
      </c>
      <c r="E315" s="1152">
        <v>1500000</v>
      </c>
      <c r="F315" s="1150">
        <v>175135</v>
      </c>
      <c r="G315" s="1150" t="s">
        <v>83</v>
      </c>
      <c r="H315" s="1150">
        <v>8.0000000000000002E-3</v>
      </c>
      <c r="I315" s="1152">
        <f>E315*H315</f>
        <v>12000</v>
      </c>
      <c r="J315" s="1150"/>
      <c r="K315" s="1152">
        <f>E315-I315</f>
        <v>1488000</v>
      </c>
      <c r="L315" s="1152"/>
      <c r="M315" s="1150"/>
      <c r="N315" s="1151"/>
      <c r="O315" s="1150" t="s">
        <v>85</v>
      </c>
      <c r="P315" s="1150"/>
      <c r="Q315" s="1151"/>
      <c r="R315" s="1150" t="s">
        <v>218</v>
      </c>
      <c r="S315" s="1150">
        <v>25437450</v>
      </c>
      <c r="T315" s="1150"/>
      <c r="U315" s="1150" t="s">
        <v>46</v>
      </c>
      <c r="V315" s="1150" t="s">
        <v>46</v>
      </c>
      <c r="W315" s="1150"/>
      <c r="X315" s="1152">
        <v>438537.19</v>
      </c>
      <c r="Y315" s="1150"/>
      <c r="Z315" s="1152">
        <v>1.7</v>
      </c>
      <c r="AA315" s="1153">
        <v>7455</v>
      </c>
      <c r="AB315" s="1152">
        <f t="shared" si="42"/>
        <v>431082.19</v>
      </c>
      <c r="AC315" s="1150"/>
      <c r="AD315" s="1150" t="s">
        <v>899</v>
      </c>
      <c r="AE315" s="1154"/>
      <c r="AF315" s="1151"/>
      <c r="AG315" s="1150">
        <v>68</v>
      </c>
      <c r="AH315" s="1150"/>
      <c r="AI315" s="1150"/>
    </row>
    <row r="316" spans="1:35" ht="20.25" x14ac:dyDescent="0.25">
      <c r="A316" s="1150"/>
      <c r="B316" s="1150" t="s">
        <v>975</v>
      </c>
      <c r="C316" s="1150"/>
      <c r="D316" s="1151"/>
      <c r="E316" s="1152"/>
      <c r="F316" s="1150"/>
      <c r="G316" s="1150"/>
      <c r="H316" s="1150"/>
      <c r="I316" s="1152"/>
      <c r="J316" s="1150"/>
      <c r="K316" s="1152"/>
      <c r="L316" s="1152"/>
      <c r="M316" s="1150"/>
      <c r="N316" s="1151"/>
      <c r="O316" s="1150"/>
      <c r="P316" s="1150"/>
      <c r="Q316" s="1151"/>
      <c r="R316" s="1150"/>
      <c r="S316" s="1150"/>
      <c r="T316" s="1150"/>
      <c r="U316" s="1150" t="s">
        <v>46</v>
      </c>
      <c r="V316" s="1150" t="s">
        <v>46</v>
      </c>
      <c r="W316" s="1150"/>
      <c r="X316" s="1152"/>
      <c r="Y316" s="1150"/>
      <c r="Z316" s="1152">
        <v>1.7</v>
      </c>
      <c r="AA316" s="1153">
        <f>X316*Z316/100</f>
        <v>0</v>
      </c>
      <c r="AB316" s="1152">
        <f t="shared" ref="AB316" si="43">X316-AA316</f>
        <v>0</v>
      </c>
      <c r="AC316" s="1150"/>
      <c r="AD316" s="1150" t="s">
        <v>899</v>
      </c>
      <c r="AE316" s="1154"/>
      <c r="AF316" s="1151"/>
      <c r="AG316" s="1150">
        <v>69</v>
      </c>
      <c r="AH316" s="1150"/>
      <c r="AI316" s="1150"/>
    </row>
    <row r="317" spans="1:35" ht="20.25" x14ac:dyDescent="0.25">
      <c r="A317" s="1150"/>
      <c r="B317" s="1150" t="s">
        <v>976</v>
      </c>
      <c r="C317" s="1150"/>
      <c r="D317" s="1151"/>
      <c r="E317" s="1152"/>
      <c r="F317" s="1150"/>
      <c r="G317" s="1150"/>
      <c r="H317" s="1150"/>
      <c r="I317" s="1152"/>
      <c r="J317" s="1150"/>
      <c r="K317" s="1152"/>
      <c r="L317" s="1152"/>
      <c r="M317" s="1150"/>
      <c r="N317" s="1151"/>
      <c r="O317" s="1150"/>
      <c r="P317" s="1150"/>
      <c r="Q317" s="1151"/>
      <c r="R317" s="1150"/>
      <c r="S317" s="1150"/>
      <c r="T317" s="1150"/>
      <c r="U317" s="1150" t="s">
        <v>46</v>
      </c>
      <c r="V317" s="1150" t="s">
        <v>46</v>
      </c>
      <c r="W317" s="1150"/>
      <c r="X317" s="1152"/>
      <c r="Y317" s="1150"/>
      <c r="Z317" s="1152">
        <v>1.7</v>
      </c>
      <c r="AA317" s="1153">
        <f t="shared" ref="AA317:AA319" si="44">X317*Z317/100</f>
        <v>0</v>
      </c>
      <c r="AB317" s="1152">
        <f t="shared" ref="AB317:AB320" si="45">X317-AA317</f>
        <v>0</v>
      </c>
      <c r="AC317" s="1150"/>
      <c r="AD317" s="1150" t="s">
        <v>899</v>
      </c>
      <c r="AE317" s="1154"/>
      <c r="AF317" s="1151"/>
      <c r="AG317" s="1150">
        <v>70</v>
      </c>
      <c r="AH317" s="1150"/>
      <c r="AI317" s="1150"/>
    </row>
    <row r="318" spans="1:35" ht="20.25" x14ac:dyDescent="0.25">
      <c r="A318" s="1150"/>
      <c r="B318" s="1150" t="s">
        <v>977</v>
      </c>
      <c r="C318" s="1150"/>
      <c r="D318" s="1151"/>
      <c r="E318" s="1152"/>
      <c r="F318" s="1150"/>
      <c r="G318" s="1150"/>
      <c r="H318" s="1150"/>
      <c r="I318" s="1152"/>
      <c r="J318" s="1150"/>
      <c r="K318" s="1152"/>
      <c r="L318" s="1152"/>
      <c r="M318" s="1150"/>
      <c r="N318" s="1151"/>
      <c r="O318" s="1150"/>
      <c r="P318" s="1150"/>
      <c r="Q318" s="1151"/>
      <c r="R318" s="1150"/>
      <c r="S318" s="1150"/>
      <c r="T318" s="1150"/>
      <c r="U318" s="1150" t="s">
        <v>46</v>
      </c>
      <c r="V318" s="1150" t="s">
        <v>46</v>
      </c>
      <c r="W318" s="1150"/>
      <c r="X318" s="1152"/>
      <c r="Y318" s="1150"/>
      <c r="Z318" s="1152">
        <v>1.7</v>
      </c>
      <c r="AA318" s="1153">
        <f t="shared" si="44"/>
        <v>0</v>
      </c>
      <c r="AB318" s="1152">
        <f t="shared" si="45"/>
        <v>0</v>
      </c>
      <c r="AC318" s="1150"/>
      <c r="AD318" s="1150" t="s">
        <v>899</v>
      </c>
      <c r="AE318" s="1154"/>
      <c r="AF318" s="1151"/>
      <c r="AG318" s="1150">
        <v>71</v>
      </c>
      <c r="AH318" s="1150"/>
      <c r="AI318" s="1150"/>
    </row>
    <row r="319" spans="1:35" ht="20.25" x14ac:dyDescent="0.25">
      <c r="A319" s="1150"/>
      <c r="B319" s="1150" t="s">
        <v>978</v>
      </c>
      <c r="C319" s="1150"/>
      <c r="D319" s="1151"/>
      <c r="E319" s="1152"/>
      <c r="F319" s="1150"/>
      <c r="G319" s="1150"/>
      <c r="H319" s="1150"/>
      <c r="I319" s="1152"/>
      <c r="J319" s="1150"/>
      <c r="K319" s="1152"/>
      <c r="L319" s="1152"/>
      <c r="M319" s="1150"/>
      <c r="N319" s="1151"/>
      <c r="O319" s="1150"/>
      <c r="P319" s="1150"/>
      <c r="Q319" s="1151"/>
      <c r="R319" s="1150"/>
      <c r="S319" s="1150"/>
      <c r="T319" s="1150"/>
      <c r="U319" s="1150" t="s">
        <v>46</v>
      </c>
      <c r="V319" s="1150" t="s">
        <v>46</v>
      </c>
      <c r="W319" s="1150"/>
      <c r="X319" s="1152"/>
      <c r="Y319" s="1150"/>
      <c r="Z319" s="1152">
        <v>1.7</v>
      </c>
      <c r="AA319" s="1153">
        <f t="shared" si="44"/>
        <v>0</v>
      </c>
      <c r="AB319" s="1152">
        <f t="shared" si="45"/>
        <v>0</v>
      </c>
      <c r="AC319" s="1150"/>
      <c r="AD319" s="1150" t="s">
        <v>899</v>
      </c>
      <c r="AE319" s="1154"/>
      <c r="AF319" s="1151"/>
      <c r="AG319" s="1150">
        <v>72</v>
      </c>
      <c r="AH319" s="1150"/>
      <c r="AI319" s="1150"/>
    </row>
    <row r="320" spans="1:35" ht="20.25" x14ac:dyDescent="0.25">
      <c r="A320" s="1175">
        <v>502</v>
      </c>
      <c r="B320" s="1175" t="s">
        <v>979</v>
      </c>
      <c r="C320" s="1175">
        <v>2280</v>
      </c>
      <c r="D320" s="1176">
        <v>14021214</v>
      </c>
      <c r="E320" s="1177">
        <v>1387883</v>
      </c>
      <c r="F320" s="1175">
        <v>175899</v>
      </c>
      <c r="G320" s="1175" t="s">
        <v>1063</v>
      </c>
      <c r="H320" s="1175">
        <v>7.0000000000000001E-3</v>
      </c>
      <c r="I320" s="1177">
        <f>E320*H320</f>
        <v>9715.1810000000005</v>
      </c>
      <c r="J320" s="1175"/>
      <c r="K320" s="1177">
        <f>E320-I320</f>
        <v>1378167.8189999999</v>
      </c>
      <c r="L320" s="1177"/>
      <c r="M320" s="1175"/>
      <c r="N320" s="1176"/>
      <c r="O320" s="1175" t="s">
        <v>84</v>
      </c>
      <c r="P320" s="1175"/>
      <c r="Q320" s="1176"/>
      <c r="R320" s="1175" t="s">
        <v>1064</v>
      </c>
      <c r="S320" s="1175">
        <v>24087688</v>
      </c>
      <c r="T320" s="1175"/>
      <c r="U320" s="1175" t="s">
        <v>97</v>
      </c>
      <c r="V320" s="1175" t="s">
        <v>97</v>
      </c>
      <c r="W320" s="1175"/>
      <c r="X320" s="1177">
        <v>1287244.1499999999</v>
      </c>
      <c r="Y320" s="1175"/>
      <c r="Z320" s="1180">
        <v>8.9999999999999993E-3</v>
      </c>
      <c r="AA320" s="1178">
        <v>11585</v>
      </c>
      <c r="AB320" s="1177">
        <f t="shared" si="45"/>
        <v>1275659.1499999999</v>
      </c>
      <c r="AC320" s="1175"/>
      <c r="AD320" s="1175" t="s">
        <v>98</v>
      </c>
      <c r="AE320" s="1179"/>
      <c r="AF320" s="1176"/>
      <c r="AG320" s="1175"/>
      <c r="AH320" s="1175"/>
      <c r="AI320" s="1175"/>
    </row>
    <row r="321" spans="1:35" ht="20.25" x14ac:dyDescent="0.25">
      <c r="A321" s="1175"/>
      <c r="B321" s="1175" t="s">
        <v>980</v>
      </c>
      <c r="C321" s="1175"/>
      <c r="D321" s="1176"/>
      <c r="E321" s="1177"/>
      <c r="F321" s="1175"/>
      <c r="G321" s="1175"/>
      <c r="H321" s="1175"/>
      <c r="I321" s="1177"/>
      <c r="J321" s="1175"/>
      <c r="K321" s="1177"/>
      <c r="L321" s="1177"/>
      <c r="M321" s="1175"/>
      <c r="N321" s="1176"/>
      <c r="O321" s="1175" t="s">
        <v>84</v>
      </c>
      <c r="P321" s="1175"/>
      <c r="Q321" s="1176"/>
      <c r="R321" s="1175" t="s">
        <v>1064</v>
      </c>
      <c r="S321" s="1175">
        <v>24087688</v>
      </c>
      <c r="T321" s="1175"/>
      <c r="U321" s="1175" t="s">
        <v>97</v>
      </c>
      <c r="V321" s="1175" t="s">
        <v>97</v>
      </c>
      <c r="W321" s="1175"/>
      <c r="X321" s="1177">
        <v>33551.11</v>
      </c>
      <c r="Y321" s="1175"/>
      <c r="Z321" s="1180">
        <v>8.9999999999999993E-3</v>
      </c>
      <c r="AA321" s="1178">
        <v>302</v>
      </c>
      <c r="AB321" s="1177">
        <f t="shared" ref="AB321:AB324" si="46">X321-AA321</f>
        <v>33249.11</v>
      </c>
      <c r="AC321" s="1175"/>
      <c r="AD321" s="1175" t="s">
        <v>98</v>
      </c>
      <c r="AE321" s="1179"/>
      <c r="AF321" s="1176"/>
      <c r="AG321" s="1175"/>
      <c r="AH321" s="1175"/>
      <c r="AI321" s="1175"/>
    </row>
    <row r="322" spans="1:35" ht="20.25" x14ac:dyDescent="0.25">
      <c r="A322" s="1175"/>
      <c r="B322" s="1175" t="s">
        <v>981</v>
      </c>
      <c r="C322" s="1175"/>
      <c r="D322" s="1176"/>
      <c r="E322" s="1177"/>
      <c r="F322" s="1175"/>
      <c r="G322" s="1175"/>
      <c r="H322" s="1175"/>
      <c r="I322" s="1177"/>
      <c r="J322" s="1175"/>
      <c r="K322" s="1177"/>
      <c r="L322" s="1177"/>
      <c r="M322" s="1175"/>
      <c r="N322" s="1176"/>
      <c r="O322" s="1175"/>
      <c r="P322" s="1175"/>
      <c r="Q322" s="1176"/>
      <c r="R322" s="1175"/>
      <c r="S322" s="1175"/>
      <c r="T322" s="1175"/>
      <c r="U322" s="1175" t="s">
        <v>97</v>
      </c>
      <c r="V322" s="1175" t="s">
        <v>97</v>
      </c>
      <c r="W322" s="1175"/>
      <c r="X322" s="1177"/>
      <c r="Y322" s="1175"/>
      <c r="Z322" s="1180">
        <v>8.9999999999999993E-3</v>
      </c>
      <c r="AA322" s="1178">
        <f t="shared" ref="AA322:AA323" si="47">X322*Z322</f>
        <v>0</v>
      </c>
      <c r="AB322" s="1177">
        <f t="shared" si="46"/>
        <v>0</v>
      </c>
      <c r="AC322" s="1175"/>
      <c r="AD322" s="1175" t="s">
        <v>98</v>
      </c>
      <c r="AE322" s="1179"/>
      <c r="AF322" s="1176"/>
      <c r="AG322" s="1175"/>
      <c r="AH322" s="1175"/>
      <c r="AI322" s="1175"/>
    </row>
    <row r="323" spans="1:35" ht="20.25" x14ac:dyDescent="0.25">
      <c r="A323" s="1175"/>
      <c r="B323" s="1175" t="s">
        <v>982</v>
      </c>
      <c r="C323" s="1175"/>
      <c r="D323" s="1176"/>
      <c r="E323" s="1177"/>
      <c r="F323" s="1175"/>
      <c r="G323" s="1175"/>
      <c r="H323" s="1175"/>
      <c r="I323" s="1177"/>
      <c r="J323" s="1175"/>
      <c r="K323" s="1177"/>
      <c r="L323" s="1177"/>
      <c r="M323" s="1175"/>
      <c r="N323" s="1176"/>
      <c r="O323" s="1175"/>
      <c r="P323" s="1175"/>
      <c r="Q323" s="1176"/>
      <c r="R323" s="1175"/>
      <c r="S323" s="1175"/>
      <c r="T323" s="1175"/>
      <c r="U323" s="1175" t="s">
        <v>97</v>
      </c>
      <c r="V323" s="1175" t="s">
        <v>97</v>
      </c>
      <c r="W323" s="1175"/>
      <c r="X323" s="1177"/>
      <c r="Y323" s="1175"/>
      <c r="Z323" s="1180">
        <v>8.9999999999999993E-3</v>
      </c>
      <c r="AA323" s="1178">
        <f t="shared" si="47"/>
        <v>0</v>
      </c>
      <c r="AB323" s="1177">
        <f t="shared" si="46"/>
        <v>0</v>
      </c>
      <c r="AC323" s="1175"/>
      <c r="AD323" s="1175" t="s">
        <v>98</v>
      </c>
      <c r="AE323" s="1179"/>
      <c r="AF323" s="1176"/>
      <c r="AG323" s="1175"/>
      <c r="AH323" s="1175"/>
      <c r="AI323" s="1175"/>
    </row>
    <row r="324" spans="1:35" ht="20.25" x14ac:dyDescent="0.25">
      <c r="A324" s="1189">
        <v>503</v>
      </c>
      <c r="B324" s="1189" t="s">
        <v>983</v>
      </c>
      <c r="C324" s="1189">
        <v>2280</v>
      </c>
      <c r="D324" s="1190">
        <v>14021214</v>
      </c>
      <c r="E324" s="1191">
        <v>1236490</v>
      </c>
      <c r="F324" s="1189">
        <v>175908</v>
      </c>
      <c r="G324" s="1189" t="s">
        <v>83</v>
      </c>
      <c r="H324" s="1189">
        <v>7.0000000000000001E-3</v>
      </c>
      <c r="I324" s="1191">
        <f>E324*H324</f>
        <v>8655.43</v>
      </c>
      <c r="J324" s="1189"/>
      <c r="K324" s="1191">
        <f>E324-I324</f>
        <v>1227834.57</v>
      </c>
      <c r="L324" s="1191"/>
      <c r="M324" s="1189"/>
      <c r="N324" s="1190"/>
      <c r="O324" s="1189" t="s">
        <v>84</v>
      </c>
      <c r="P324" s="1189"/>
      <c r="Q324" s="1190"/>
      <c r="R324" s="1189" t="s">
        <v>216</v>
      </c>
      <c r="S324" s="1189">
        <v>25748954</v>
      </c>
      <c r="T324" s="1189"/>
      <c r="U324" s="1189" t="s">
        <v>97</v>
      </c>
      <c r="V324" s="1189" t="s">
        <v>97</v>
      </c>
      <c r="W324" s="1189"/>
      <c r="X324" s="1191">
        <v>655267.1</v>
      </c>
      <c r="Y324" s="1189"/>
      <c r="Z324" s="1194">
        <v>8.9999999999999993E-3</v>
      </c>
      <c r="AA324" s="1192">
        <v>5897</v>
      </c>
      <c r="AB324" s="1191">
        <f t="shared" si="46"/>
        <v>649370.1</v>
      </c>
      <c r="AC324" s="1189"/>
      <c r="AD324" s="1189" t="s">
        <v>98</v>
      </c>
      <c r="AE324" s="1193"/>
      <c r="AF324" s="1190"/>
      <c r="AG324" s="1189"/>
      <c r="AH324" s="1189"/>
      <c r="AI324" s="1189"/>
    </row>
    <row r="325" spans="1:35" ht="20.25" x14ac:dyDescent="0.25">
      <c r="A325" s="1189"/>
      <c r="B325" s="1189" t="s">
        <v>984</v>
      </c>
      <c r="C325" s="1189"/>
      <c r="D325" s="1190"/>
      <c r="E325" s="1191"/>
      <c r="F325" s="1189"/>
      <c r="G325" s="1189"/>
      <c r="H325" s="1189"/>
      <c r="I325" s="1191"/>
      <c r="J325" s="1189"/>
      <c r="K325" s="1191"/>
      <c r="L325" s="1191"/>
      <c r="M325" s="1189"/>
      <c r="N325" s="1190"/>
      <c r="O325" s="1189" t="s">
        <v>84</v>
      </c>
      <c r="P325" s="1189"/>
      <c r="Q325" s="1190"/>
      <c r="R325" s="1189" t="s">
        <v>1064</v>
      </c>
      <c r="S325" s="1189">
        <v>24087688</v>
      </c>
      <c r="T325" s="1189"/>
      <c r="U325" s="1189" t="s">
        <v>97</v>
      </c>
      <c r="V325" s="1189" t="s">
        <v>97</v>
      </c>
      <c r="W325" s="1189"/>
      <c r="X325" s="1191">
        <v>572567.47</v>
      </c>
      <c r="Y325" s="1189"/>
      <c r="Z325" s="1194">
        <v>8.9999999999999993E-3</v>
      </c>
      <c r="AA325" s="1192">
        <v>5153</v>
      </c>
      <c r="AB325" s="1191">
        <f t="shared" ref="AB325:AB329" si="48">X325-AA325</f>
        <v>567414.47</v>
      </c>
      <c r="AC325" s="1189"/>
      <c r="AD325" s="1189" t="s">
        <v>98</v>
      </c>
      <c r="AE325" s="1193"/>
      <c r="AF325" s="1190"/>
      <c r="AG325" s="1189"/>
      <c r="AH325" s="1189"/>
      <c r="AI325" s="1189"/>
    </row>
    <row r="326" spans="1:35" ht="20.25" x14ac:dyDescent="0.25">
      <c r="A326" s="1189"/>
      <c r="B326" s="1189" t="s">
        <v>985</v>
      </c>
      <c r="C326" s="1189"/>
      <c r="D326" s="1190"/>
      <c r="E326" s="1191"/>
      <c r="F326" s="1189"/>
      <c r="G326" s="1189"/>
      <c r="H326" s="1189"/>
      <c r="I326" s="1191"/>
      <c r="J326" s="1189"/>
      <c r="K326" s="1191"/>
      <c r="L326" s="1191"/>
      <c r="M326" s="1189"/>
      <c r="N326" s="1190"/>
      <c r="O326" s="1189"/>
      <c r="P326" s="1189"/>
      <c r="Q326" s="1190"/>
      <c r="R326" s="1189"/>
      <c r="S326" s="1189"/>
      <c r="T326" s="1189"/>
      <c r="U326" s="1189" t="s">
        <v>97</v>
      </c>
      <c r="V326" s="1189" t="s">
        <v>97</v>
      </c>
      <c r="W326" s="1189"/>
      <c r="X326" s="1191"/>
      <c r="Y326" s="1189"/>
      <c r="Z326" s="1194">
        <v>8.9999999999999993E-3</v>
      </c>
      <c r="AA326" s="1192">
        <f t="shared" ref="AA326:AA329" si="49">X326*Z326</f>
        <v>0</v>
      </c>
      <c r="AB326" s="1191">
        <f t="shared" si="48"/>
        <v>0</v>
      </c>
      <c r="AC326" s="1189"/>
      <c r="AD326" s="1189" t="s">
        <v>98</v>
      </c>
      <c r="AE326" s="1193"/>
      <c r="AF326" s="1190"/>
      <c r="AG326" s="1189"/>
      <c r="AH326" s="1189"/>
      <c r="AI326" s="1189"/>
    </row>
    <row r="327" spans="1:35" ht="20.25" x14ac:dyDescent="0.25">
      <c r="A327" s="1189"/>
      <c r="B327" s="1189" t="s">
        <v>986</v>
      </c>
      <c r="C327" s="1189"/>
      <c r="D327" s="1190"/>
      <c r="E327" s="1191"/>
      <c r="F327" s="1189"/>
      <c r="G327" s="1189"/>
      <c r="H327" s="1189"/>
      <c r="I327" s="1191"/>
      <c r="J327" s="1189"/>
      <c r="K327" s="1191"/>
      <c r="L327" s="1191"/>
      <c r="M327" s="1189"/>
      <c r="N327" s="1190"/>
      <c r="O327" s="1189"/>
      <c r="P327" s="1189"/>
      <c r="Q327" s="1190"/>
      <c r="R327" s="1189"/>
      <c r="S327" s="1189"/>
      <c r="T327" s="1189"/>
      <c r="U327" s="1189" t="s">
        <v>97</v>
      </c>
      <c r="V327" s="1189" t="s">
        <v>97</v>
      </c>
      <c r="W327" s="1189"/>
      <c r="X327" s="1191"/>
      <c r="Y327" s="1189"/>
      <c r="Z327" s="1194">
        <v>8.9999999999999993E-3</v>
      </c>
      <c r="AA327" s="1192">
        <f t="shared" si="49"/>
        <v>0</v>
      </c>
      <c r="AB327" s="1191">
        <f t="shared" si="48"/>
        <v>0</v>
      </c>
      <c r="AC327" s="1189"/>
      <c r="AD327" s="1189" t="s">
        <v>98</v>
      </c>
      <c r="AE327" s="1193"/>
      <c r="AF327" s="1190"/>
      <c r="AG327" s="1189"/>
      <c r="AH327" s="1189"/>
      <c r="AI327" s="1189"/>
    </row>
    <row r="328" spans="1:35" ht="20.25" x14ac:dyDescent="0.25">
      <c r="A328" s="1189"/>
      <c r="B328" s="1189" t="s">
        <v>987</v>
      </c>
      <c r="C328" s="1189"/>
      <c r="D328" s="1190"/>
      <c r="E328" s="1191"/>
      <c r="F328" s="1189"/>
      <c r="G328" s="1189"/>
      <c r="H328" s="1189"/>
      <c r="I328" s="1191"/>
      <c r="J328" s="1189"/>
      <c r="K328" s="1191"/>
      <c r="L328" s="1191"/>
      <c r="M328" s="1189"/>
      <c r="N328" s="1190"/>
      <c r="O328" s="1189"/>
      <c r="P328" s="1189"/>
      <c r="Q328" s="1190"/>
      <c r="R328" s="1189"/>
      <c r="S328" s="1189"/>
      <c r="T328" s="1189"/>
      <c r="U328" s="1189" t="s">
        <v>97</v>
      </c>
      <c r="V328" s="1189" t="s">
        <v>97</v>
      </c>
      <c r="W328" s="1189"/>
      <c r="X328" s="1191"/>
      <c r="Y328" s="1189"/>
      <c r="Z328" s="1194">
        <v>8.9999999999999993E-3</v>
      </c>
      <c r="AA328" s="1192">
        <f t="shared" si="49"/>
        <v>0</v>
      </c>
      <c r="AB328" s="1191">
        <f t="shared" si="48"/>
        <v>0</v>
      </c>
      <c r="AC328" s="1189"/>
      <c r="AD328" s="1189" t="s">
        <v>98</v>
      </c>
      <c r="AE328" s="1193"/>
      <c r="AF328" s="1190"/>
      <c r="AG328" s="1189"/>
      <c r="AH328" s="1189"/>
      <c r="AI328" s="1189"/>
    </row>
    <row r="329" spans="1:35" ht="21" customHeight="1" x14ac:dyDescent="0.25">
      <c r="A329" s="1189"/>
      <c r="B329" s="1189" t="s">
        <v>988</v>
      </c>
      <c r="C329" s="1189"/>
      <c r="D329" s="1190"/>
      <c r="E329" s="1191"/>
      <c r="F329" s="1189"/>
      <c r="G329" s="1189"/>
      <c r="H329" s="1189"/>
      <c r="I329" s="1191"/>
      <c r="J329" s="1189"/>
      <c r="K329" s="1191"/>
      <c r="L329" s="1191"/>
      <c r="M329" s="1189"/>
      <c r="N329" s="1190"/>
      <c r="O329" s="1189"/>
      <c r="P329" s="1189"/>
      <c r="Q329" s="1190"/>
      <c r="R329" s="1189"/>
      <c r="S329" s="1189"/>
      <c r="T329" s="1189"/>
      <c r="U329" s="1189" t="s">
        <v>97</v>
      </c>
      <c r="V329" s="1189" t="s">
        <v>97</v>
      </c>
      <c r="W329" s="1189"/>
      <c r="X329" s="1191"/>
      <c r="Y329" s="1189"/>
      <c r="Z329" s="1194">
        <v>8.9999999999999993E-3</v>
      </c>
      <c r="AA329" s="1192">
        <f t="shared" si="49"/>
        <v>0</v>
      </c>
      <c r="AB329" s="1191">
        <f t="shared" si="48"/>
        <v>0</v>
      </c>
      <c r="AC329" s="1189"/>
      <c r="AD329" s="1189" t="s">
        <v>98</v>
      </c>
      <c r="AE329" s="1193"/>
      <c r="AF329" s="1190"/>
      <c r="AG329" s="1189"/>
      <c r="AH329" s="1189"/>
      <c r="AI329" s="1189"/>
    </row>
    <row r="330" spans="1:35" ht="20.25" x14ac:dyDescent="0.25">
      <c r="A330" s="578">
        <v>505</v>
      </c>
      <c r="B330" s="578" t="s">
        <v>989</v>
      </c>
      <c r="C330" s="578">
        <v>2290</v>
      </c>
      <c r="D330" s="579">
        <v>14021216</v>
      </c>
      <c r="E330" s="580">
        <v>1359683</v>
      </c>
      <c r="F330" s="578">
        <v>176022</v>
      </c>
      <c r="G330" s="578" t="s">
        <v>122</v>
      </c>
      <c r="H330" s="578">
        <v>7.0000000000000001E-3</v>
      </c>
      <c r="I330" s="580">
        <f>E330*H330</f>
        <v>9517.7810000000009</v>
      </c>
      <c r="J330" s="578"/>
      <c r="K330" s="580">
        <f>E330-I330</f>
        <v>1350165.219</v>
      </c>
      <c r="L330" s="580"/>
      <c r="M330" s="578"/>
      <c r="N330" s="579"/>
      <c r="O330" s="578" t="s">
        <v>85</v>
      </c>
      <c r="P330" s="578"/>
      <c r="Q330" s="579"/>
      <c r="R330" s="578" t="s">
        <v>1086</v>
      </c>
      <c r="S330" s="578">
        <v>27367816</v>
      </c>
      <c r="T330" s="578"/>
      <c r="U330" s="578" t="s">
        <v>97</v>
      </c>
      <c r="V330" s="578" t="s">
        <v>97</v>
      </c>
      <c r="W330" s="578"/>
      <c r="X330" s="580">
        <v>335351</v>
      </c>
      <c r="Y330" s="578"/>
      <c r="Z330" s="1162">
        <v>8.9999999999999993E-3</v>
      </c>
      <c r="AA330" s="581">
        <v>3018</v>
      </c>
      <c r="AB330" s="580">
        <f>X330-AA330</f>
        <v>332333</v>
      </c>
      <c r="AC330" s="578"/>
      <c r="AD330" s="578" t="s">
        <v>795</v>
      </c>
      <c r="AE330" s="582"/>
      <c r="AF330" s="579"/>
      <c r="AG330" s="578"/>
      <c r="AH330" s="578"/>
      <c r="AI330" s="578"/>
    </row>
    <row r="331" spans="1:35" ht="20.25" x14ac:dyDescent="0.25">
      <c r="A331" s="578"/>
      <c r="B331" s="578" t="s">
        <v>990</v>
      </c>
      <c r="C331" s="578"/>
      <c r="D331" s="579"/>
      <c r="E331" s="580"/>
      <c r="F331" s="578"/>
      <c r="G331" s="578"/>
      <c r="H331" s="578"/>
      <c r="I331" s="580"/>
      <c r="J331" s="578"/>
      <c r="K331" s="580"/>
      <c r="L331" s="580"/>
      <c r="M331" s="578"/>
      <c r="N331" s="579"/>
      <c r="O331" s="578" t="s">
        <v>84</v>
      </c>
      <c r="P331" s="578"/>
      <c r="Q331" s="579"/>
      <c r="R331" s="578" t="s">
        <v>1085</v>
      </c>
      <c r="S331" s="578">
        <v>27398630</v>
      </c>
      <c r="T331" s="578"/>
      <c r="U331" s="578" t="s">
        <v>97</v>
      </c>
      <c r="V331" s="578" t="s">
        <v>97</v>
      </c>
      <c r="W331" s="578"/>
      <c r="X331" s="580">
        <v>1014814.22</v>
      </c>
      <c r="Y331" s="578"/>
      <c r="Z331" s="1162">
        <v>8.9999999999999993E-3</v>
      </c>
      <c r="AA331" s="581">
        <v>9133</v>
      </c>
      <c r="AB331" s="580">
        <f t="shared" ref="AB331:AB339" si="50">X331-AA331</f>
        <v>1005681.22</v>
      </c>
      <c r="AC331" s="578"/>
      <c r="AD331" s="578" t="s">
        <v>795</v>
      </c>
      <c r="AE331" s="582"/>
      <c r="AF331" s="579"/>
      <c r="AG331" s="578"/>
      <c r="AH331" s="578"/>
      <c r="AI331" s="578"/>
    </row>
    <row r="332" spans="1:35" ht="20.25" x14ac:dyDescent="0.25">
      <c r="A332" s="578"/>
      <c r="B332" s="578" t="s">
        <v>991</v>
      </c>
      <c r="C332" s="578"/>
      <c r="D332" s="579"/>
      <c r="E332" s="580"/>
      <c r="F332" s="578"/>
      <c r="G332" s="578"/>
      <c r="H332" s="578"/>
      <c r="I332" s="580"/>
      <c r="J332" s="578"/>
      <c r="K332" s="580"/>
      <c r="L332" s="580"/>
      <c r="M332" s="578"/>
      <c r="N332" s="579"/>
      <c r="O332" s="578"/>
      <c r="P332" s="578"/>
      <c r="Q332" s="579"/>
      <c r="R332" s="578"/>
      <c r="S332" s="578"/>
      <c r="T332" s="578"/>
      <c r="U332" s="578" t="s">
        <v>97</v>
      </c>
      <c r="V332" s="578" t="s">
        <v>97</v>
      </c>
      <c r="W332" s="578"/>
      <c r="X332" s="580"/>
      <c r="Y332" s="578"/>
      <c r="Z332" s="1162">
        <v>8.9999999999999993E-3</v>
      </c>
      <c r="AA332" s="581">
        <f t="shared" ref="AA332:AA336" si="51">X332*Z332</f>
        <v>0</v>
      </c>
      <c r="AB332" s="580">
        <f t="shared" si="50"/>
        <v>0</v>
      </c>
      <c r="AC332" s="578"/>
      <c r="AD332" s="578" t="s">
        <v>795</v>
      </c>
      <c r="AE332" s="582"/>
      <c r="AF332" s="579"/>
      <c r="AG332" s="578"/>
      <c r="AH332" s="578"/>
      <c r="AI332" s="578"/>
    </row>
    <row r="333" spans="1:35" ht="20.25" x14ac:dyDescent="0.25">
      <c r="A333" s="578"/>
      <c r="B333" s="578" t="s">
        <v>992</v>
      </c>
      <c r="C333" s="578"/>
      <c r="D333" s="579"/>
      <c r="E333" s="580"/>
      <c r="F333" s="578"/>
      <c r="G333" s="578"/>
      <c r="H333" s="578"/>
      <c r="I333" s="580"/>
      <c r="J333" s="578"/>
      <c r="K333" s="580"/>
      <c r="L333" s="580"/>
      <c r="M333" s="578"/>
      <c r="N333" s="579"/>
      <c r="O333" s="578"/>
      <c r="P333" s="578"/>
      <c r="Q333" s="579"/>
      <c r="R333" s="578"/>
      <c r="S333" s="578"/>
      <c r="T333" s="578"/>
      <c r="U333" s="578" t="s">
        <v>97</v>
      </c>
      <c r="V333" s="578" t="s">
        <v>97</v>
      </c>
      <c r="W333" s="578"/>
      <c r="X333" s="580"/>
      <c r="Y333" s="578"/>
      <c r="Z333" s="1162">
        <v>8.9999999999999993E-3</v>
      </c>
      <c r="AA333" s="581">
        <f t="shared" si="51"/>
        <v>0</v>
      </c>
      <c r="AB333" s="580">
        <f t="shared" si="50"/>
        <v>0</v>
      </c>
      <c r="AC333" s="578"/>
      <c r="AD333" s="578" t="s">
        <v>795</v>
      </c>
      <c r="AE333" s="582"/>
      <c r="AF333" s="579"/>
      <c r="AG333" s="578"/>
      <c r="AH333" s="578"/>
      <c r="AI333" s="578"/>
    </row>
    <row r="334" spans="1:35" ht="20.25" x14ac:dyDescent="0.25">
      <c r="A334" s="578"/>
      <c r="B334" s="578" t="s">
        <v>993</v>
      </c>
      <c r="C334" s="578"/>
      <c r="D334" s="579"/>
      <c r="E334" s="580"/>
      <c r="F334" s="578"/>
      <c r="G334" s="578"/>
      <c r="H334" s="578"/>
      <c r="I334" s="580"/>
      <c r="J334" s="578"/>
      <c r="K334" s="580"/>
      <c r="L334" s="580"/>
      <c r="M334" s="578"/>
      <c r="N334" s="579"/>
      <c r="O334" s="578"/>
      <c r="P334" s="578"/>
      <c r="Q334" s="579"/>
      <c r="R334" s="578"/>
      <c r="S334" s="578"/>
      <c r="T334" s="578"/>
      <c r="U334" s="578" t="s">
        <v>97</v>
      </c>
      <c r="V334" s="578" t="s">
        <v>97</v>
      </c>
      <c r="W334" s="578"/>
      <c r="X334" s="580"/>
      <c r="Y334" s="578"/>
      <c r="Z334" s="1162">
        <v>8.9999999999999993E-3</v>
      </c>
      <c r="AA334" s="581">
        <f t="shared" si="51"/>
        <v>0</v>
      </c>
      <c r="AB334" s="580">
        <f t="shared" si="50"/>
        <v>0</v>
      </c>
      <c r="AC334" s="578"/>
      <c r="AD334" s="578" t="s">
        <v>795</v>
      </c>
      <c r="AE334" s="582"/>
      <c r="AF334" s="579"/>
      <c r="AG334" s="578"/>
      <c r="AH334" s="578"/>
      <c r="AI334" s="578"/>
    </row>
    <row r="335" spans="1:35" ht="20.25" x14ac:dyDescent="0.25">
      <c r="A335" s="578"/>
      <c r="B335" s="578" t="s">
        <v>994</v>
      </c>
      <c r="C335" s="578"/>
      <c r="D335" s="579"/>
      <c r="E335" s="580"/>
      <c r="F335" s="578"/>
      <c r="G335" s="578"/>
      <c r="H335" s="578"/>
      <c r="I335" s="580"/>
      <c r="J335" s="578"/>
      <c r="K335" s="580"/>
      <c r="L335" s="580"/>
      <c r="M335" s="578"/>
      <c r="N335" s="579"/>
      <c r="O335" s="578"/>
      <c r="P335" s="578"/>
      <c r="Q335" s="579"/>
      <c r="R335" s="578"/>
      <c r="S335" s="578"/>
      <c r="T335" s="578"/>
      <c r="U335" s="578" t="s">
        <v>97</v>
      </c>
      <c r="V335" s="578" t="s">
        <v>97</v>
      </c>
      <c r="W335" s="578"/>
      <c r="X335" s="580"/>
      <c r="Y335" s="578"/>
      <c r="Z335" s="1162">
        <v>8.9999999999999993E-3</v>
      </c>
      <c r="AA335" s="581">
        <f t="shared" si="51"/>
        <v>0</v>
      </c>
      <c r="AB335" s="580">
        <f t="shared" si="50"/>
        <v>0</v>
      </c>
      <c r="AC335" s="578"/>
      <c r="AD335" s="578" t="s">
        <v>795</v>
      </c>
      <c r="AE335" s="582"/>
      <c r="AF335" s="579"/>
      <c r="AG335" s="578"/>
      <c r="AH335" s="578"/>
      <c r="AI335" s="578"/>
    </row>
    <row r="336" spans="1:35" ht="20.25" x14ac:dyDescent="0.25">
      <c r="A336" s="578"/>
      <c r="B336" s="578" t="s">
        <v>995</v>
      </c>
      <c r="C336" s="578"/>
      <c r="D336" s="579"/>
      <c r="E336" s="580"/>
      <c r="F336" s="578"/>
      <c r="G336" s="578"/>
      <c r="H336" s="578"/>
      <c r="I336" s="580"/>
      <c r="J336" s="578"/>
      <c r="K336" s="580"/>
      <c r="L336" s="580"/>
      <c r="M336" s="578"/>
      <c r="N336" s="579"/>
      <c r="O336" s="578"/>
      <c r="P336" s="578"/>
      <c r="Q336" s="579"/>
      <c r="R336" s="578"/>
      <c r="S336" s="578"/>
      <c r="T336" s="578"/>
      <c r="U336" s="578" t="s">
        <v>97</v>
      </c>
      <c r="V336" s="578" t="s">
        <v>97</v>
      </c>
      <c r="W336" s="578"/>
      <c r="X336" s="580"/>
      <c r="Y336" s="578"/>
      <c r="Z336" s="1162">
        <v>8.9999999999999993E-3</v>
      </c>
      <c r="AA336" s="581">
        <f t="shared" si="51"/>
        <v>0</v>
      </c>
      <c r="AB336" s="580">
        <f t="shared" si="50"/>
        <v>0</v>
      </c>
      <c r="AC336" s="578"/>
      <c r="AD336" s="578" t="s">
        <v>795</v>
      </c>
      <c r="AE336" s="582"/>
      <c r="AF336" s="579"/>
      <c r="AG336" s="578"/>
      <c r="AH336" s="578"/>
      <c r="AI336" s="578"/>
    </row>
    <row r="337" spans="1:35" ht="20.25" x14ac:dyDescent="0.25">
      <c r="A337" s="1163">
        <v>506</v>
      </c>
      <c r="B337" s="1163" t="s">
        <v>996</v>
      </c>
      <c r="C337" s="1163">
        <v>2290</v>
      </c>
      <c r="D337" s="1164">
        <v>14021216</v>
      </c>
      <c r="E337" s="1165">
        <v>218247</v>
      </c>
      <c r="F337" s="1163">
        <v>176104</v>
      </c>
      <c r="G337" s="1163" t="s">
        <v>94</v>
      </c>
      <c r="H337" s="1163">
        <v>8.0000000000000002E-3</v>
      </c>
      <c r="I337" s="1165">
        <f>E337*H337</f>
        <v>1745.9760000000001</v>
      </c>
      <c r="J337" s="1163"/>
      <c r="K337" s="1165">
        <f>E337-I337</f>
        <v>216501.024</v>
      </c>
      <c r="L337" s="1165"/>
      <c r="M337" s="1163"/>
      <c r="N337" s="1164"/>
      <c r="O337" s="1163" t="s">
        <v>158</v>
      </c>
      <c r="P337" s="1163"/>
      <c r="Q337" s="1164"/>
      <c r="R337" s="1163" t="s">
        <v>732</v>
      </c>
      <c r="S337" s="1163"/>
      <c r="T337" s="1163"/>
      <c r="U337" s="1163" t="s">
        <v>121</v>
      </c>
      <c r="V337" s="1163" t="s">
        <v>121</v>
      </c>
      <c r="W337" s="1163"/>
      <c r="X337" s="1165">
        <v>62333.9</v>
      </c>
      <c r="Y337" s="1163"/>
      <c r="Z337" s="1165">
        <v>1.7</v>
      </c>
      <c r="AA337" s="1166">
        <v>1060</v>
      </c>
      <c r="AB337" s="1165">
        <f t="shared" si="50"/>
        <v>61273.9</v>
      </c>
      <c r="AC337" s="1163"/>
      <c r="AD337" s="1163" t="s">
        <v>899</v>
      </c>
      <c r="AE337" s="1167"/>
      <c r="AF337" s="1164"/>
      <c r="AG337" s="1163"/>
      <c r="AH337" s="1163"/>
      <c r="AI337" s="1163"/>
    </row>
    <row r="338" spans="1:35" ht="20.25" x14ac:dyDescent="0.25">
      <c r="A338" s="1163"/>
      <c r="B338" s="1163" t="s">
        <v>997</v>
      </c>
      <c r="C338" s="1163"/>
      <c r="D338" s="1164"/>
      <c r="E338" s="1165"/>
      <c r="F338" s="1163"/>
      <c r="G338" s="1163"/>
      <c r="H338" s="1163"/>
      <c r="I338" s="1165"/>
      <c r="J338" s="1163"/>
      <c r="K338" s="1165"/>
      <c r="L338" s="1165"/>
      <c r="M338" s="1163"/>
      <c r="N338" s="1164"/>
      <c r="O338" s="1163" t="s">
        <v>158</v>
      </c>
      <c r="P338" s="1163"/>
      <c r="Q338" s="1164"/>
      <c r="R338" s="1163" t="s">
        <v>1079</v>
      </c>
      <c r="S338" s="1163"/>
      <c r="T338" s="1163"/>
      <c r="U338" s="1163" t="s">
        <v>121</v>
      </c>
      <c r="V338" s="1163" t="s">
        <v>121</v>
      </c>
      <c r="W338" s="1163"/>
      <c r="X338" s="1165">
        <v>96670.82</v>
      </c>
      <c r="Y338" s="1163"/>
      <c r="Z338" s="1165">
        <v>1.7</v>
      </c>
      <c r="AA338" s="1166">
        <v>1643</v>
      </c>
      <c r="AB338" s="1165">
        <f t="shared" si="50"/>
        <v>95027.82</v>
      </c>
      <c r="AC338" s="1163"/>
      <c r="AD338" s="1163" t="s">
        <v>899</v>
      </c>
      <c r="AE338" s="1167"/>
      <c r="AF338" s="1164"/>
      <c r="AG338" s="1163"/>
      <c r="AH338" s="1163"/>
      <c r="AI338" s="1163"/>
    </row>
    <row r="339" spans="1:35" ht="20.25" x14ac:dyDescent="0.25">
      <c r="A339" s="1163"/>
      <c r="B339" s="1163" t="s">
        <v>998</v>
      </c>
      <c r="C339" s="1163"/>
      <c r="D339" s="1164"/>
      <c r="E339" s="1165"/>
      <c r="F339" s="1163"/>
      <c r="G339" s="1163"/>
      <c r="H339" s="1163"/>
      <c r="I339" s="1165"/>
      <c r="J339" s="1163"/>
      <c r="K339" s="1165"/>
      <c r="L339" s="1165"/>
      <c r="M339" s="1163"/>
      <c r="N339" s="1164"/>
      <c r="O339" s="1163"/>
      <c r="P339" s="1163"/>
      <c r="Q339" s="1164"/>
      <c r="R339" s="1163"/>
      <c r="S339" s="1163"/>
      <c r="T339" s="1163"/>
      <c r="U339" s="1163" t="s">
        <v>121</v>
      </c>
      <c r="V339" s="1163" t="s">
        <v>121</v>
      </c>
      <c r="W339" s="1163"/>
      <c r="X339" s="1165"/>
      <c r="Y339" s="1163"/>
      <c r="Z339" s="1165">
        <v>1.7</v>
      </c>
      <c r="AA339" s="1166">
        <f t="shared" ref="AA339" si="52">X339*Z339/100</f>
        <v>0</v>
      </c>
      <c r="AB339" s="1165">
        <f t="shared" si="50"/>
        <v>0</v>
      </c>
      <c r="AC339" s="1163"/>
      <c r="AD339" s="1163" t="s">
        <v>899</v>
      </c>
      <c r="AE339" s="1167"/>
      <c r="AF339" s="1164"/>
      <c r="AG339" s="1163"/>
      <c r="AH339" s="1163"/>
      <c r="AI339" s="1163"/>
    </row>
    <row r="340" spans="1:35" ht="20.25" x14ac:dyDescent="0.25">
      <c r="A340" s="1163"/>
      <c r="B340" s="1163" t="s">
        <v>999</v>
      </c>
      <c r="C340" s="1163"/>
      <c r="D340" s="1164"/>
      <c r="E340" s="1165"/>
      <c r="F340" s="1163"/>
      <c r="G340" s="1163"/>
      <c r="H340" s="1163"/>
      <c r="I340" s="1165"/>
      <c r="J340" s="1163"/>
      <c r="K340" s="1165"/>
      <c r="L340" s="1165"/>
      <c r="M340" s="1163"/>
      <c r="N340" s="1164"/>
      <c r="O340" s="1163"/>
      <c r="P340" s="1163"/>
      <c r="Q340" s="1164"/>
      <c r="R340" s="1163"/>
      <c r="S340" s="1163"/>
      <c r="T340" s="1163"/>
      <c r="U340" s="1163"/>
      <c r="V340" s="1163"/>
      <c r="W340" s="1163"/>
      <c r="X340" s="1165"/>
      <c r="Y340" s="1163"/>
      <c r="Z340" s="1165"/>
      <c r="AA340" s="1166"/>
      <c r="AB340" s="1165"/>
      <c r="AC340" s="1163"/>
      <c r="AD340" s="1163"/>
      <c r="AE340" s="1167"/>
      <c r="AF340" s="1164"/>
      <c r="AG340" s="1163"/>
      <c r="AH340" s="1163"/>
      <c r="AI340" s="1163"/>
    </row>
    <row r="341" spans="1:35" ht="20.25" x14ac:dyDescent="0.25">
      <c r="A341" s="85"/>
      <c r="B341" s="588" t="s">
        <v>1000</v>
      </c>
      <c r="C341" s="85"/>
      <c r="D341" s="86"/>
      <c r="E341" s="87"/>
      <c r="F341" s="85"/>
      <c r="G341" s="85"/>
      <c r="H341" s="85"/>
      <c r="I341" s="87"/>
      <c r="J341" s="85"/>
      <c r="K341" s="87"/>
      <c r="L341" s="87"/>
      <c r="M341" s="85"/>
      <c r="N341" s="86"/>
      <c r="O341" s="85"/>
      <c r="P341" s="85"/>
      <c r="Q341" s="86"/>
      <c r="R341" s="85"/>
      <c r="S341" s="85"/>
      <c r="T341" s="85"/>
      <c r="U341" s="85"/>
      <c r="V341" s="85"/>
      <c r="W341" s="85"/>
      <c r="X341" s="87"/>
      <c r="Y341" s="85"/>
      <c r="Z341" s="87"/>
      <c r="AA341" s="88"/>
      <c r="AB341" s="87"/>
      <c r="AC341" s="85"/>
      <c r="AD341" s="85"/>
      <c r="AE341" s="89"/>
      <c r="AF341" s="86"/>
      <c r="AG341" s="85"/>
      <c r="AH341" s="85"/>
      <c r="AI341" s="85"/>
    </row>
    <row r="342" spans="1:35" ht="20.25" x14ac:dyDescent="0.25">
      <c r="A342" s="85"/>
      <c r="B342" s="588" t="s">
        <v>1001</v>
      </c>
      <c r="C342" s="85"/>
      <c r="D342" s="86"/>
      <c r="E342" s="87"/>
      <c r="F342" s="85"/>
      <c r="G342" s="85"/>
      <c r="H342" s="85"/>
      <c r="I342" s="87"/>
      <c r="J342" s="85"/>
      <c r="K342" s="87"/>
      <c r="L342" s="87"/>
      <c r="M342" s="85"/>
      <c r="N342" s="86"/>
      <c r="O342" s="85"/>
      <c r="P342" s="85"/>
      <c r="Q342" s="86"/>
      <c r="R342" s="85"/>
      <c r="S342" s="85"/>
      <c r="T342" s="85"/>
      <c r="U342" s="85"/>
      <c r="V342" s="85"/>
      <c r="W342" s="85"/>
      <c r="X342" s="87"/>
      <c r="Y342" s="85"/>
      <c r="Z342" s="87"/>
      <c r="AA342" s="88"/>
      <c r="AB342" s="87"/>
      <c r="AC342" s="85"/>
      <c r="AD342" s="85"/>
      <c r="AE342" s="89"/>
      <c r="AF342" s="86"/>
      <c r="AG342" s="85"/>
      <c r="AH342" s="85"/>
      <c r="AI342" s="85"/>
    </row>
    <row r="343" spans="1:35" ht="20.25" x14ac:dyDescent="0.25">
      <c r="A343" s="85"/>
      <c r="B343" s="588" t="s">
        <v>1002</v>
      </c>
      <c r="C343" s="85"/>
      <c r="D343" s="86"/>
      <c r="E343" s="87"/>
      <c r="F343" s="85"/>
      <c r="G343" s="85"/>
      <c r="H343" s="85"/>
      <c r="I343" s="87"/>
      <c r="J343" s="85"/>
      <c r="K343" s="87"/>
      <c r="L343" s="87"/>
      <c r="M343" s="85"/>
      <c r="N343" s="86"/>
      <c r="O343" s="85"/>
      <c r="P343" s="85"/>
      <c r="Q343" s="86"/>
      <c r="R343" s="85"/>
      <c r="S343" s="85"/>
      <c r="T343" s="85"/>
      <c r="U343" s="85"/>
      <c r="V343" s="85"/>
      <c r="W343" s="85"/>
      <c r="X343" s="87"/>
      <c r="Y343" s="85"/>
      <c r="Z343" s="87"/>
      <c r="AA343" s="88"/>
      <c r="AB343" s="87"/>
      <c r="AC343" s="85"/>
      <c r="AD343" s="85"/>
      <c r="AE343" s="89"/>
      <c r="AF343" s="86"/>
      <c r="AG343" s="85"/>
      <c r="AH343" s="85"/>
      <c r="AI343" s="85"/>
    </row>
    <row r="344" spans="1:35" ht="20.25" x14ac:dyDescent="0.25">
      <c r="A344" s="85"/>
      <c r="B344" s="588" t="s">
        <v>1003</v>
      </c>
      <c r="C344" s="85"/>
      <c r="D344" s="86"/>
      <c r="E344" s="87"/>
      <c r="F344" s="85"/>
      <c r="G344" s="85"/>
      <c r="H344" s="85"/>
      <c r="I344" s="87"/>
      <c r="J344" s="85"/>
      <c r="K344" s="87"/>
      <c r="L344" s="87"/>
      <c r="M344" s="85"/>
      <c r="N344" s="86"/>
      <c r="O344" s="85"/>
      <c r="P344" s="85"/>
      <c r="Q344" s="86"/>
      <c r="R344" s="85"/>
      <c r="S344" s="85"/>
      <c r="T344" s="85"/>
      <c r="U344" s="85"/>
      <c r="V344" s="85"/>
      <c r="W344" s="85"/>
      <c r="X344" s="87"/>
      <c r="Y344" s="85"/>
      <c r="Z344" s="87"/>
      <c r="AA344" s="88"/>
      <c r="AB344" s="87"/>
      <c r="AC344" s="85"/>
      <c r="AD344" s="85"/>
      <c r="AE344" s="89"/>
      <c r="AF344" s="86"/>
      <c r="AG344" s="85"/>
      <c r="AH344" s="85"/>
      <c r="AI344" s="85"/>
    </row>
    <row r="345" spans="1:35" ht="20.25" x14ac:dyDescent="0.25">
      <c r="A345" s="85"/>
      <c r="B345" s="588" t="s">
        <v>1004</v>
      </c>
      <c r="C345" s="85"/>
      <c r="D345" s="86"/>
      <c r="E345" s="87"/>
      <c r="F345" s="85"/>
      <c r="G345" s="85"/>
      <c r="H345" s="85"/>
      <c r="I345" s="87"/>
      <c r="J345" s="85"/>
      <c r="K345" s="87"/>
      <c r="L345" s="87"/>
      <c r="M345" s="85"/>
      <c r="N345" s="86"/>
      <c r="O345" s="85"/>
      <c r="P345" s="85"/>
      <c r="Q345" s="86"/>
      <c r="R345" s="85"/>
      <c r="S345" s="85"/>
      <c r="T345" s="85"/>
      <c r="U345" s="85"/>
      <c r="V345" s="85"/>
      <c r="W345" s="85"/>
      <c r="X345" s="87"/>
      <c r="Y345" s="85"/>
      <c r="Z345" s="87"/>
      <c r="AA345" s="88"/>
      <c r="AB345" s="87"/>
      <c r="AC345" s="85"/>
      <c r="AD345" s="85"/>
      <c r="AE345" s="89"/>
      <c r="AF345" s="86"/>
      <c r="AG345" s="85"/>
      <c r="AH345" s="85"/>
      <c r="AI345" s="85"/>
    </row>
    <row r="346" spans="1:35" ht="20.25" x14ac:dyDescent="0.25">
      <c r="A346" s="85"/>
      <c r="B346" s="588" t="s">
        <v>1005</v>
      </c>
      <c r="C346" s="85"/>
      <c r="D346" s="86"/>
      <c r="E346" s="87"/>
      <c r="F346" s="85"/>
      <c r="G346" s="85"/>
      <c r="H346" s="85"/>
      <c r="I346" s="87"/>
      <c r="J346" s="85"/>
      <c r="K346" s="87"/>
      <c r="L346" s="87"/>
      <c r="M346" s="85"/>
      <c r="N346" s="86"/>
      <c r="O346" s="85"/>
      <c r="P346" s="85"/>
      <c r="Q346" s="86"/>
      <c r="R346" s="85"/>
      <c r="S346" s="85"/>
      <c r="T346" s="85"/>
      <c r="U346" s="85"/>
      <c r="V346" s="85"/>
      <c r="W346" s="85"/>
      <c r="X346" s="87"/>
      <c r="Y346" s="85"/>
      <c r="Z346" s="87"/>
      <c r="AA346" s="88"/>
      <c r="AB346" s="87"/>
      <c r="AC346" s="85"/>
      <c r="AD346" s="85"/>
      <c r="AE346" s="89"/>
      <c r="AF346" s="86"/>
      <c r="AG346" s="85"/>
      <c r="AH346" s="85"/>
      <c r="AI346" s="85"/>
    </row>
    <row r="347" spans="1:35" ht="20.25" x14ac:dyDescent="0.25">
      <c r="A347" s="85"/>
      <c r="B347" s="588" t="s">
        <v>1006</v>
      </c>
      <c r="C347" s="85"/>
      <c r="D347" s="86"/>
      <c r="E347" s="87"/>
      <c r="F347" s="85"/>
      <c r="G347" s="85"/>
      <c r="H347" s="85"/>
      <c r="I347" s="87"/>
      <c r="J347" s="85"/>
      <c r="K347" s="87"/>
      <c r="L347" s="87"/>
      <c r="M347" s="85"/>
      <c r="N347" s="86"/>
      <c r="O347" s="85"/>
      <c r="P347" s="85"/>
      <c r="Q347" s="86"/>
      <c r="R347" s="85"/>
      <c r="S347" s="85"/>
      <c r="T347" s="85"/>
      <c r="U347" s="85"/>
      <c r="V347" s="85"/>
      <c r="W347" s="85"/>
      <c r="X347" s="87"/>
      <c r="Y347" s="85"/>
      <c r="Z347" s="87"/>
      <c r="AA347" s="88"/>
      <c r="AB347" s="87"/>
      <c r="AC347" s="85"/>
      <c r="AD347" s="85"/>
      <c r="AE347" s="89"/>
      <c r="AF347" s="86"/>
      <c r="AG347" s="85"/>
      <c r="AH347" s="85"/>
      <c r="AI347" s="85"/>
    </row>
    <row r="348" spans="1:35" ht="20.25" x14ac:dyDescent="0.25">
      <c r="A348" s="85"/>
      <c r="B348" s="588" t="s">
        <v>1007</v>
      </c>
      <c r="C348" s="85"/>
      <c r="D348" s="86"/>
      <c r="E348" s="87"/>
      <c r="F348" s="85"/>
      <c r="G348" s="85"/>
      <c r="H348" s="85"/>
      <c r="I348" s="87"/>
      <c r="J348" s="85"/>
      <c r="K348" s="87"/>
      <c r="L348" s="87"/>
      <c r="M348" s="85"/>
      <c r="N348" s="86"/>
      <c r="O348" s="85"/>
      <c r="P348" s="85"/>
      <c r="Q348" s="86"/>
      <c r="R348" s="85"/>
      <c r="S348" s="85"/>
      <c r="T348" s="85"/>
      <c r="U348" s="85"/>
      <c r="V348" s="85"/>
      <c r="W348" s="85"/>
      <c r="X348" s="87"/>
      <c r="Y348" s="85"/>
      <c r="Z348" s="87"/>
      <c r="AA348" s="88"/>
      <c r="AB348" s="87"/>
      <c r="AC348" s="85"/>
      <c r="AD348" s="85"/>
      <c r="AE348" s="89"/>
      <c r="AF348" s="86"/>
      <c r="AG348" s="85"/>
      <c r="AH348" s="85"/>
      <c r="AI348" s="85"/>
    </row>
    <row r="349" spans="1:35" ht="20.25" x14ac:dyDescent="0.25">
      <c r="A349" s="85"/>
      <c r="B349" s="588" t="s">
        <v>1008</v>
      </c>
      <c r="C349" s="85"/>
      <c r="D349" s="86"/>
      <c r="E349" s="87"/>
      <c r="F349" s="85"/>
      <c r="G349" s="85"/>
      <c r="H349" s="85"/>
      <c r="I349" s="87"/>
      <c r="J349" s="85"/>
      <c r="K349" s="87"/>
      <c r="L349" s="87"/>
      <c r="M349" s="85"/>
      <c r="N349" s="86"/>
      <c r="O349" s="85"/>
      <c r="P349" s="85"/>
      <c r="Q349" s="86"/>
      <c r="R349" s="85"/>
      <c r="S349" s="85"/>
      <c r="T349" s="85"/>
      <c r="U349" s="85"/>
      <c r="V349" s="85"/>
      <c r="W349" s="85"/>
      <c r="X349" s="87"/>
      <c r="Y349" s="85"/>
      <c r="Z349" s="87"/>
      <c r="AA349" s="88"/>
      <c r="AB349" s="87"/>
      <c r="AC349" s="85"/>
      <c r="AD349" s="85"/>
      <c r="AE349" s="89"/>
      <c r="AF349" s="86"/>
      <c r="AG349" s="85"/>
      <c r="AH349" s="85"/>
      <c r="AI349" s="85"/>
    </row>
    <row r="350" spans="1:35" ht="20.25" x14ac:dyDescent="0.25">
      <c r="A350" s="85"/>
      <c r="B350" s="588" t="s">
        <v>1009</v>
      </c>
      <c r="C350" s="85"/>
      <c r="D350" s="86"/>
      <c r="E350" s="87"/>
      <c r="F350" s="85"/>
      <c r="G350" s="85"/>
      <c r="H350" s="85"/>
      <c r="I350" s="87"/>
      <c r="J350" s="85"/>
      <c r="K350" s="87"/>
      <c r="L350" s="87"/>
      <c r="M350" s="85"/>
      <c r="N350" s="86"/>
      <c r="O350" s="85"/>
      <c r="P350" s="85"/>
      <c r="Q350" s="86"/>
      <c r="R350" s="85"/>
      <c r="S350" s="85"/>
      <c r="T350" s="85"/>
      <c r="U350" s="85"/>
      <c r="V350" s="85"/>
      <c r="W350" s="85"/>
      <c r="X350" s="87"/>
      <c r="Y350" s="85"/>
      <c r="Z350" s="87"/>
      <c r="AA350" s="88"/>
      <c r="AB350" s="87"/>
      <c r="AC350" s="85"/>
      <c r="AD350" s="85"/>
      <c r="AE350" s="89"/>
      <c r="AF350" s="86"/>
      <c r="AG350" s="85"/>
      <c r="AH350" s="85"/>
      <c r="AI350" s="85"/>
    </row>
    <row r="351" spans="1:35" ht="20.25" x14ac:dyDescent="0.25">
      <c r="A351" s="85"/>
      <c r="B351" s="588" t="s">
        <v>1010</v>
      </c>
      <c r="C351" s="85"/>
      <c r="D351" s="86"/>
      <c r="E351" s="87"/>
      <c r="F351" s="85"/>
      <c r="G351" s="85"/>
      <c r="H351" s="85"/>
      <c r="I351" s="87"/>
      <c r="J351" s="85"/>
      <c r="K351" s="87"/>
      <c r="L351" s="87"/>
      <c r="M351" s="85"/>
      <c r="N351" s="86"/>
      <c r="O351" s="85"/>
      <c r="P351" s="85"/>
      <c r="Q351" s="86"/>
      <c r="R351" s="85"/>
      <c r="S351" s="85"/>
      <c r="T351" s="85"/>
      <c r="U351" s="85"/>
      <c r="V351" s="85"/>
      <c r="W351" s="85"/>
      <c r="X351" s="87"/>
      <c r="Y351" s="85"/>
      <c r="Z351" s="87"/>
      <c r="AA351" s="88"/>
      <c r="AB351" s="87"/>
      <c r="AC351" s="85"/>
      <c r="AD351" s="85"/>
      <c r="AE351" s="89"/>
      <c r="AF351" s="86"/>
      <c r="AG351" s="85"/>
      <c r="AH351" s="85"/>
      <c r="AI351" s="85"/>
    </row>
    <row r="352" spans="1:35" ht="20.25" x14ac:dyDescent="0.25">
      <c r="A352" s="85"/>
      <c r="B352" s="588" t="s">
        <v>1011</v>
      </c>
      <c r="C352" s="85"/>
      <c r="D352" s="86"/>
      <c r="E352" s="87"/>
      <c r="F352" s="85"/>
      <c r="G352" s="85"/>
      <c r="H352" s="85"/>
      <c r="I352" s="87"/>
      <c r="J352" s="85"/>
      <c r="K352" s="87"/>
      <c r="L352" s="87"/>
      <c r="M352" s="85"/>
      <c r="N352" s="86"/>
      <c r="O352" s="85"/>
      <c r="P352" s="85"/>
      <c r="Q352" s="86"/>
      <c r="R352" s="85"/>
      <c r="S352" s="85"/>
      <c r="T352" s="85"/>
      <c r="U352" s="85"/>
      <c r="V352" s="85"/>
      <c r="W352" s="85"/>
      <c r="X352" s="87"/>
      <c r="Y352" s="85"/>
      <c r="Z352" s="87"/>
      <c r="AA352" s="88"/>
      <c r="AB352" s="87"/>
      <c r="AC352" s="85"/>
      <c r="AD352" s="85"/>
      <c r="AE352" s="89"/>
      <c r="AF352" s="86"/>
      <c r="AG352" s="85"/>
      <c r="AH352" s="85"/>
      <c r="AI352" s="85"/>
    </row>
    <row r="353" spans="1:35" ht="20.25" x14ac:dyDescent="0.25">
      <c r="A353" s="85"/>
      <c r="B353" s="588" t="s">
        <v>1012</v>
      </c>
      <c r="C353" s="85"/>
      <c r="D353" s="86"/>
      <c r="E353" s="87"/>
      <c r="F353" s="85"/>
      <c r="G353" s="85"/>
      <c r="H353" s="85"/>
      <c r="I353" s="87"/>
      <c r="J353" s="85"/>
      <c r="K353" s="87"/>
      <c r="L353" s="87"/>
      <c r="M353" s="85"/>
      <c r="N353" s="86"/>
      <c r="O353" s="85"/>
      <c r="P353" s="85"/>
      <c r="Q353" s="86"/>
      <c r="R353" s="85"/>
      <c r="S353" s="85"/>
      <c r="T353" s="85"/>
      <c r="U353" s="85"/>
      <c r="V353" s="85"/>
      <c r="W353" s="85"/>
      <c r="X353" s="87"/>
      <c r="Y353" s="85"/>
      <c r="Z353" s="87"/>
      <c r="AA353" s="88"/>
      <c r="AB353" s="87"/>
      <c r="AC353" s="85"/>
      <c r="AD353" s="85"/>
      <c r="AE353" s="89"/>
      <c r="AF353" s="86"/>
      <c r="AG353" s="85"/>
      <c r="AH353" s="85"/>
      <c r="AI353" s="85"/>
    </row>
    <row r="354" spans="1:35" ht="20.25" x14ac:dyDescent="0.25">
      <c r="A354" s="85"/>
      <c r="B354" s="588" t="s">
        <v>1013</v>
      </c>
      <c r="C354" s="85"/>
      <c r="D354" s="86"/>
      <c r="E354" s="87"/>
      <c r="F354" s="85"/>
      <c r="G354" s="85"/>
      <c r="H354" s="85"/>
      <c r="I354" s="87"/>
      <c r="J354" s="85"/>
      <c r="K354" s="87"/>
      <c r="L354" s="87"/>
      <c r="M354" s="85"/>
      <c r="N354" s="86"/>
      <c r="O354" s="85"/>
      <c r="P354" s="85"/>
      <c r="Q354" s="86"/>
      <c r="R354" s="85"/>
      <c r="S354" s="85"/>
      <c r="T354" s="85"/>
      <c r="U354" s="85"/>
      <c r="V354" s="85"/>
      <c r="W354" s="85"/>
      <c r="X354" s="87"/>
      <c r="Y354" s="85"/>
      <c r="Z354" s="87"/>
      <c r="AA354" s="88"/>
      <c r="AB354" s="87"/>
      <c r="AC354" s="85"/>
      <c r="AD354" s="85"/>
      <c r="AE354" s="89"/>
      <c r="AF354" s="86"/>
      <c r="AG354" s="85"/>
      <c r="AH354" s="85"/>
      <c r="AI354" s="85"/>
    </row>
    <row r="355" spans="1:35" ht="20.25" x14ac:dyDescent="0.25">
      <c r="A355" s="85"/>
      <c r="B355" s="588" t="s">
        <v>1014</v>
      </c>
      <c r="C355" s="85"/>
      <c r="D355" s="86"/>
      <c r="E355" s="87"/>
      <c r="F355" s="85"/>
      <c r="G355" s="85"/>
      <c r="H355" s="85"/>
      <c r="I355" s="87"/>
      <c r="J355" s="85"/>
      <c r="K355" s="87"/>
      <c r="L355" s="87"/>
      <c r="M355" s="85"/>
      <c r="N355" s="86"/>
      <c r="O355" s="85"/>
      <c r="P355" s="85"/>
      <c r="Q355" s="86"/>
      <c r="R355" s="85"/>
      <c r="S355" s="85"/>
      <c r="T355" s="85"/>
      <c r="U355" s="85"/>
      <c r="V355" s="85"/>
      <c r="W355" s="85"/>
      <c r="X355" s="87"/>
      <c r="Y355" s="85"/>
      <c r="Z355" s="87"/>
      <c r="AA355" s="88"/>
      <c r="AB355" s="87"/>
      <c r="AC355" s="85"/>
      <c r="AD355" s="85"/>
      <c r="AE355" s="89"/>
      <c r="AF355" s="86"/>
      <c r="AG355" s="85"/>
      <c r="AH355" s="85"/>
      <c r="AI355" s="85"/>
    </row>
    <row r="356" spans="1:35" ht="20.25" x14ac:dyDescent="0.25">
      <c r="A356" s="85"/>
      <c r="B356" s="588" t="s">
        <v>1015</v>
      </c>
      <c r="C356" s="85"/>
      <c r="D356" s="86"/>
      <c r="E356" s="87"/>
      <c r="F356" s="85"/>
      <c r="G356" s="85"/>
      <c r="H356" s="85"/>
      <c r="I356" s="87"/>
      <c r="J356" s="85"/>
      <c r="K356" s="87"/>
      <c r="L356" s="87"/>
      <c r="M356" s="85"/>
      <c r="N356" s="86"/>
      <c r="O356" s="85"/>
      <c r="P356" s="85"/>
      <c r="Q356" s="86"/>
      <c r="R356" s="85"/>
      <c r="S356" s="85"/>
      <c r="T356" s="85"/>
      <c r="U356" s="85"/>
      <c r="V356" s="85"/>
      <c r="W356" s="85"/>
      <c r="X356" s="87"/>
      <c r="Y356" s="85"/>
      <c r="Z356" s="87"/>
      <c r="AA356" s="88"/>
      <c r="AB356" s="87"/>
      <c r="AC356" s="85"/>
      <c r="AD356" s="85"/>
      <c r="AE356" s="89"/>
      <c r="AF356" s="86"/>
      <c r="AG356" s="85"/>
      <c r="AH356" s="85"/>
      <c r="AI356" s="85"/>
    </row>
    <row r="357" spans="1:35" ht="20.25" x14ac:dyDescent="0.25">
      <c r="A357" s="85"/>
      <c r="B357" s="588" t="s">
        <v>1016</v>
      </c>
      <c r="C357" s="85"/>
      <c r="D357" s="86"/>
      <c r="E357" s="87"/>
      <c r="F357" s="85"/>
      <c r="G357" s="85"/>
      <c r="H357" s="85"/>
      <c r="I357" s="87"/>
      <c r="J357" s="85"/>
      <c r="K357" s="87"/>
      <c r="L357" s="87"/>
      <c r="M357" s="85"/>
      <c r="N357" s="86"/>
      <c r="O357" s="85"/>
      <c r="P357" s="85"/>
      <c r="Q357" s="86"/>
      <c r="R357" s="85"/>
      <c r="S357" s="85"/>
      <c r="T357" s="85"/>
      <c r="U357" s="85"/>
      <c r="V357" s="85"/>
      <c r="W357" s="85"/>
      <c r="X357" s="87"/>
      <c r="Y357" s="85"/>
      <c r="Z357" s="87"/>
      <c r="AA357" s="88"/>
      <c r="AB357" s="87"/>
      <c r="AC357" s="85"/>
      <c r="AD357" s="85"/>
      <c r="AE357" s="89"/>
      <c r="AF357" s="86"/>
      <c r="AG357" s="85"/>
      <c r="AH357" s="85"/>
      <c r="AI357" s="85"/>
    </row>
    <row r="358" spans="1:35" ht="20.25" x14ac:dyDescent="0.25">
      <c r="A358" s="85"/>
      <c r="B358" s="588" t="s">
        <v>1017</v>
      </c>
      <c r="C358" s="85"/>
      <c r="D358" s="86"/>
      <c r="E358" s="87"/>
      <c r="F358" s="85"/>
      <c r="G358" s="85"/>
      <c r="H358" s="85"/>
      <c r="I358" s="87"/>
      <c r="J358" s="85"/>
      <c r="K358" s="87"/>
      <c r="L358" s="87"/>
      <c r="M358" s="85"/>
      <c r="N358" s="86"/>
      <c r="O358" s="85"/>
      <c r="P358" s="85"/>
      <c r="Q358" s="86"/>
      <c r="R358" s="85"/>
      <c r="S358" s="85"/>
      <c r="T358" s="85"/>
      <c r="U358" s="85"/>
      <c r="V358" s="85"/>
      <c r="W358" s="85"/>
      <c r="X358" s="87"/>
      <c r="Y358" s="85"/>
      <c r="Z358" s="87"/>
      <c r="AA358" s="88"/>
      <c r="AB358" s="87"/>
      <c r="AC358" s="85"/>
      <c r="AD358" s="85"/>
      <c r="AE358" s="89"/>
      <c r="AF358" s="86"/>
      <c r="AG358" s="85"/>
      <c r="AH358" s="85"/>
      <c r="AI358" s="85"/>
    </row>
    <row r="359" spans="1:35" ht="20.25" x14ac:dyDescent="0.25">
      <c r="A359" s="85"/>
      <c r="B359" s="588" t="s">
        <v>1018</v>
      </c>
      <c r="C359" s="85"/>
      <c r="D359" s="86"/>
      <c r="E359" s="87"/>
      <c r="F359" s="85"/>
      <c r="G359" s="85"/>
      <c r="H359" s="85"/>
      <c r="I359" s="87"/>
      <c r="J359" s="85"/>
      <c r="K359" s="87"/>
      <c r="L359" s="87"/>
      <c r="M359" s="85"/>
      <c r="N359" s="86"/>
      <c r="O359" s="85"/>
      <c r="P359" s="85"/>
      <c r="Q359" s="86"/>
      <c r="R359" s="85"/>
      <c r="S359" s="85"/>
      <c r="T359" s="85"/>
      <c r="U359" s="85"/>
      <c r="V359" s="85"/>
      <c r="W359" s="85"/>
      <c r="X359" s="87"/>
      <c r="Y359" s="85"/>
      <c r="Z359" s="87"/>
      <c r="AA359" s="88"/>
      <c r="AB359" s="87"/>
      <c r="AC359" s="85"/>
      <c r="AD359" s="85"/>
      <c r="AE359" s="89"/>
      <c r="AF359" s="86"/>
      <c r="AG359" s="85"/>
      <c r="AH359" s="85"/>
      <c r="AI359" s="85"/>
    </row>
    <row r="360" spans="1:35" ht="20.25" x14ac:dyDescent="0.25">
      <c r="A360" s="85"/>
      <c r="B360" s="588" t="s">
        <v>1019</v>
      </c>
      <c r="C360" s="85"/>
      <c r="D360" s="86"/>
      <c r="E360" s="87"/>
      <c r="F360" s="85"/>
      <c r="G360" s="85"/>
      <c r="H360" s="85"/>
      <c r="I360" s="87"/>
      <c r="J360" s="85"/>
      <c r="K360" s="87"/>
      <c r="L360" s="87"/>
      <c r="M360" s="85"/>
      <c r="N360" s="86"/>
      <c r="O360" s="85"/>
      <c r="P360" s="85"/>
      <c r="Q360" s="86"/>
      <c r="R360" s="85"/>
      <c r="S360" s="85"/>
      <c r="T360" s="85"/>
      <c r="U360" s="85"/>
      <c r="V360" s="85"/>
      <c r="W360" s="85"/>
      <c r="X360" s="87"/>
      <c r="Y360" s="85"/>
      <c r="Z360" s="87"/>
      <c r="AA360" s="88"/>
      <c r="AB360" s="87"/>
      <c r="AC360" s="85"/>
      <c r="AD360" s="85"/>
      <c r="AE360" s="89"/>
      <c r="AF360" s="86"/>
      <c r="AG360" s="85"/>
      <c r="AH360" s="85"/>
      <c r="AI360" s="85"/>
    </row>
    <row r="361" spans="1:35" ht="20.25" x14ac:dyDescent="0.25">
      <c r="A361" s="85"/>
      <c r="B361" s="588" t="s">
        <v>1020</v>
      </c>
      <c r="C361" s="85"/>
      <c r="D361" s="86"/>
      <c r="E361" s="87"/>
      <c r="F361" s="85"/>
      <c r="G361" s="85"/>
      <c r="H361" s="85"/>
      <c r="I361" s="87"/>
      <c r="J361" s="85"/>
      <c r="K361" s="87"/>
      <c r="L361" s="87"/>
      <c r="M361" s="85"/>
      <c r="N361" s="86"/>
      <c r="O361" s="85"/>
      <c r="P361" s="85"/>
      <c r="Q361" s="86"/>
      <c r="R361" s="85"/>
      <c r="S361" s="85"/>
      <c r="T361" s="85"/>
      <c r="U361" s="85"/>
      <c r="V361" s="85"/>
      <c r="W361" s="85"/>
      <c r="X361" s="87"/>
      <c r="Y361" s="85"/>
      <c r="Z361" s="87"/>
      <c r="AA361" s="88"/>
      <c r="AB361" s="87"/>
      <c r="AC361" s="85"/>
      <c r="AD361" s="85"/>
      <c r="AE361" s="89"/>
      <c r="AF361" s="86"/>
      <c r="AG361" s="85"/>
      <c r="AH361" s="85"/>
      <c r="AI361" s="85"/>
    </row>
    <row r="362" spans="1:35" ht="20.25" x14ac:dyDescent="0.25">
      <c r="A362" s="85"/>
      <c r="B362" s="588" t="s">
        <v>1021</v>
      </c>
      <c r="C362" s="85"/>
      <c r="D362" s="86"/>
      <c r="E362" s="87"/>
      <c r="F362" s="85"/>
      <c r="G362" s="85"/>
      <c r="H362" s="85"/>
      <c r="I362" s="87"/>
      <c r="J362" s="85"/>
      <c r="K362" s="87"/>
      <c r="L362" s="87"/>
      <c r="M362" s="85"/>
      <c r="N362" s="86"/>
      <c r="O362" s="85"/>
      <c r="P362" s="85"/>
      <c r="Q362" s="86"/>
      <c r="R362" s="85"/>
      <c r="S362" s="85"/>
      <c r="T362" s="85"/>
      <c r="U362" s="85"/>
      <c r="V362" s="85"/>
      <c r="W362" s="85"/>
      <c r="X362" s="87"/>
      <c r="Y362" s="85"/>
      <c r="Z362" s="87"/>
      <c r="AA362" s="88"/>
      <c r="AB362" s="87"/>
      <c r="AC362" s="85"/>
      <c r="AD362" s="85"/>
      <c r="AE362" s="89"/>
      <c r="AF362" s="86"/>
      <c r="AG362" s="85"/>
      <c r="AH362" s="85"/>
      <c r="AI362" s="85"/>
    </row>
    <row r="363" spans="1:35" ht="20.25" x14ac:dyDescent="0.25">
      <c r="A363" s="85"/>
      <c r="B363" s="588" t="s">
        <v>1022</v>
      </c>
      <c r="C363" s="85"/>
      <c r="D363" s="86"/>
      <c r="E363" s="87"/>
      <c r="F363" s="85"/>
      <c r="G363" s="85"/>
      <c r="H363" s="85"/>
      <c r="I363" s="87"/>
      <c r="J363" s="85"/>
      <c r="K363" s="87"/>
      <c r="L363" s="87"/>
      <c r="M363" s="85"/>
      <c r="N363" s="86"/>
      <c r="O363" s="85"/>
      <c r="P363" s="85"/>
      <c r="Q363" s="86"/>
      <c r="R363" s="85"/>
      <c r="S363" s="85"/>
      <c r="T363" s="85"/>
      <c r="U363" s="85"/>
      <c r="V363" s="85"/>
      <c r="W363" s="85"/>
      <c r="X363" s="87"/>
      <c r="Y363" s="85"/>
      <c r="Z363" s="87"/>
      <c r="AA363" s="88"/>
      <c r="AB363" s="87"/>
      <c r="AC363" s="85"/>
      <c r="AD363" s="85"/>
      <c r="AE363" s="89"/>
      <c r="AF363" s="86"/>
      <c r="AG363" s="85"/>
      <c r="AH363" s="85"/>
      <c r="AI363" s="85"/>
    </row>
    <row r="364" spans="1:35" ht="20.25" x14ac:dyDescent="0.25">
      <c r="A364" s="85"/>
      <c r="B364" s="588" t="s">
        <v>1023</v>
      </c>
      <c r="C364" s="85"/>
      <c r="D364" s="86"/>
      <c r="E364" s="87"/>
      <c r="F364" s="85"/>
      <c r="G364" s="85"/>
      <c r="H364" s="85"/>
      <c r="I364" s="87"/>
      <c r="J364" s="85"/>
      <c r="K364" s="87"/>
      <c r="L364" s="87"/>
      <c r="M364" s="85"/>
      <c r="N364" s="86"/>
      <c r="O364" s="85"/>
      <c r="P364" s="85"/>
      <c r="Q364" s="86"/>
      <c r="R364" s="85"/>
      <c r="S364" s="85"/>
      <c r="T364" s="85"/>
      <c r="U364" s="85"/>
      <c r="V364" s="85"/>
      <c r="W364" s="85"/>
      <c r="X364" s="87"/>
      <c r="Y364" s="85"/>
      <c r="Z364" s="87"/>
      <c r="AA364" s="88"/>
      <c r="AB364" s="87"/>
      <c r="AC364" s="85"/>
      <c r="AD364" s="85"/>
      <c r="AE364" s="89"/>
      <c r="AF364" s="86"/>
      <c r="AG364" s="85"/>
      <c r="AH364" s="85"/>
      <c r="AI364" s="85"/>
    </row>
    <row r="365" spans="1:35" ht="20.25" x14ac:dyDescent="0.25">
      <c r="A365" s="85"/>
      <c r="B365" s="588" t="s">
        <v>1024</v>
      </c>
      <c r="C365" s="85"/>
      <c r="D365" s="86"/>
      <c r="E365" s="87"/>
      <c r="F365" s="85"/>
      <c r="G365" s="85"/>
      <c r="H365" s="85"/>
      <c r="I365" s="87"/>
      <c r="J365" s="85"/>
      <c r="K365" s="87"/>
      <c r="L365" s="87"/>
      <c r="M365" s="85"/>
      <c r="N365" s="86"/>
      <c r="O365" s="85"/>
      <c r="P365" s="85"/>
      <c r="Q365" s="86"/>
      <c r="R365" s="85"/>
      <c r="S365" s="85"/>
      <c r="T365" s="85"/>
      <c r="U365" s="85"/>
      <c r="V365" s="85"/>
      <c r="W365" s="85"/>
      <c r="X365" s="87"/>
      <c r="Y365" s="85"/>
      <c r="Z365" s="87"/>
      <c r="AA365" s="88"/>
      <c r="AB365" s="87"/>
      <c r="AC365" s="85"/>
      <c r="AD365" s="85"/>
      <c r="AE365" s="89"/>
      <c r="AF365" s="86"/>
      <c r="AG365" s="85"/>
      <c r="AH365" s="85"/>
      <c r="AI365" s="85"/>
    </row>
    <row r="366" spans="1:35" ht="20.25" x14ac:dyDescent="0.25">
      <c r="A366" s="85"/>
      <c r="B366" s="588" t="s">
        <v>1025</v>
      </c>
      <c r="C366" s="85"/>
      <c r="D366" s="86"/>
      <c r="E366" s="87"/>
      <c r="F366" s="85"/>
      <c r="G366" s="85"/>
      <c r="H366" s="85"/>
      <c r="I366" s="87"/>
      <c r="J366" s="85"/>
      <c r="K366" s="87"/>
      <c r="L366" s="87"/>
      <c r="M366" s="85"/>
      <c r="N366" s="86"/>
      <c r="O366" s="85"/>
      <c r="P366" s="85"/>
      <c r="Q366" s="86"/>
      <c r="R366" s="85"/>
      <c r="S366" s="85"/>
      <c r="T366" s="85"/>
      <c r="U366" s="85"/>
      <c r="V366" s="85"/>
      <c r="W366" s="85"/>
      <c r="X366" s="87"/>
      <c r="Y366" s="85"/>
      <c r="Z366" s="87"/>
      <c r="AA366" s="88"/>
      <c r="AB366" s="87"/>
      <c r="AC366" s="85"/>
      <c r="AD366" s="85"/>
      <c r="AE366" s="89"/>
      <c r="AF366" s="86"/>
      <c r="AG366" s="85"/>
      <c r="AH366" s="85"/>
      <c r="AI366" s="85"/>
    </row>
    <row r="367" spans="1:35" ht="20.25" x14ac:dyDescent="0.25">
      <c r="A367" s="85"/>
      <c r="B367" s="588" t="s">
        <v>1026</v>
      </c>
      <c r="C367" s="85"/>
      <c r="D367" s="86"/>
      <c r="E367" s="87"/>
      <c r="F367" s="85"/>
      <c r="G367" s="85"/>
      <c r="H367" s="85"/>
      <c r="I367" s="87"/>
      <c r="J367" s="85"/>
      <c r="K367" s="87"/>
      <c r="L367" s="87"/>
      <c r="M367" s="85"/>
      <c r="N367" s="86"/>
      <c r="O367" s="85"/>
      <c r="P367" s="85"/>
      <c r="Q367" s="86"/>
      <c r="R367" s="85"/>
      <c r="S367" s="85"/>
      <c r="T367" s="85"/>
      <c r="U367" s="85"/>
      <c r="V367" s="85"/>
      <c r="W367" s="85"/>
      <c r="X367" s="87"/>
      <c r="Y367" s="85"/>
      <c r="Z367" s="87"/>
      <c r="AA367" s="88"/>
      <c r="AB367" s="87"/>
      <c r="AC367" s="85"/>
      <c r="AD367" s="85"/>
      <c r="AE367" s="89"/>
      <c r="AF367" s="86"/>
      <c r="AG367" s="85"/>
      <c r="AH367" s="85"/>
      <c r="AI367" s="85"/>
    </row>
    <row r="368" spans="1:35" ht="20.25" x14ac:dyDescent="0.25">
      <c r="A368" s="85"/>
      <c r="B368" s="588" t="s">
        <v>1027</v>
      </c>
      <c r="C368" s="85"/>
      <c r="D368" s="86"/>
      <c r="E368" s="87"/>
      <c r="F368" s="85"/>
      <c r="G368" s="85"/>
      <c r="H368" s="85"/>
      <c r="I368" s="87"/>
      <c r="J368" s="85"/>
      <c r="K368" s="87"/>
      <c r="L368" s="87"/>
      <c r="M368" s="85"/>
      <c r="N368" s="86"/>
      <c r="O368" s="85"/>
      <c r="P368" s="85"/>
      <c r="Q368" s="86"/>
      <c r="R368" s="85"/>
      <c r="S368" s="85"/>
      <c r="T368" s="85"/>
      <c r="U368" s="85"/>
      <c r="V368" s="85"/>
      <c r="W368" s="85"/>
      <c r="X368" s="87"/>
      <c r="Y368" s="85"/>
      <c r="Z368" s="87"/>
      <c r="AA368" s="88"/>
      <c r="AB368" s="87"/>
      <c r="AC368" s="85"/>
      <c r="AD368" s="85"/>
      <c r="AE368" s="89"/>
      <c r="AF368" s="86"/>
      <c r="AG368" s="85"/>
      <c r="AH368" s="85"/>
      <c r="AI368" s="85"/>
    </row>
    <row r="369" spans="1:35" ht="20.25" x14ac:dyDescent="0.25">
      <c r="A369" s="85"/>
      <c r="B369" s="588" t="s">
        <v>1028</v>
      </c>
      <c r="C369" s="85"/>
      <c r="D369" s="86"/>
      <c r="E369" s="87"/>
      <c r="F369" s="85"/>
      <c r="G369" s="85"/>
      <c r="H369" s="85"/>
      <c r="I369" s="87"/>
      <c r="J369" s="85"/>
      <c r="K369" s="87"/>
      <c r="L369" s="87"/>
      <c r="M369" s="85"/>
      <c r="N369" s="86"/>
      <c r="O369" s="85"/>
      <c r="P369" s="85"/>
      <c r="Q369" s="86"/>
      <c r="R369" s="85"/>
      <c r="S369" s="85"/>
      <c r="T369" s="85"/>
      <c r="U369" s="85"/>
      <c r="V369" s="85"/>
      <c r="W369" s="85"/>
      <c r="X369" s="87"/>
      <c r="Y369" s="85"/>
      <c r="Z369" s="87"/>
      <c r="AA369" s="88"/>
      <c r="AB369" s="87"/>
      <c r="AC369" s="85"/>
      <c r="AD369" s="85"/>
      <c r="AE369" s="89"/>
      <c r="AF369" s="86"/>
      <c r="AG369" s="85"/>
      <c r="AH369" s="85"/>
      <c r="AI369" s="85"/>
    </row>
    <row r="370" spans="1:35" ht="20.25" x14ac:dyDescent="0.25">
      <c r="A370" s="85"/>
      <c r="B370" s="588" t="s">
        <v>1029</v>
      </c>
      <c r="C370" s="85"/>
      <c r="D370" s="86"/>
      <c r="E370" s="87"/>
      <c r="F370" s="85"/>
      <c r="G370" s="85"/>
      <c r="H370" s="85"/>
      <c r="I370" s="87"/>
      <c r="J370" s="85"/>
      <c r="K370" s="87"/>
      <c r="L370" s="87"/>
      <c r="M370" s="85"/>
      <c r="N370" s="86"/>
      <c r="O370" s="85"/>
      <c r="P370" s="85"/>
      <c r="Q370" s="86"/>
      <c r="R370" s="85"/>
      <c r="S370" s="85"/>
      <c r="T370" s="85"/>
      <c r="U370" s="85"/>
      <c r="V370" s="85"/>
      <c r="W370" s="85"/>
      <c r="X370" s="87"/>
      <c r="Y370" s="85"/>
      <c r="Z370" s="87"/>
      <c r="AA370" s="88"/>
      <c r="AB370" s="87"/>
      <c r="AC370" s="85"/>
      <c r="AD370" s="85"/>
      <c r="AE370" s="89"/>
      <c r="AF370" s="86"/>
      <c r="AG370" s="85"/>
      <c r="AH370" s="85"/>
      <c r="AI370" s="85"/>
    </row>
    <row r="371" spans="1:35" ht="20.25" x14ac:dyDescent="0.25">
      <c r="A371" s="85"/>
      <c r="B371" s="588" t="s">
        <v>1030</v>
      </c>
      <c r="C371" s="85"/>
      <c r="D371" s="86"/>
      <c r="E371" s="87"/>
      <c r="F371" s="85"/>
      <c r="G371" s="85"/>
      <c r="H371" s="85"/>
      <c r="I371" s="87"/>
      <c r="J371" s="85"/>
      <c r="K371" s="87"/>
      <c r="L371" s="87"/>
      <c r="M371" s="85"/>
      <c r="N371" s="86"/>
      <c r="O371" s="85"/>
      <c r="P371" s="85"/>
      <c r="Q371" s="86"/>
      <c r="R371" s="85"/>
      <c r="S371" s="85"/>
      <c r="T371" s="85"/>
      <c r="U371" s="85"/>
      <c r="V371" s="85"/>
      <c r="W371" s="85"/>
      <c r="X371" s="87"/>
      <c r="Y371" s="85"/>
      <c r="Z371" s="87"/>
      <c r="AA371" s="88"/>
      <c r="AB371" s="87"/>
      <c r="AC371" s="85"/>
      <c r="AD371" s="85"/>
      <c r="AE371" s="89"/>
      <c r="AF371" s="86"/>
      <c r="AG371" s="85"/>
      <c r="AH371" s="85"/>
      <c r="AI371" s="85"/>
    </row>
    <row r="372" spans="1:35" ht="20.25" x14ac:dyDescent="0.25">
      <c r="A372" s="85"/>
      <c r="B372" s="588" t="s">
        <v>1031</v>
      </c>
      <c r="C372" s="85"/>
      <c r="D372" s="86"/>
      <c r="E372" s="87"/>
      <c r="F372" s="85"/>
      <c r="G372" s="85"/>
      <c r="H372" s="85"/>
      <c r="I372" s="87"/>
      <c r="J372" s="85"/>
      <c r="K372" s="87"/>
      <c r="L372" s="87"/>
      <c r="M372" s="85"/>
      <c r="N372" s="86"/>
      <c r="O372" s="85"/>
      <c r="P372" s="85"/>
      <c r="Q372" s="86"/>
      <c r="R372" s="85"/>
      <c r="S372" s="85"/>
      <c r="T372" s="85"/>
      <c r="U372" s="85"/>
      <c r="V372" s="85"/>
      <c r="W372" s="85"/>
      <c r="X372" s="87"/>
      <c r="Y372" s="85"/>
      <c r="Z372" s="87"/>
      <c r="AA372" s="88"/>
      <c r="AB372" s="87"/>
      <c r="AC372" s="85"/>
      <c r="AD372" s="85"/>
      <c r="AE372" s="89"/>
      <c r="AF372" s="86"/>
      <c r="AG372" s="85"/>
      <c r="AH372" s="85"/>
      <c r="AI372" s="85"/>
    </row>
    <row r="373" spans="1:35" ht="20.25" x14ac:dyDescent="0.25">
      <c r="A373" s="85"/>
      <c r="B373" s="588" t="s">
        <v>1032</v>
      </c>
      <c r="C373" s="85"/>
      <c r="D373" s="86"/>
      <c r="E373" s="87"/>
      <c r="F373" s="85"/>
      <c r="G373" s="85"/>
      <c r="H373" s="85"/>
      <c r="I373" s="87"/>
      <c r="J373" s="85"/>
      <c r="K373" s="87"/>
      <c r="L373" s="87"/>
      <c r="M373" s="85"/>
      <c r="N373" s="86"/>
      <c r="O373" s="85"/>
      <c r="P373" s="85"/>
      <c r="Q373" s="86"/>
      <c r="R373" s="85"/>
      <c r="S373" s="85"/>
      <c r="T373" s="85"/>
      <c r="U373" s="85"/>
      <c r="V373" s="85"/>
      <c r="W373" s="85"/>
      <c r="X373" s="87"/>
      <c r="Y373" s="85"/>
      <c r="Z373" s="87"/>
      <c r="AA373" s="88"/>
      <c r="AB373" s="87"/>
      <c r="AC373" s="85"/>
      <c r="AD373" s="85"/>
      <c r="AE373" s="89"/>
      <c r="AF373" s="86"/>
      <c r="AG373" s="85"/>
      <c r="AH373" s="85"/>
      <c r="AI373" s="85"/>
    </row>
    <row r="374" spans="1:35" ht="20.25" x14ac:dyDescent="0.25">
      <c r="A374" s="85"/>
      <c r="B374" s="588" t="s">
        <v>1033</v>
      </c>
      <c r="C374" s="85"/>
      <c r="D374" s="86"/>
      <c r="E374" s="87"/>
      <c r="F374" s="85"/>
      <c r="G374" s="85"/>
      <c r="H374" s="85"/>
      <c r="I374" s="87"/>
      <c r="J374" s="85"/>
      <c r="K374" s="87"/>
      <c r="L374" s="87"/>
      <c r="M374" s="85"/>
      <c r="N374" s="86"/>
      <c r="O374" s="85"/>
      <c r="P374" s="85"/>
      <c r="Q374" s="86"/>
      <c r="R374" s="85"/>
      <c r="S374" s="85"/>
      <c r="T374" s="85"/>
      <c r="U374" s="85"/>
      <c r="V374" s="85"/>
      <c r="W374" s="85"/>
      <c r="X374" s="87"/>
      <c r="Y374" s="85"/>
      <c r="Z374" s="87"/>
      <c r="AA374" s="88"/>
      <c r="AB374" s="87"/>
      <c r="AC374" s="85"/>
      <c r="AD374" s="85"/>
      <c r="AE374" s="89"/>
      <c r="AF374" s="86"/>
      <c r="AG374" s="85"/>
      <c r="AH374" s="85"/>
      <c r="AI374" s="85"/>
    </row>
    <row r="375" spans="1:35" ht="20.25" x14ac:dyDescent="0.25">
      <c r="A375" s="85"/>
      <c r="B375" s="588" t="s">
        <v>1034</v>
      </c>
      <c r="C375" s="85"/>
      <c r="D375" s="86"/>
      <c r="E375" s="87"/>
      <c r="F375" s="85"/>
      <c r="G375" s="85"/>
      <c r="H375" s="85"/>
      <c r="I375" s="87"/>
      <c r="J375" s="85"/>
      <c r="K375" s="87"/>
      <c r="L375" s="87"/>
      <c r="M375" s="85"/>
      <c r="N375" s="86"/>
      <c r="O375" s="85"/>
      <c r="P375" s="85"/>
      <c r="Q375" s="86"/>
      <c r="R375" s="85"/>
      <c r="S375" s="85"/>
      <c r="T375" s="85"/>
      <c r="U375" s="85"/>
      <c r="V375" s="85"/>
      <c r="W375" s="85"/>
      <c r="X375" s="87"/>
      <c r="Y375" s="85"/>
      <c r="Z375" s="87"/>
      <c r="AA375" s="88"/>
      <c r="AB375" s="87"/>
      <c r="AC375" s="85"/>
      <c r="AD375" s="85"/>
      <c r="AE375" s="89"/>
      <c r="AF375" s="86"/>
      <c r="AG375" s="85"/>
      <c r="AH375" s="85"/>
      <c r="AI375" s="85"/>
    </row>
    <row r="376" spans="1:35" ht="20.25" x14ac:dyDescent="0.25">
      <c r="A376" s="85"/>
      <c r="B376" s="588" t="s">
        <v>1035</v>
      </c>
      <c r="C376" s="85"/>
      <c r="D376" s="86"/>
      <c r="E376" s="87"/>
      <c r="F376" s="85"/>
      <c r="G376" s="85"/>
      <c r="H376" s="85"/>
      <c r="I376" s="87"/>
      <c r="J376" s="85"/>
      <c r="K376" s="87"/>
      <c r="L376" s="87"/>
      <c r="M376" s="85"/>
      <c r="N376" s="86"/>
      <c r="O376" s="85"/>
      <c r="P376" s="85"/>
      <c r="Q376" s="86"/>
      <c r="R376" s="85"/>
      <c r="S376" s="85"/>
      <c r="T376" s="85"/>
      <c r="U376" s="85"/>
      <c r="V376" s="85"/>
      <c r="W376" s="85"/>
      <c r="X376" s="87"/>
      <c r="Y376" s="85"/>
      <c r="Z376" s="87"/>
      <c r="AA376" s="88"/>
      <c r="AB376" s="87"/>
      <c r="AC376" s="85"/>
      <c r="AD376" s="85"/>
      <c r="AE376" s="89"/>
      <c r="AF376" s="86"/>
      <c r="AG376" s="85"/>
      <c r="AH376" s="85"/>
      <c r="AI376" s="85"/>
    </row>
    <row r="377" spans="1:35" ht="20.25" x14ac:dyDescent="0.25">
      <c r="A377" s="85"/>
      <c r="B377" s="588" t="s">
        <v>1036</v>
      </c>
      <c r="C377" s="85"/>
      <c r="D377" s="86"/>
      <c r="E377" s="87"/>
      <c r="F377" s="85"/>
      <c r="G377" s="85"/>
      <c r="H377" s="85"/>
      <c r="I377" s="87"/>
      <c r="J377" s="85"/>
      <c r="K377" s="87"/>
      <c r="L377" s="87"/>
      <c r="M377" s="85"/>
      <c r="N377" s="86"/>
      <c r="O377" s="85"/>
      <c r="P377" s="85"/>
      <c r="Q377" s="86"/>
      <c r="R377" s="85"/>
      <c r="S377" s="85"/>
      <c r="T377" s="85"/>
      <c r="U377" s="85"/>
      <c r="V377" s="85"/>
      <c r="W377" s="85"/>
      <c r="X377" s="87"/>
      <c r="Y377" s="85"/>
      <c r="Z377" s="87"/>
      <c r="AA377" s="88"/>
      <c r="AB377" s="87"/>
      <c r="AC377" s="85"/>
      <c r="AD377" s="85"/>
      <c r="AE377" s="89"/>
      <c r="AF377" s="86"/>
      <c r="AG377" s="85"/>
      <c r="AH377" s="85"/>
      <c r="AI377" s="85"/>
    </row>
    <row r="378" spans="1:35" ht="20.25" x14ac:dyDescent="0.25">
      <c r="A378" s="85"/>
      <c r="B378" s="588" t="s">
        <v>1037</v>
      </c>
      <c r="C378" s="85"/>
      <c r="D378" s="86"/>
      <c r="E378" s="87"/>
      <c r="F378" s="85"/>
      <c r="G378" s="85"/>
      <c r="H378" s="85"/>
      <c r="I378" s="87"/>
      <c r="J378" s="85"/>
      <c r="K378" s="87"/>
      <c r="L378" s="87"/>
      <c r="M378" s="85"/>
      <c r="N378" s="86"/>
      <c r="O378" s="85"/>
      <c r="P378" s="85"/>
      <c r="Q378" s="86"/>
      <c r="R378" s="85"/>
      <c r="S378" s="85"/>
      <c r="T378" s="85"/>
      <c r="U378" s="85"/>
      <c r="V378" s="85"/>
      <c r="W378" s="85"/>
      <c r="X378" s="87"/>
      <c r="Y378" s="85"/>
      <c r="Z378" s="87"/>
      <c r="AA378" s="88"/>
      <c r="AB378" s="87"/>
      <c r="AC378" s="85"/>
      <c r="AD378" s="85"/>
      <c r="AE378" s="89"/>
      <c r="AF378" s="86"/>
      <c r="AG378" s="85"/>
      <c r="AH378" s="85"/>
      <c r="AI378" s="85"/>
    </row>
    <row r="379" spans="1:35" ht="20.25" x14ac:dyDescent="0.25">
      <c r="A379" s="85"/>
      <c r="B379" s="588" t="s">
        <v>1038</v>
      </c>
      <c r="C379" s="85"/>
      <c r="D379" s="86"/>
      <c r="E379" s="87"/>
      <c r="F379" s="85"/>
      <c r="G379" s="85"/>
      <c r="H379" s="85"/>
      <c r="I379" s="87"/>
      <c r="J379" s="85"/>
      <c r="K379" s="87"/>
      <c r="L379" s="87"/>
      <c r="M379" s="85"/>
      <c r="N379" s="86"/>
      <c r="O379" s="85"/>
      <c r="P379" s="85"/>
      <c r="Q379" s="86"/>
      <c r="R379" s="85"/>
      <c r="S379" s="85"/>
      <c r="T379" s="85"/>
      <c r="U379" s="85"/>
      <c r="V379" s="85"/>
      <c r="W379" s="85"/>
      <c r="X379" s="87"/>
      <c r="Y379" s="85"/>
      <c r="Z379" s="87"/>
      <c r="AA379" s="88"/>
      <c r="AB379" s="87"/>
      <c r="AC379" s="85"/>
      <c r="AD379" s="85"/>
      <c r="AE379" s="89"/>
      <c r="AF379" s="86"/>
      <c r="AG379" s="85"/>
      <c r="AH379" s="85"/>
      <c r="AI379" s="85"/>
    </row>
    <row r="380" spans="1:35" ht="20.25" x14ac:dyDescent="0.25">
      <c r="A380" s="85"/>
      <c r="B380" s="588" t="s">
        <v>1039</v>
      </c>
      <c r="C380" s="85"/>
      <c r="D380" s="86"/>
      <c r="E380" s="87"/>
      <c r="F380" s="85"/>
      <c r="G380" s="85"/>
      <c r="H380" s="85"/>
      <c r="I380" s="87"/>
      <c r="J380" s="85"/>
      <c r="K380" s="87"/>
      <c r="L380" s="87"/>
      <c r="M380" s="85"/>
      <c r="N380" s="86"/>
      <c r="O380" s="85"/>
      <c r="P380" s="85"/>
      <c r="Q380" s="86"/>
      <c r="R380" s="85"/>
      <c r="S380" s="85"/>
      <c r="T380" s="85"/>
      <c r="U380" s="85"/>
      <c r="V380" s="85"/>
      <c r="W380" s="85"/>
      <c r="X380" s="87"/>
      <c r="Y380" s="85"/>
      <c r="Z380" s="87"/>
      <c r="AA380" s="88"/>
      <c r="AB380" s="87"/>
      <c r="AC380" s="85"/>
      <c r="AD380" s="85"/>
      <c r="AE380" s="89"/>
      <c r="AF380" s="86"/>
      <c r="AG380" s="85"/>
      <c r="AH380" s="85"/>
      <c r="AI380" s="85"/>
    </row>
    <row r="381" spans="1:35" ht="20.25" x14ac:dyDescent="0.25">
      <c r="A381" s="85"/>
      <c r="B381" s="588" t="s">
        <v>1040</v>
      </c>
      <c r="C381" s="85"/>
      <c r="D381" s="86"/>
      <c r="E381" s="87"/>
      <c r="F381" s="85"/>
      <c r="G381" s="85"/>
      <c r="H381" s="85"/>
      <c r="I381" s="87"/>
      <c r="J381" s="85"/>
      <c r="K381" s="87"/>
      <c r="L381" s="87"/>
      <c r="M381" s="85"/>
      <c r="N381" s="86"/>
      <c r="O381" s="85"/>
      <c r="P381" s="85"/>
      <c r="Q381" s="86"/>
      <c r="R381" s="85"/>
      <c r="S381" s="85"/>
      <c r="T381" s="85"/>
      <c r="U381" s="85"/>
      <c r="V381" s="85"/>
      <c r="W381" s="85"/>
      <c r="X381" s="87"/>
      <c r="Y381" s="85"/>
      <c r="Z381" s="87"/>
      <c r="AA381" s="88"/>
      <c r="AB381" s="87"/>
      <c r="AC381" s="85"/>
      <c r="AD381" s="85"/>
      <c r="AE381" s="89"/>
      <c r="AF381" s="86"/>
      <c r="AG381" s="85"/>
      <c r="AH381" s="85"/>
      <c r="AI381" s="85"/>
    </row>
    <row r="382" spans="1:35" ht="20.25" x14ac:dyDescent="0.25">
      <c r="A382" s="85"/>
      <c r="B382" s="588" t="s">
        <v>1041</v>
      </c>
      <c r="C382" s="85"/>
      <c r="D382" s="86"/>
      <c r="E382" s="87"/>
      <c r="F382" s="85"/>
      <c r="G382" s="85"/>
      <c r="H382" s="85"/>
      <c r="I382" s="87"/>
      <c r="J382" s="85"/>
      <c r="K382" s="87"/>
      <c r="L382" s="87"/>
      <c r="M382" s="85"/>
      <c r="N382" s="86"/>
      <c r="O382" s="85"/>
      <c r="P382" s="85"/>
      <c r="Q382" s="86"/>
      <c r="R382" s="85"/>
      <c r="S382" s="85"/>
      <c r="T382" s="85"/>
      <c r="U382" s="85"/>
      <c r="V382" s="85"/>
      <c r="W382" s="85"/>
      <c r="X382" s="87"/>
      <c r="Y382" s="85"/>
      <c r="Z382" s="87"/>
      <c r="AA382" s="88"/>
      <c r="AB382" s="87"/>
      <c r="AC382" s="85"/>
      <c r="AD382" s="85"/>
      <c r="AE382" s="89"/>
      <c r="AF382" s="86"/>
      <c r="AG382" s="85"/>
      <c r="AH382" s="85"/>
      <c r="AI382" s="85"/>
    </row>
    <row r="383" spans="1:35" ht="20.25" x14ac:dyDescent="0.25">
      <c r="A383" s="85"/>
      <c r="B383" s="588" t="s">
        <v>1042</v>
      </c>
      <c r="C383" s="85"/>
      <c r="D383" s="86"/>
      <c r="E383" s="87"/>
      <c r="F383" s="85"/>
      <c r="G383" s="85"/>
      <c r="H383" s="85"/>
      <c r="I383" s="87"/>
      <c r="J383" s="85"/>
      <c r="K383" s="87"/>
      <c r="L383" s="87"/>
      <c r="M383" s="85"/>
      <c r="N383" s="86"/>
      <c r="O383" s="85"/>
      <c r="P383" s="85"/>
      <c r="Q383" s="86"/>
      <c r="R383" s="85"/>
      <c r="S383" s="85"/>
      <c r="T383" s="85"/>
      <c r="U383" s="85"/>
      <c r="V383" s="85"/>
      <c r="W383" s="85"/>
      <c r="X383" s="87"/>
      <c r="Y383" s="85"/>
      <c r="Z383" s="87"/>
      <c r="AA383" s="88"/>
      <c r="AB383" s="87"/>
      <c r="AC383" s="85"/>
      <c r="AD383" s="85"/>
      <c r="AE383" s="89"/>
      <c r="AF383" s="86"/>
      <c r="AG383" s="85"/>
      <c r="AH383" s="85"/>
      <c r="AI383" s="85"/>
    </row>
    <row r="384" spans="1:35" ht="20.25" x14ac:dyDescent="0.25">
      <c r="A384" s="85"/>
      <c r="B384" s="588" t="s">
        <v>1043</v>
      </c>
      <c r="C384" s="85"/>
      <c r="D384" s="86"/>
      <c r="E384" s="87"/>
      <c r="F384" s="85"/>
      <c r="G384" s="85"/>
      <c r="H384" s="85"/>
      <c r="I384" s="87"/>
      <c r="J384" s="85"/>
      <c r="K384" s="87"/>
      <c r="L384" s="87"/>
      <c r="M384" s="85"/>
      <c r="N384" s="86"/>
      <c r="O384" s="85"/>
      <c r="P384" s="85"/>
      <c r="Q384" s="86"/>
      <c r="R384" s="85"/>
      <c r="S384" s="85"/>
      <c r="T384" s="85"/>
      <c r="U384" s="85"/>
      <c r="V384" s="85"/>
      <c r="W384" s="85"/>
      <c r="X384" s="87"/>
      <c r="Y384" s="85"/>
      <c r="Z384" s="87"/>
      <c r="AA384" s="88"/>
      <c r="AB384" s="87"/>
      <c r="AC384" s="85"/>
      <c r="AD384" s="85"/>
      <c r="AE384" s="89"/>
      <c r="AF384" s="86"/>
      <c r="AG384" s="85"/>
      <c r="AH384" s="85"/>
      <c r="AI384" s="85"/>
    </row>
    <row r="385" spans="1:35" ht="20.25" x14ac:dyDescent="0.25">
      <c r="A385" s="85"/>
      <c r="B385" s="588" t="s">
        <v>1044</v>
      </c>
      <c r="C385" s="85"/>
      <c r="D385" s="86"/>
      <c r="E385" s="87"/>
      <c r="F385" s="85"/>
      <c r="G385" s="85"/>
      <c r="H385" s="85"/>
      <c r="I385" s="87"/>
      <c r="J385" s="85"/>
      <c r="K385" s="87"/>
      <c r="L385" s="87"/>
      <c r="M385" s="85"/>
      <c r="N385" s="86"/>
      <c r="O385" s="85"/>
      <c r="P385" s="85"/>
      <c r="Q385" s="86"/>
      <c r="R385" s="85"/>
      <c r="S385" s="85"/>
      <c r="T385" s="85"/>
      <c r="U385" s="85"/>
      <c r="V385" s="85"/>
      <c r="W385" s="85"/>
      <c r="X385" s="87"/>
      <c r="Y385" s="85"/>
      <c r="Z385" s="87"/>
      <c r="AA385" s="88"/>
      <c r="AB385" s="87"/>
      <c r="AC385" s="85"/>
      <c r="AD385" s="85"/>
      <c r="AE385" s="89"/>
      <c r="AF385" s="86"/>
      <c r="AG385" s="85"/>
      <c r="AH385" s="85"/>
      <c r="AI385" s="85"/>
    </row>
    <row r="386" spans="1:35" ht="20.25" x14ac:dyDescent="0.25">
      <c r="A386" s="85"/>
      <c r="B386" s="588" t="s">
        <v>1087</v>
      </c>
      <c r="C386" s="85"/>
      <c r="D386" s="86"/>
      <c r="E386" s="87"/>
      <c r="F386" s="85"/>
      <c r="G386" s="85"/>
      <c r="H386" s="85"/>
      <c r="I386" s="87"/>
      <c r="J386" s="85"/>
      <c r="K386" s="87"/>
      <c r="L386" s="87"/>
      <c r="M386" s="85"/>
      <c r="N386" s="86"/>
      <c r="O386" s="85"/>
      <c r="P386" s="85"/>
      <c r="Q386" s="86"/>
      <c r="R386" s="85"/>
      <c r="S386" s="85"/>
      <c r="T386" s="85"/>
      <c r="U386" s="85"/>
      <c r="V386" s="85"/>
      <c r="W386" s="85"/>
      <c r="X386" s="87"/>
      <c r="Y386" s="85"/>
      <c r="Z386" s="87"/>
      <c r="AA386" s="88"/>
      <c r="AB386" s="87"/>
      <c r="AC386" s="85"/>
      <c r="AD386" s="85"/>
      <c r="AE386" s="89"/>
      <c r="AF386" s="86"/>
      <c r="AG386" s="85"/>
      <c r="AH386" s="85"/>
      <c r="AI386" s="85"/>
    </row>
    <row r="387" spans="1:35" ht="20.25" x14ac:dyDescent="0.25">
      <c r="A387" s="85"/>
      <c r="B387" s="588" t="s">
        <v>1088</v>
      </c>
      <c r="C387" s="85"/>
      <c r="D387" s="86"/>
      <c r="E387" s="87"/>
      <c r="F387" s="85"/>
      <c r="G387" s="85"/>
      <c r="H387" s="85"/>
      <c r="I387" s="87"/>
      <c r="J387" s="85"/>
      <c r="K387" s="87"/>
      <c r="L387" s="87"/>
      <c r="M387" s="85"/>
      <c r="N387" s="86"/>
      <c r="O387" s="85"/>
      <c r="P387" s="85"/>
      <c r="Q387" s="86"/>
      <c r="R387" s="85"/>
      <c r="S387" s="85"/>
      <c r="T387" s="85"/>
      <c r="U387" s="85"/>
      <c r="V387" s="85"/>
      <c r="W387" s="85"/>
      <c r="X387" s="87"/>
      <c r="Y387" s="85"/>
      <c r="Z387" s="87"/>
      <c r="AA387" s="88"/>
      <c r="AB387" s="87"/>
      <c r="AC387" s="85"/>
      <c r="AD387" s="85"/>
      <c r="AE387" s="89"/>
      <c r="AF387" s="86"/>
      <c r="AG387" s="85"/>
      <c r="AH387" s="85"/>
      <c r="AI387" s="85"/>
    </row>
    <row r="388" spans="1:35" ht="20.25" x14ac:dyDescent="0.25">
      <c r="A388" s="85"/>
      <c r="B388" s="588" t="s">
        <v>1089</v>
      </c>
      <c r="C388" s="85"/>
      <c r="D388" s="86"/>
      <c r="E388" s="87"/>
      <c r="F388" s="85"/>
      <c r="G388" s="85"/>
      <c r="H388" s="85"/>
      <c r="I388" s="87"/>
      <c r="J388" s="85"/>
      <c r="K388" s="87"/>
      <c r="L388" s="87"/>
      <c r="M388" s="85"/>
      <c r="N388" s="86"/>
      <c r="O388" s="85"/>
      <c r="P388" s="85"/>
      <c r="Q388" s="86"/>
      <c r="R388" s="85"/>
      <c r="S388" s="85"/>
      <c r="T388" s="85"/>
      <c r="U388" s="85"/>
      <c r="V388" s="85"/>
      <c r="W388" s="85"/>
      <c r="X388" s="87"/>
      <c r="Y388" s="85"/>
      <c r="Z388" s="87"/>
      <c r="AA388" s="88"/>
      <c r="AB388" s="87"/>
      <c r="AC388" s="85"/>
      <c r="AD388" s="85"/>
      <c r="AE388" s="89"/>
      <c r="AF388" s="86"/>
      <c r="AG388" s="85"/>
      <c r="AH388" s="85"/>
      <c r="AI388" s="85"/>
    </row>
    <row r="389" spans="1:35" ht="20.25" x14ac:dyDescent="0.25">
      <c r="A389" s="85"/>
      <c r="B389" s="588" t="s">
        <v>1090</v>
      </c>
      <c r="C389" s="85"/>
      <c r="D389" s="86"/>
      <c r="E389" s="87"/>
      <c r="F389" s="85"/>
      <c r="G389" s="85"/>
      <c r="H389" s="85"/>
      <c r="I389" s="87"/>
      <c r="J389" s="85"/>
      <c r="K389" s="87"/>
      <c r="L389" s="87"/>
      <c r="M389" s="85"/>
      <c r="N389" s="86"/>
      <c r="O389" s="85"/>
      <c r="P389" s="85"/>
      <c r="Q389" s="86"/>
      <c r="R389" s="85"/>
      <c r="S389" s="85"/>
      <c r="T389" s="85"/>
      <c r="U389" s="85"/>
      <c r="V389" s="85"/>
      <c r="W389" s="85"/>
      <c r="X389" s="87"/>
      <c r="Y389" s="85"/>
      <c r="Z389" s="87"/>
      <c r="AA389" s="88"/>
      <c r="AB389" s="87"/>
      <c r="AC389" s="85"/>
      <c r="AD389" s="85"/>
      <c r="AE389" s="89"/>
      <c r="AF389" s="86"/>
      <c r="AG389" s="85"/>
      <c r="AH389" s="85"/>
      <c r="AI389" s="85"/>
    </row>
    <row r="390" spans="1:35" ht="20.25" x14ac:dyDescent="0.25">
      <c r="A390" s="85"/>
      <c r="B390" s="588" t="s">
        <v>1091</v>
      </c>
      <c r="C390" s="85"/>
      <c r="D390" s="86"/>
      <c r="E390" s="87"/>
      <c r="F390" s="85"/>
      <c r="G390" s="85"/>
      <c r="H390" s="85"/>
      <c r="I390" s="87"/>
      <c r="J390" s="85"/>
      <c r="K390" s="87"/>
      <c r="L390" s="87"/>
      <c r="M390" s="85"/>
      <c r="N390" s="86"/>
      <c r="O390" s="85"/>
      <c r="P390" s="85"/>
      <c r="Q390" s="86"/>
      <c r="R390" s="85"/>
      <c r="S390" s="85"/>
      <c r="T390" s="85"/>
      <c r="U390" s="85"/>
      <c r="V390" s="85"/>
      <c r="W390" s="85"/>
      <c r="X390" s="87"/>
      <c r="Y390" s="85"/>
      <c r="Z390" s="87"/>
      <c r="AA390" s="88"/>
      <c r="AB390" s="87"/>
      <c r="AC390" s="85"/>
      <c r="AD390" s="85"/>
      <c r="AE390" s="89"/>
      <c r="AF390" s="86"/>
      <c r="AG390" s="85"/>
      <c r="AH390" s="85"/>
      <c r="AI390" s="85"/>
    </row>
    <row r="391" spans="1:35" ht="20.25" x14ac:dyDescent="0.25">
      <c r="A391" s="85"/>
      <c r="B391" s="588" t="s">
        <v>1092</v>
      </c>
      <c r="C391" s="85"/>
      <c r="D391" s="86"/>
      <c r="E391" s="87"/>
      <c r="F391" s="85"/>
      <c r="G391" s="85"/>
      <c r="H391" s="85"/>
      <c r="I391" s="87"/>
      <c r="J391" s="85"/>
      <c r="K391" s="87"/>
      <c r="L391" s="87"/>
      <c r="M391" s="85"/>
      <c r="N391" s="86"/>
      <c r="O391" s="85"/>
      <c r="P391" s="85"/>
      <c r="Q391" s="86"/>
      <c r="R391" s="85"/>
      <c r="S391" s="85"/>
      <c r="T391" s="85"/>
      <c r="U391" s="85"/>
      <c r="V391" s="85"/>
      <c r="W391" s="85"/>
      <c r="X391" s="87"/>
      <c r="Y391" s="85"/>
      <c r="Z391" s="87"/>
      <c r="AA391" s="88"/>
      <c r="AB391" s="87"/>
      <c r="AC391" s="85"/>
      <c r="AD391" s="85"/>
      <c r="AE391" s="89"/>
      <c r="AF391" s="86"/>
      <c r="AG391" s="85"/>
      <c r="AH391" s="85"/>
      <c r="AI391" s="85"/>
    </row>
    <row r="392" spans="1:35" ht="20.25" x14ac:dyDescent="0.25">
      <c r="A392" s="85"/>
      <c r="B392" s="588" t="s">
        <v>1093</v>
      </c>
      <c r="C392" s="85"/>
      <c r="D392" s="86"/>
      <c r="E392" s="87"/>
      <c r="F392" s="85"/>
      <c r="G392" s="85"/>
      <c r="H392" s="85"/>
      <c r="I392" s="87"/>
      <c r="J392" s="85"/>
      <c r="K392" s="87"/>
      <c r="L392" s="87"/>
      <c r="M392" s="85"/>
      <c r="N392" s="86"/>
      <c r="O392" s="85"/>
      <c r="P392" s="85"/>
      <c r="Q392" s="86"/>
      <c r="R392" s="85"/>
      <c r="S392" s="85"/>
      <c r="T392" s="85"/>
      <c r="U392" s="85"/>
      <c r="V392" s="85"/>
      <c r="W392" s="85"/>
      <c r="X392" s="87"/>
      <c r="Y392" s="85"/>
      <c r="Z392" s="87"/>
      <c r="AA392" s="88"/>
      <c r="AB392" s="87"/>
      <c r="AC392" s="85"/>
      <c r="AD392" s="85"/>
      <c r="AE392" s="89"/>
      <c r="AF392" s="86"/>
      <c r="AG392" s="85"/>
      <c r="AH392" s="85"/>
      <c r="AI392" s="85"/>
    </row>
    <row r="393" spans="1:35" ht="20.25" x14ac:dyDescent="0.25">
      <c r="A393" s="85"/>
      <c r="B393" s="588" t="s">
        <v>1094</v>
      </c>
      <c r="C393" s="85"/>
      <c r="D393" s="86"/>
      <c r="E393" s="87"/>
      <c r="F393" s="85"/>
      <c r="G393" s="85"/>
      <c r="H393" s="85"/>
      <c r="I393" s="87"/>
      <c r="J393" s="85"/>
      <c r="K393" s="87"/>
      <c r="L393" s="87"/>
      <c r="M393" s="85"/>
      <c r="N393" s="86"/>
      <c r="O393" s="85"/>
      <c r="P393" s="85"/>
      <c r="Q393" s="86"/>
      <c r="R393" s="85"/>
      <c r="S393" s="85"/>
      <c r="T393" s="85"/>
      <c r="U393" s="85"/>
      <c r="V393" s="85"/>
      <c r="W393" s="85"/>
      <c r="X393" s="87"/>
      <c r="Y393" s="85"/>
      <c r="Z393" s="87"/>
      <c r="AA393" s="88"/>
      <c r="AB393" s="87"/>
      <c r="AC393" s="85"/>
      <c r="AD393" s="85"/>
      <c r="AE393" s="89"/>
      <c r="AF393" s="86"/>
      <c r="AG393" s="85"/>
      <c r="AH393" s="85"/>
      <c r="AI393" s="85"/>
    </row>
    <row r="394" spans="1:35" ht="20.25" x14ac:dyDescent="0.25">
      <c r="A394" s="85"/>
      <c r="B394" s="588" t="s">
        <v>1095</v>
      </c>
      <c r="C394" s="85"/>
      <c r="D394" s="86"/>
      <c r="E394" s="87"/>
      <c r="F394" s="85"/>
      <c r="G394" s="85"/>
      <c r="H394" s="85"/>
      <c r="I394" s="87"/>
      <c r="J394" s="85"/>
      <c r="K394" s="87"/>
      <c r="L394" s="87"/>
      <c r="M394" s="85"/>
      <c r="N394" s="86"/>
      <c r="O394" s="85"/>
      <c r="P394" s="85"/>
      <c r="Q394" s="86"/>
      <c r="R394" s="85"/>
      <c r="S394" s="85"/>
      <c r="T394" s="85"/>
      <c r="U394" s="85"/>
      <c r="V394" s="85"/>
      <c r="W394" s="85"/>
      <c r="X394" s="87"/>
      <c r="Y394" s="85"/>
      <c r="Z394" s="87"/>
      <c r="AA394" s="88"/>
      <c r="AB394" s="87"/>
      <c r="AC394" s="85"/>
      <c r="AD394" s="85"/>
      <c r="AE394" s="89"/>
      <c r="AF394" s="86"/>
      <c r="AG394" s="85"/>
      <c r="AH394" s="85"/>
      <c r="AI394" s="85"/>
    </row>
    <row r="395" spans="1:35" ht="20.25" x14ac:dyDescent="0.25">
      <c r="A395" s="85"/>
      <c r="B395" s="588" t="s">
        <v>1096</v>
      </c>
      <c r="C395" s="85"/>
      <c r="D395" s="86"/>
      <c r="E395" s="87"/>
      <c r="F395" s="85"/>
      <c r="G395" s="85"/>
      <c r="H395" s="85"/>
      <c r="I395" s="87"/>
      <c r="J395" s="85"/>
      <c r="K395" s="87"/>
      <c r="L395" s="87"/>
      <c r="M395" s="85"/>
      <c r="N395" s="86"/>
      <c r="O395" s="85"/>
      <c r="P395" s="85"/>
      <c r="Q395" s="86"/>
      <c r="R395" s="85"/>
      <c r="S395" s="85"/>
      <c r="T395" s="85"/>
      <c r="U395" s="85"/>
      <c r="V395" s="85"/>
      <c r="W395" s="85"/>
      <c r="X395" s="87"/>
      <c r="Y395" s="85"/>
      <c r="Z395" s="87"/>
      <c r="AA395" s="88"/>
      <c r="AB395" s="87"/>
      <c r="AC395" s="85"/>
      <c r="AD395" s="85"/>
      <c r="AE395" s="89"/>
      <c r="AF395" s="86"/>
      <c r="AG395" s="85"/>
      <c r="AH395" s="85"/>
      <c r="AI395" s="85"/>
    </row>
    <row r="396" spans="1:35" ht="20.25" x14ac:dyDescent="0.25">
      <c r="A396" s="85"/>
      <c r="B396" s="588" t="s">
        <v>1097</v>
      </c>
      <c r="C396" s="85"/>
      <c r="D396" s="86"/>
      <c r="E396" s="87"/>
      <c r="F396" s="85"/>
      <c r="G396" s="85"/>
      <c r="H396" s="85"/>
      <c r="I396" s="87"/>
      <c r="J396" s="85"/>
      <c r="K396" s="87"/>
      <c r="L396" s="87"/>
      <c r="M396" s="85"/>
      <c r="N396" s="86"/>
      <c r="O396" s="85"/>
      <c r="P396" s="85"/>
      <c r="Q396" s="86"/>
      <c r="R396" s="85"/>
      <c r="S396" s="85"/>
      <c r="T396" s="85"/>
      <c r="U396" s="85"/>
      <c r="V396" s="85"/>
      <c r="W396" s="85"/>
      <c r="X396" s="87"/>
      <c r="Y396" s="85"/>
      <c r="Z396" s="87"/>
      <c r="AA396" s="88"/>
      <c r="AB396" s="87"/>
      <c r="AC396" s="85"/>
      <c r="AD396" s="85"/>
      <c r="AE396" s="89"/>
      <c r="AF396" s="86"/>
      <c r="AG396" s="85"/>
      <c r="AH396" s="85"/>
      <c r="AI396" s="85"/>
    </row>
    <row r="397" spans="1:35" ht="20.25" x14ac:dyDescent="0.25">
      <c r="A397" s="85"/>
      <c r="B397" s="588" t="s">
        <v>1098</v>
      </c>
      <c r="C397" s="85"/>
      <c r="D397" s="86"/>
      <c r="E397" s="87"/>
      <c r="F397" s="85"/>
      <c r="G397" s="85"/>
      <c r="H397" s="85"/>
      <c r="I397" s="87"/>
      <c r="J397" s="85"/>
      <c r="K397" s="87"/>
      <c r="L397" s="87"/>
      <c r="M397" s="85"/>
      <c r="N397" s="86"/>
      <c r="O397" s="85"/>
      <c r="P397" s="85"/>
      <c r="Q397" s="86"/>
      <c r="R397" s="85"/>
      <c r="S397" s="85"/>
      <c r="T397" s="85"/>
      <c r="U397" s="85"/>
      <c r="V397" s="85"/>
      <c r="W397" s="85"/>
      <c r="X397" s="87"/>
      <c r="Y397" s="85"/>
      <c r="Z397" s="87"/>
      <c r="AA397" s="88"/>
      <c r="AB397" s="87"/>
      <c r="AC397" s="85"/>
      <c r="AD397" s="85"/>
      <c r="AE397" s="89"/>
      <c r="AF397" s="86"/>
      <c r="AG397" s="85"/>
      <c r="AH397" s="85"/>
      <c r="AI397" s="85"/>
    </row>
    <row r="398" spans="1:35" ht="20.25" x14ac:dyDescent="0.25">
      <c r="A398" s="85"/>
      <c r="B398" s="588" t="s">
        <v>1099</v>
      </c>
      <c r="C398" s="85"/>
      <c r="D398" s="86"/>
      <c r="E398" s="87"/>
      <c r="F398" s="85"/>
      <c r="G398" s="85"/>
      <c r="H398" s="85"/>
      <c r="I398" s="87"/>
      <c r="J398" s="85"/>
      <c r="K398" s="87"/>
      <c r="L398" s="87"/>
      <c r="M398" s="85"/>
      <c r="N398" s="86"/>
      <c r="O398" s="85"/>
      <c r="P398" s="85"/>
      <c r="Q398" s="86"/>
      <c r="R398" s="85"/>
      <c r="S398" s="85"/>
      <c r="T398" s="85"/>
      <c r="U398" s="85"/>
      <c r="V398" s="85"/>
      <c r="W398" s="85"/>
      <c r="X398" s="87"/>
      <c r="Y398" s="85"/>
      <c r="Z398" s="87"/>
      <c r="AA398" s="88"/>
      <c r="AB398" s="87"/>
      <c r="AC398" s="85"/>
      <c r="AD398" s="85"/>
      <c r="AE398" s="89"/>
      <c r="AF398" s="86"/>
      <c r="AG398" s="85"/>
      <c r="AH398" s="85"/>
      <c r="AI398" s="85"/>
    </row>
    <row r="399" spans="1:35" ht="20.25" x14ac:dyDescent="0.25">
      <c r="A399" s="85"/>
      <c r="B399" s="588" t="s">
        <v>1098</v>
      </c>
      <c r="C399" s="85"/>
      <c r="D399" s="86"/>
      <c r="E399" s="87"/>
      <c r="F399" s="85"/>
      <c r="G399" s="85"/>
      <c r="H399" s="85"/>
      <c r="I399" s="87"/>
      <c r="J399" s="85"/>
      <c r="K399" s="87"/>
      <c r="L399" s="87"/>
      <c r="M399" s="85"/>
      <c r="N399" s="86"/>
      <c r="O399" s="85"/>
      <c r="P399" s="85"/>
      <c r="Q399" s="86"/>
      <c r="R399" s="85"/>
      <c r="S399" s="85"/>
      <c r="T399" s="85"/>
      <c r="U399" s="85"/>
      <c r="V399" s="85"/>
      <c r="W399" s="85"/>
      <c r="X399" s="87"/>
      <c r="Y399" s="85"/>
      <c r="Z399" s="87"/>
      <c r="AA399" s="88"/>
      <c r="AB399" s="87"/>
      <c r="AC399" s="85"/>
      <c r="AD399" s="85"/>
      <c r="AE399" s="89"/>
      <c r="AF399" s="86"/>
      <c r="AG399" s="85"/>
      <c r="AH399" s="85"/>
      <c r="AI399" s="85"/>
    </row>
    <row r="400" spans="1:35" ht="20.25" x14ac:dyDescent="0.25">
      <c r="A400" s="85"/>
      <c r="B400" s="588" t="s">
        <v>1099</v>
      </c>
      <c r="C400" s="85"/>
      <c r="D400" s="86"/>
      <c r="E400" s="87"/>
      <c r="F400" s="85"/>
      <c r="G400" s="85"/>
      <c r="H400" s="85"/>
      <c r="I400" s="87"/>
      <c r="J400" s="85"/>
      <c r="K400" s="87"/>
      <c r="L400" s="87"/>
      <c r="M400" s="85"/>
      <c r="N400" s="86"/>
      <c r="O400" s="85"/>
      <c r="P400" s="85"/>
      <c r="Q400" s="86"/>
      <c r="R400" s="85"/>
      <c r="S400" s="85"/>
      <c r="T400" s="85"/>
      <c r="U400" s="85"/>
      <c r="V400" s="85"/>
      <c r="W400" s="85"/>
      <c r="X400" s="87"/>
      <c r="Y400" s="85"/>
      <c r="Z400" s="87"/>
      <c r="AA400" s="88"/>
      <c r="AB400" s="87"/>
      <c r="AC400" s="85"/>
      <c r="AD400" s="85"/>
      <c r="AE400" s="89"/>
      <c r="AF400" s="86"/>
      <c r="AG400" s="85"/>
      <c r="AH400" s="85"/>
      <c r="AI400" s="85"/>
    </row>
  </sheetData>
  <autoFilter ref="A1:AI400" xr:uid="{00000000-0001-0000-0000-000000000000}"/>
  <mergeCells count="507">
    <mergeCell ref="I271:I276"/>
    <mergeCell ref="J271:J276"/>
    <mergeCell ref="K271:K276"/>
    <mergeCell ref="L271:L276"/>
    <mergeCell ref="M271:M276"/>
    <mergeCell ref="N271:N276"/>
    <mergeCell ref="A308:A312"/>
    <mergeCell ref="C308:C312"/>
    <mergeCell ref="D308:D312"/>
    <mergeCell ref="E308:E312"/>
    <mergeCell ref="F308:F312"/>
    <mergeCell ref="G308:G312"/>
    <mergeCell ref="H308:H312"/>
    <mergeCell ref="I308:I312"/>
    <mergeCell ref="J308:J312"/>
    <mergeCell ref="K308:K312"/>
    <mergeCell ref="L308:L312"/>
    <mergeCell ref="M308:M312"/>
    <mergeCell ref="N308:N312"/>
    <mergeCell ref="A180:A218"/>
    <mergeCell ref="C180:C218"/>
    <mergeCell ref="D180:D218"/>
    <mergeCell ref="E180:E218"/>
    <mergeCell ref="F180:F218"/>
    <mergeCell ref="G180:G218"/>
    <mergeCell ref="H180:H218"/>
    <mergeCell ref="I180:I218"/>
    <mergeCell ref="J180:J218"/>
    <mergeCell ref="L298:L302"/>
    <mergeCell ref="M298:M302"/>
    <mergeCell ref="N298:N302"/>
    <mergeCell ref="A219:A246"/>
    <mergeCell ref="C219:C246"/>
    <mergeCell ref="D219:D246"/>
    <mergeCell ref="E219:E246"/>
    <mergeCell ref="F219:F246"/>
    <mergeCell ref="G219:G246"/>
    <mergeCell ref="H219:H246"/>
    <mergeCell ref="I219:I246"/>
    <mergeCell ref="J219:J246"/>
    <mergeCell ref="L219:L246"/>
    <mergeCell ref="K219:K246"/>
    <mergeCell ref="M219:M246"/>
    <mergeCell ref="N219:N246"/>
    <mergeCell ref="A271:A276"/>
    <mergeCell ref="C271:C276"/>
    <mergeCell ref="D271:D276"/>
    <mergeCell ref="E271:E276"/>
    <mergeCell ref="F271:F276"/>
    <mergeCell ref="G271:G276"/>
    <mergeCell ref="H271:H276"/>
    <mergeCell ref="C298:C302"/>
    <mergeCell ref="D298:D302"/>
    <mergeCell ref="E298:E302"/>
    <mergeCell ref="F298:F302"/>
    <mergeCell ref="G298:G302"/>
    <mergeCell ref="H298:H302"/>
    <mergeCell ref="I298:I302"/>
    <mergeCell ref="J298:J302"/>
    <mergeCell ref="K298:K302"/>
    <mergeCell ref="Y278:Y279"/>
    <mergeCell ref="G277:G282"/>
    <mergeCell ref="H277:H282"/>
    <mergeCell ref="I277:I282"/>
    <mergeCell ref="J277:J282"/>
    <mergeCell ref="K277:K282"/>
    <mergeCell ref="L277:L282"/>
    <mergeCell ref="M277:M282"/>
    <mergeCell ref="N277:N282"/>
    <mergeCell ref="K283:K297"/>
    <mergeCell ref="L283:L297"/>
    <mergeCell ref="M283:M297"/>
    <mergeCell ref="N283:N297"/>
    <mergeCell ref="A298:A302"/>
    <mergeCell ref="A306:A307"/>
    <mergeCell ref="C306:C307"/>
    <mergeCell ref="D306:D307"/>
    <mergeCell ref="E306:E307"/>
    <mergeCell ref="F306:F307"/>
    <mergeCell ref="G306:G307"/>
    <mergeCell ref="H306:H307"/>
    <mergeCell ref="I306:I307"/>
    <mergeCell ref="J306:J307"/>
    <mergeCell ref="K306:K307"/>
    <mergeCell ref="L306:L307"/>
    <mergeCell ref="M306:M307"/>
    <mergeCell ref="N306:N307"/>
    <mergeCell ref="A277:A282"/>
    <mergeCell ref="C277:C282"/>
    <mergeCell ref="D277:D282"/>
    <mergeCell ref="E277:E282"/>
    <mergeCell ref="F277:F282"/>
    <mergeCell ref="A283:A297"/>
    <mergeCell ref="C283:C297"/>
    <mergeCell ref="D283:D297"/>
    <mergeCell ref="E283:E297"/>
    <mergeCell ref="F283:F297"/>
    <mergeCell ref="G283:G297"/>
    <mergeCell ref="H283:H297"/>
    <mergeCell ref="I283:I297"/>
    <mergeCell ref="J283:J297"/>
    <mergeCell ref="L250:L258"/>
    <mergeCell ref="M250:M258"/>
    <mergeCell ref="A260:A261"/>
    <mergeCell ref="C250:C258"/>
    <mergeCell ref="A250:A258"/>
    <mergeCell ref="D250:D258"/>
    <mergeCell ref="E250:E258"/>
    <mergeCell ref="F250:F258"/>
    <mergeCell ref="G250:G258"/>
    <mergeCell ref="H250:H258"/>
    <mergeCell ref="I250:I258"/>
    <mergeCell ref="J250:J258"/>
    <mergeCell ref="A247:A249"/>
    <mergeCell ref="C247:C249"/>
    <mergeCell ref="D247:D249"/>
    <mergeCell ref="E247:E249"/>
    <mergeCell ref="F247:F249"/>
    <mergeCell ref="C260:C261"/>
    <mergeCell ref="D260:D261"/>
    <mergeCell ref="E260:E261"/>
    <mergeCell ref="F260:F261"/>
    <mergeCell ref="M175:M179"/>
    <mergeCell ref="N175:N179"/>
    <mergeCell ref="K138:K169"/>
    <mergeCell ref="M138:M169"/>
    <mergeCell ref="L138:L169"/>
    <mergeCell ref="N138:N169"/>
    <mergeCell ref="G247:G249"/>
    <mergeCell ref="H247:H249"/>
    <mergeCell ref="I247:I249"/>
    <mergeCell ref="J247:J249"/>
    <mergeCell ref="G175:G179"/>
    <mergeCell ref="H175:H179"/>
    <mergeCell ref="I175:I179"/>
    <mergeCell ref="J175:J179"/>
    <mergeCell ref="K180:K218"/>
    <mergeCell ref="L180:L218"/>
    <mergeCell ref="M180:M218"/>
    <mergeCell ref="N180:N218"/>
    <mergeCell ref="N250:N258"/>
    <mergeCell ref="K247:K249"/>
    <mergeCell ref="L247:L249"/>
    <mergeCell ref="M247:M249"/>
    <mergeCell ref="N247:N249"/>
    <mergeCell ref="K250:K258"/>
    <mergeCell ref="A170:A173"/>
    <mergeCell ref="C170:C173"/>
    <mergeCell ref="D170:D173"/>
    <mergeCell ref="E170:E173"/>
    <mergeCell ref="F170:F173"/>
    <mergeCell ref="G170:G173"/>
    <mergeCell ref="H170:H173"/>
    <mergeCell ref="I170:I173"/>
    <mergeCell ref="J170:J173"/>
    <mergeCell ref="A175:A179"/>
    <mergeCell ref="C175:C179"/>
    <mergeCell ref="D175:D179"/>
    <mergeCell ref="K170:K173"/>
    <mergeCell ref="L170:L173"/>
    <mergeCell ref="M170:M173"/>
    <mergeCell ref="N170:N173"/>
    <mergeCell ref="K175:K179"/>
    <mergeCell ref="L175:L179"/>
    <mergeCell ref="A119:A130"/>
    <mergeCell ref="C119:C130"/>
    <mergeCell ref="D119:D130"/>
    <mergeCell ref="E119:E130"/>
    <mergeCell ref="F119:F130"/>
    <mergeCell ref="G119:G130"/>
    <mergeCell ref="H119:H130"/>
    <mergeCell ref="I119:I130"/>
    <mergeCell ref="J119:J130"/>
    <mergeCell ref="N131:N135"/>
    <mergeCell ref="M131:M135"/>
    <mergeCell ref="L131:L135"/>
    <mergeCell ref="K131:K135"/>
    <mergeCell ref="J131:J135"/>
    <mergeCell ref="H131:H135"/>
    <mergeCell ref="G131:G135"/>
    <mergeCell ref="F131:F135"/>
    <mergeCell ref="K119:K130"/>
    <mergeCell ref="L119:L130"/>
    <mergeCell ref="M119:M130"/>
    <mergeCell ref="N119:N130"/>
    <mergeCell ref="E131:E135"/>
    <mergeCell ref="D131:D135"/>
    <mergeCell ref="C131:C135"/>
    <mergeCell ref="A131:A135"/>
    <mergeCell ref="M93:M94"/>
    <mergeCell ref="N93:N94"/>
    <mergeCell ref="J88:J92"/>
    <mergeCell ref="K88:K92"/>
    <mergeCell ref="L88:L92"/>
    <mergeCell ref="M88:M92"/>
    <mergeCell ref="N88:N92"/>
    <mergeCell ref="A88:A92"/>
    <mergeCell ref="C88:C92"/>
    <mergeCell ref="D88:D92"/>
    <mergeCell ref="E88:E92"/>
    <mergeCell ref="F88:F92"/>
    <mergeCell ref="G88:G92"/>
    <mergeCell ref="H88:H92"/>
    <mergeCell ref="I88:I92"/>
    <mergeCell ref="K95:K102"/>
    <mergeCell ref="L95:L102"/>
    <mergeCell ref="M95:M102"/>
    <mergeCell ref="N95:N102"/>
    <mergeCell ref="A95:A102"/>
    <mergeCell ref="M76:M77"/>
    <mergeCell ref="N76:N77"/>
    <mergeCell ref="E68:E73"/>
    <mergeCell ref="K74:K75"/>
    <mergeCell ref="A76:A77"/>
    <mergeCell ref="C76:C77"/>
    <mergeCell ref="D76:D77"/>
    <mergeCell ref="E76:E77"/>
    <mergeCell ref="F76:F77"/>
    <mergeCell ref="N68:N73"/>
    <mergeCell ref="M68:M73"/>
    <mergeCell ref="L68:L73"/>
    <mergeCell ref="K68:K73"/>
    <mergeCell ref="J68:J73"/>
    <mergeCell ref="I68:I73"/>
    <mergeCell ref="H68:H73"/>
    <mergeCell ref="G68:G73"/>
    <mergeCell ref="F68:F73"/>
    <mergeCell ref="L74:L75"/>
    <mergeCell ref="M74:M75"/>
    <mergeCell ref="N74:N75"/>
    <mergeCell ref="G74:G75"/>
    <mergeCell ref="I76:I77"/>
    <mergeCell ref="J76:J77"/>
    <mergeCell ref="K76:K77"/>
    <mergeCell ref="L76:L77"/>
    <mergeCell ref="A38:A47"/>
    <mergeCell ref="C38:C47"/>
    <mergeCell ref="D38:D47"/>
    <mergeCell ref="E38:E47"/>
    <mergeCell ref="F38:F47"/>
    <mergeCell ref="D68:D73"/>
    <mergeCell ref="C68:C73"/>
    <mergeCell ref="A68:A73"/>
    <mergeCell ref="K48:K51"/>
    <mergeCell ref="A52:A61"/>
    <mergeCell ref="C52:C61"/>
    <mergeCell ref="D52:D61"/>
    <mergeCell ref="E52:E61"/>
    <mergeCell ref="F52:F61"/>
    <mergeCell ref="G52:G61"/>
    <mergeCell ref="H52:H61"/>
    <mergeCell ref="A48:A51"/>
    <mergeCell ref="C48:C51"/>
    <mergeCell ref="D48:D51"/>
    <mergeCell ref="E48:E51"/>
    <mergeCell ref="F48:F51"/>
    <mergeCell ref="A74:A75"/>
    <mergeCell ref="C74:C75"/>
    <mergeCell ref="D74:D75"/>
    <mergeCell ref="E74:E75"/>
    <mergeCell ref="F74:F75"/>
    <mergeCell ref="J48:J51"/>
    <mergeCell ref="H74:H75"/>
    <mergeCell ref="I74:I75"/>
    <mergeCell ref="J74:J75"/>
    <mergeCell ref="A62:A67"/>
    <mergeCell ref="C62:C67"/>
    <mergeCell ref="D62:D67"/>
    <mergeCell ref="E62:E67"/>
    <mergeCell ref="I62:I67"/>
    <mergeCell ref="J62:J67"/>
    <mergeCell ref="M38:M47"/>
    <mergeCell ref="N38:N47"/>
    <mergeCell ref="G38:G47"/>
    <mergeCell ref="H38:H47"/>
    <mergeCell ref="I38:I47"/>
    <mergeCell ref="K52:K61"/>
    <mergeCell ref="L48:L51"/>
    <mergeCell ref="M48:M51"/>
    <mergeCell ref="N48:N51"/>
    <mergeCell ref="L52:L61"/>
    <mergeCell ref="M52:M61"/>
    <mergeCell ref="N52:N61"/>
    <mergeCell ref="I52:I61"/>
    <mergeCell ref="G48:G51"/>
    <mergeCell ref="H48:H51"/>
    <mergeCell ref="I48:I51"/>
    <mergeCell ref="A34:A37"/>
    <mergeCell ref="C34:C37"/>
    <mergeCell ref="D34:D37"/>
    <mergeCell ref="E34:E37"/>
    <mergeCell ref="F34:F37"/>
    <mergeCell ref="K13:K14"/>
    <mergeCell ref="L13:L14"/>
    <mergeCell ref="M13:M14"/>
    <mergeCell ref="A13:A14"/>
    <mergeCell ref="C13:C14"/>
    <mergeCell ref="D13:D14"/>
    <mergeCell ref="E13:E14"/>
    <mergeCell ref="F13:F14"/>
    <mergeCell ref="G13:G14"/>
    <mergeCell ref="H13:H14"/>
    <mergeCell ref="I13:I14"/>
    <mergeCell ref="L20:L23"/>
    <mergeCell ref="M20:M23"/>
    <mergeCell ref="A24:A31"/>
    <mergeCell ref="E24:E31"/>
    <mergeCell ref="C24:C31"/>
    <mergeCell ref="D24:D31"/>
    <mergeCell ref="K24:K31"/>
    <mergeCell ref="L24:L31"/>
    <mergeCell ref="N3:N12"/>
    <mergeCell ref="N13:N14"/>
    <mergeCell ref="N15:N19"/>
    <mergeCell ref="A3:A12"/>
    <mergeCell ref="C3:C12"/>
    <mergeCell ref="D3:D12"/>
    <mergeCell ref="E3:E12"/>
    <mergeCell ref="G3:G12"/>
    <mergeCell ref="H3:H12"/>
    <mergeCell ref="I3:I12"/>
    <mergeCell ref="J3:J12"/>
    <mergeCell ref="K3:K12"/>
    <mergeCell ref="L3:L12"/>
    <mergeCell ref="M3:M12"/>
    <mergeCell ref="F3:F12"/>
    <mergeCell ref="J13:J14"/>
    <mergeCell ref="N20:N23"/>
    <mergeCell ref="A15:A19"/>
    <mergeCell ref="C15:C19"/>
    <mergeCell ref="D15:D19"/>
    <mergeCell ref="E15:E19"/>
    <mergeCell ref="F15:F19"/>
    <mergeCell ref="G15:G19"/>
    <mergeCell ref="H15:H19"/>
    <mergeCell ref="I15:I19"/>
    <mergeCell ref="J15:J19"/>
    <mergeCell ref="K15:K19"/>
    <mergeCell ref="L15:L19"/>
    <mergeCell ref="M15:M19"/>
    <mergeCell ref="F20:F23"/>
    <mergeCell ref="K20:K23"/>
    <mergeCell ref="G20:G23"/>
    <mergeCell ref="H20:H23"/>
    <mergeCell ref="I20:I23"/>
    <mergeCell ref="J20:J23"/>
    <mergeCell ref="A20:A23"/>
    <mergeCell ref="C20:C23"/>
    <mergeCell ref="D20:D23"/>
    <mergeCell ref="E20:E23"/>
    <mergeCell ref="G76:G77"/>
    <mergeCell ref="H76:H77"/>
    <mergeCell ref="J52:J61"/>
    <mergeCell ref="M24:M31"/>
    <mergeCell ref="N24:N31"/>
    <mergeCell ref="F24:F31"/>
    <mergeCell ref="G24:G31"/>
    <mergeCell ref="H24:H31"/>
    <mergeCell ref="I24:I31"/>
    <mergeCell ref="J24:J31"/>
    <mergeCell ref="L34:L37"/>
    <mergeCell ref="M34:M37"/>
    <mergeCell ref="N34:N37"/>
    <mergeCell ref="G34:G37"/>
    <mergeCell ref="H34:H37"/>
    <mergeCell ref="I34:I37"/>
    <mergeCell ref="J34:J37"/>
    <mergeCell ref="K34:K37"/>
    <mergeCell ref="J38:J47"/>
    <mergeCell ref="K38:K47"/>
    <mergeCell ref="L38:L47"/>
    <mergeCell ref="F62:F67"/>
    <mergeCell ref="G62:G67"/>
    <mergeCell ref="H62:H67"/>
    <mergeCell ref="K62:K67"/>
    <mergeCell ref="L62:L67"/>
    <mergeCell ref="M62:M67"/>
    <mergeCell ref="N62:N67"/>
    <mergeCell ref="K79:K83"/>
    <mergeCell ref="L79:L83"/>
    <mergeCell ref="M79:M83"/>
    <mergeCell ref="N79:N83"/>
    <mergeCell ref="A84:A87"/>
    <mergeCell ref="A79:A83"/>
    <mergeCell ref="C79:C83"/>
    <mergeCell ref="D79:D83"/>
    <mergeCell ref="E79:E83"/>
    <mergeCell ref="F79:F83"/>
    <mergeCell ref="G79:G83"/>
    <mergeCell ref="H79:H83"/>
    <mergeCell ref="I79:I83"/>
    <mergeCell ref="J79:J83"/>
    <mergeCell ref="C84:C87"/>
    <mergeCell ref="D84:D87"/>
    <mergeCell ref="E84:E87"/>
    <mergeCell ref="F84:F87"/>
    <mergeCell ref="G84:G87"/>
    <mergeCell ref="H84:H87"/>
    <mergeCell ref="I84:I87"/>
    <mergeCell ref="J84:J87"/>
    <mergeCell ref="K84:K87"/>
    <mergeCell ref="E95:E102"/>
    <mergeCell ref="F95:F102"/>
    <mergeCell ref="G95:G102"/>
    <mergeCell ref="H95:H102"/>
    <mergeCell ref="I95:I102"/>
    <mergeCell ref="J95:J102"/>
    <mergeCell ref="I93:I94"/>
    <mergeCell ref="J93:J94"/>
    <mergeCell ref="L84:L87"/>
    <mergeCell ref="M84:M87"/>
    <mergeCell ref="N84:N87"/>
    <mergeCell ref="A93:A94"/>
    <mergeCell ref="C93:C94"/>
    <mergeCell ref="K93:K94"/>
    <mergeCell ref="L93:L94"/>
    <mergeCell ref="A104:A107"/>
    <mergeCell ref="C104:C107"/>
    <mergeCell ref="D104:D107"/>
    <mergeCell ref="E104:E107"/>
    <mergeCell ref="F104:F107"/>
    <mergeCell ref="G104:G107"/>
    <mergeCell ref="H104:H107"/>
    <mergeCell ref="I104:I107"/>
    <mergeCell ref="J104:J107"/>
    <mergeCell ref="K104:K107"/>
    <mergeCell ref="L104:L107"/>
    <mergeCell ref="C95:C102"/>
    <mergeCell ref="D93:D94"/>
    <mergeCell ref="E93:E94"/>
    <mergeCell ref="F93:F94"/>
    <mergeCell ref="G93:G94"/>
    <mergeCell ref="H93:H94"/>
    <mergeCell ref="D95:D102"/>
    <mergeCell ref="M104:M107"/>
    <mergeCell ref="N104:N107"/>
    <mergeCell ref="N108:N111"/>
    <mergeCell ref="M108:M111"/>
    <mergeCell ref="L108:L111"/>
    <mergeCell ref="K108:K111"/>
    <mergeCell ref="J108:J111"/>
    <mergeCell ref="J112:J118"/>
    <mergeCell ref="K112:K118"/>
    <mergeCell ref="L112:L118"/>
    <mergeCell ref="M112:M118"/>
    <mergeCell ref="N112:N118"/>
    <mergeCell ref="A108:A111"/>
    <mergeCell ref="A112:A118"/>
    <mergeCell ref="I108:I111"/>
    <mergeCell ref="H108:H111"/>
    <mergeCell ref="G108:G111"/>
    <mergeCell ref="F108:F111"/>
    <mergeCell ref="E108:E111"/>
    <mergeCell ref="D108:D111"/>
    <mergeCell ref="C108:C111"/>
    <mergeCell ref="C112:C118"/>
    <mergeCell ref="D112:D118"/>
    <mergeCell ref="E112:E118"/>
    <mergeCell ref="F112:F118"/>
    <mergeCell ref="G112:G118"/>
    <mergeCell ref="H112:H118"/>
    <mergeCell ref="I112:I118"/>
    <mergeCell ref="K136:K137"/>
    <mergeCell ref="L136:L137"/>
    <mergeCell ref="M136:M137"/>
    <mergeCell ref="N136:N137"/>
    <mergeCell ref="A136:A137"/>
    <mergeCell ref="C136:C137"/>
    <mergeCell ref="D136:D137"/>
    <mergeCell ref="E136:E137"/>
    <mergeCell ref="F136:F137"/>
    <mergeCell ref="G136:G137"/>
    <mergeCell ref="H136:H137"/>
    <mergeCell ref="J136:J137"/>
    <mergeCell ref="A138:A169"/>
    <mergeCell ref="C138:C169"/>
    <mergeCell ref="D138:D169"/>
    <mergeCell ref="E138:E169"/>
    <mergeCell ref="F138:F169"/>
    <mergeCell ref="G138:G169"/>
    <mergeCell ref="H138:H169"/>
    <mergeCell ref="J138:J169"/>
    <mergeCell ref="I138:I169"/>
    <mergeCell ref="R168:W168"/>
    <mergeCell ref="E175:E179"/>
    <mergeCell ref="F175:F179"/>
    <mergeCell ref="G260:G261"/>
    <mergeCell ref="H260:H261"/>
    <mergeCell ref="I260:I261"/>
    <mergeCell ref="J260:J261"/>
    <mergeCell ref="K260:K261"/>
    <mergeCell ref="L260:L261"/>
    <mergeCell ref="M260:M261"/>
    <mergeCell ref="N260:N261"/>
    <mergeCell ref="A262:A270"/>
    <mergeCell ref="C262:C270"/>
    <mergeCell ref="D262:D270"/>
    <mergeCell ref="E262:E270"/>
    <mergeCell ref="F262:F270"/>
    <mergeCell ref="G262:G270"/>
    <mergeCell ref="H262:H270"/>
    <mergeCell ref="I262:I270"/>
    <mergeCell ref="J262:J270"/>
    <mergeCell ref="K262:K270"/>
    <mergeCell ref="L262:L270"/>
    <mergeCell ref="M262:M270"/>
    <mergeCell ref="N262:N270"/>
  </mergeCells>
  <phoneticPr fontId="6" type="noConversion"/>
  <conditionalFormatting sqref="B1:B1048576">
    <cfRule type="duplicateValues" dxfId="7" priority="5"/>
  </conditionalFormatting>
  <conditionalFormatting sqref="F1">
    <cfRule type="duplicateValues" dxfId="6" priority="8"/>
  </conditionalFormatting>
  <conditionalFormatting sqref="F315:F1048576 F298 F250 F247 F1:F136 F138 F170 F174:F175 F219 F180 F259:F260 F262 F271 F308 F283 F303:F306 F277:F278">
    <cfRule type="duplicateValues" dxfId="5" priority="12"/>
  </conditionalFormatting>
  <conditionalFormatting sqref="F315:F1048576 F298 F250 F247 F1:F138 F170:F175 F219 F180 F259:F260 F262 F271 F308 F283 F303:F306 F277:F278">
    <cfRule type="duplicateValues" dxfId="4" priority="21"/>
  </conditionalFormatting>
  <conditionalFormatting sqref="F315:F1048576 F298 F250 F247 F84 F76 F48 F1:F24 F32:F34 F38 F52 F74 F78:F79 F62 F68 F88 F93 F95 F103:F104 F108 F112 F119 F136 F131 F138 F170 F174:F175 F219 F180 F259:F260 F262 F271 F308 F283 F303:F306 F277:F278">
    <cfRule type="duplicateValues" dxfId="3" priority="28"/>
  </conditionalFormatting>
  <conditionalFormatting sqref="M315:M1048576 M298 M250 M247 M1:M138 M170:M175 M219 M180 M259:M260 M262 M271 M308 M283 M303:M306 M277:M278">
    <cfRule type="duplicateValues" dxfId="2" priority="56"/>
  </conditionalFormatting>
  <conditionalFormatting sqref="A315:A1048576 A303:A306 A308 A283:A298 A1:A180 A247:A271 A219 A277:A278">
    <cfRule type="duplicateValues" dxfId="1" priority="125"/>
    <cfRule type="duplicateValues" dxfId="0" priority="126"/>
  </conditionalFormatting>
  <pageMargins left="0.7" right="0.7" top="0.75" bottom="0.75" header="0.3" footer="0.3"/>
  <pageSetup scale="48"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A1F4-EA68-4930-AE77-B37E1DAE311D}">
  <dimension ref="A1:T166"/>
  <sheetViews>
    <sheetView rightToLeft="1" zoomScaleNormal="100" workbookViewId="0">
      <pane ySplit="1" topLeftCell="A59" activePane="bottomLeft" state="frozen"/>
      <selection pane="bottomLeft" activeCell="O83" sqref="O83"/>
    </sheetView>
  </sheetViews>
  <sheetFormatPr defaultRowHeight="15" x14ac:dyDescent="0.25"/>
  <cols>
    <col min="1" max="1" width="8.42578125" style="28" customWidth="1"/>
    <col min="2" max="2" width="16" style="28" bestFit="1" customWidth="1"/>
    <col min="3" max="3" width="15.7109375" style="29" bestFit="1" customWidth="1"/>
    <col min="4" max="4" width="16.28515625" style="29" bestFit="1" customWidth="1"/>
    <col min="5" max="5" width="17" style="29" bestFit="1" customWidth="1"/>
    <col min="6" max="6" width="19.42578125" style="29" bestFit="1" customWidth="1"/>
    <col min="7" max="7" width="20.5703125" style="29" customWidth="1"/>
    <col min="8" max="8" width="7.7109375" style="28" customWidth="1"/>
    <col min="9" max="9" width="30.28515625" style="28" bestFit="1" customWidth="1"/>
    <col min="10" max="10" width="15.7109375" style="29" bestFit="1" customWidth="1"/>
    <col min="11" max="11" width="9.140625" style="28"/>
    <col min="12" max="12" width="9.5703125" style="28" customWidth="1"/>
    <col min="13" max="13" width="9.140625" style="28"/>
    <col min="14" max="14" width="10.7109375" style="29" bestFit="1" customWidth="1"/>
    <col min="15" max="15" width="9.5703125" style="42" bestFit="1" customWidth="1"/>
    <col min="16" max="16" width="13.140625" style="29" bestFit="1" customWidth="1"/>
    <col min="17" max="17" width="10.5703125" style="28" bestFit="1" customWidth="1"/>
    <col min="18" max="16384" width="9.140625" style="28"/>
  </cols>
  <sheetData>
    <row r="1" spans="1:17" ht="61.5" thickBot="1" x14ac:dyDescent="0.3">
      <c r="A1" s="16" t="s">
        <v>34</v>
      </c>
      <c r="B1" s="17" t="s">
        <v>35</v>
      </c>
      <c r="C1" s="18" t="s">
        <v>4</v>
      </c>
      <c r="D1" s="18" t="s">
        <v>36</v>
      </c>
      <c r="E1" s="18" t="s">
        <v>37</v>
      </c>
      <c r="F1" s="19" t="s">
        <v>38</v>
      </c>
      <c r="G1" s="18" t="s">
        <v>39</v>
      </c>
      <c r="H1" s="17" t="s">
        <v>40</v>
      </c>
      <c r="I1" s="20" t="s">
        <v>17</v>
      </c>
      <c r="J1" s="49" t="s">
        <v>23</v>
      </c>
      <c r="K1" s="21" t="s">
        <v>24</v>
      </c>
      <c r="L1" s="22" t="s">
        <v>21</v>
      </c>
      <c r="M1" s="22" t="s">
        <v>41</v>
      </c>
      <c r="N1" s="61" t="s">
        <v>25</v>
      </c>
      <c r="O1" s="50" t="s">
        <v>42</v>
      </c>
      <c r="P1" s="24" t="s">
        <v>27</v>
      </c>
      <c r="Q1" s="25" t="s">
        <v>32</v>
      </c>
    </row>
    <row r="2" spans="1:17" x14ac:dyDescent="0.25">
      <c r="A2" s="1039">
        <v>383</v>
      </c>
      <c r="B2" s="63" t="s">
        <v>99</v>
      </c>
      <c r="C2" s="64">
        <v>1258246</v>
      </c>
      <c r="D2" s="64">
        <f>C2*0.993</f>
        <v>1249438.2779999999</v>
      </c>
      <c r="E2" s="64">
        <v>1136118</v>
      </c>
      <c r="F2" s="64">
        <v>10318</v>
      </c>
      <c r="G2" s="64">
        <f>D2-E2-F2</f>
        <v>103002.27799999993</v>
      </c>
      <c r="H2" s="63" t="s">
        <v>97</v>
      </c>
      <c r="I2" s="63" t="s">
        <v>95</v>
      </c>
      <c r="J2" s="64">
        <v>1146436.54</v>
      </c>
      <c r="K2" s="63"/>
      <c r="L2" s="63" t="s">
        <v>97</v>
      </c>
      <c r="M2" s="63" t="s">
        <v>132</v>
      </c>
      <c r="N2" s="65">
        <v>8.9999999999999993E-3</v>
      </c>
      <c r="O2" s="66">
        <v>10318</v>
      </c>
      <c r="P2" s="67">
        <f t="shared" ref="P2:P8" si="0">J2-O2</f>
        <v>1136118.54</v>
      </c>
      <c r="Q2" s="62" t="s">
        <v>133</v>
      </c>
    </row>
    <row r="3" spans="1:17" ht="15.75" thickBot="1" x14ac:dyDescent="0.3">
      <c r="A3" s="1040"/>
      <c r="B3" s="68" t="s">
        <v>99</v>
      </c>
      <c r="C3" s="69">
        <v>1258246</v>
      </c>
      <c r="D3" s="69">
        <f>C3*0.993</f>
        <v>1249438.2779999999</v>
      </c>
      <c r="E3" s="69">
        <v>102074</v>
      </c>
      <c r="F3" s="69">
        <v>927</v>
      </c>
      <c r="G3" s="69">
        <f>G2-E3-F3</f>
        <v>1.2779999999329448</v>
      </c>
      <c r="H3" s="68" t="s">
        <v>97</v>
      </c>
      <c r="I3" s="68" t="s">
        <v>96</v>
      </c>
      <c r="J3" s="69">
        <v>103001.74</v>
      </c>
      <c r="K3" s="68"/>
      <c r="L3" s="68" t="s">
        <v>97</v>
      </c>
      <c r="M3" s="68" t="s">
        <v>132</v>
      </c>
      <c r="N3" s="70">
        <v>8.9999999999999993E-3</v>
      </c>
      <c r="O3" s="71">
        <v>927</v>
      </c>
      <c r="P3" s="72">
        <f t="shared" si="0"/>
        <v>102074.74</v>
      </c>
      <c r="Q3" s="62" t="s">
        <v>133</v>
      </c>
    </row>
    <row r="4" spans="1:17" x14ac:dyDescent="0.25">
      <c r="A4" s="1041">
        <v>414</v>
      </c>
      <c r="B4" s="106" t="s">
        <v>122</v>
      </c>
      <c r="C4" s="107">
        <v>545112</v>
      </c>
      <c r="D4" s="107">
        <f>C4*0.992</f>
        <v>540751.10400000005</v>
      </c>
      <c r="E4" s="107">
        <v>43104</v>
      </c>
      <c r="F4" s="107">
        <v>568</v>
      </c>
      <c r="G4" s="107">
        <f>D4-E4-F4</f>
        <v>497079.10400000005</v>
      </c>
      <c r="H4" s="106" t="s">
        <v>46</v>
      </c>
      <c r="I4" s="106" t="s">
        <v>123</v>
      </c>
      <c r="J4" s="107">
        <v>43672.29</v>
      </c>
      <c r="K4" s="106"/>
      <c r="L4" s="106" t="s">
        <v>46</v>
      </c>
      <c r="M4" s="106" t="s">
        <v>155</v>
      </c>
      <c r="N4" s="107">
        <v>1.3</v>
      </c>
      <c r="O4" s="108">
        <v>568</v>
      </c>
      <c r="P4" s="109">
        <f t="shared" si="0"/>
        <v>43104.29</v>
      </c>
      <c r="Q4" s="102" t="s">
        <v>202</v>
      </c>
    </row>
    <row r="5" spans="1:17" x14ac:dyDescent="0.25">
      <c r="A5" s="1042"/>
      <c r="B5" s="100" t="s">
        <v>122</v>
      </c>
      <c r="C5" s="101">
        <v>545112</v>
      </c>
      <c r="D5" s="101">
        <f t="shared" ref="D5:D13" si="1">C5*0.992</f>
        <v>540751.10400000005</v>
      </c>
      <c r="E5" s="103">
        <v>42332</v>
      </c>
      <c r="F5" s="103">
        <v>558</v>
      </c>
      <c r="G5" s="103">
        <f>G4-E5-F5</f>
        <v>454189.10400000005</v>
      </c>
      <c r="H5" s="104" t="s">
        <v>46</v>
      </c>
      <c r="I5" s="104" t="s">
        <v>125</v>
      </c>
      <c r="J5" s="103">
        <v>42890.25</v>
      </c>
      <c r="K5" s="104"/>
      <c r="L5" s="104" t="s">
        <v>46</v>
      </c>
      <c r="M5" s="104" t="s">
        <v>132</v>
      </c>
      <c r="N5" s="101">
        <v>1.3</v>
      </c>
      <c r="O5" s="105">
        <v>558</v>
      </c>
      <c r="P5" s="110">
        <f t="shared" si="0"/>
        <v>42332.25</v>
      </c>
      <c r="Q5" s="102" t="s">
        <v>296</v>
      </c>
    </row>
    <row r="6" spans="1:17" x14ac:dyDescent="0.25">
      <c r="A6" s="1042"/>
      <c r="B6" s="100" t="s">
        <v>122</v>
      </c>
      <c r="C6" s="101">
        <v>545112</v>
      </c>
      <c r="D6" s="101">
        <f t="shared" si="1"/>
        <v>540751.10400000005</v>
      </c>
      <c r="E6" s="103">
        <v>293731</v>
      </c>
      <c r="F6" s="103">
        <v>3869</v>
      </c>
      <c r="G6" s="103">
        <f>G5-E6-F6</f>
        <v>156589.10400000005</v>
      </c>
      <c r="H6" s="104" t="s">
        <v>46</v>
      </c>
      <c r="I6" s="104" t="s">
        <v>126</v>
      </c>
      <c r="J6" s="103">
        <v>297600</v>
      </c>
      <c r="K6" s="104"/>
      <c r="L6" s="104" t="s">
        <v>46</v>
      </c>
      <c r="M6" s="104" t="s">
        <v>132</v>
      </c>
      <c r="N6" s="101">
        <v>1.3</v>
      </c>
      <c r="O6" s="105">
        <v>3869</v>
      </c>
      <c r="P6" s="110">
        <f t="shared" si="0"/>
        <v>293731</v>
      </c>
      <c r="Q6" s="102" t="s">
        <v>273</v>
      </c>
    </row>
    <row r="7" spans="1:17" ht="15.75" thickBot="1" x14ac:dyDescent="0.3">
      <c r="A7" s="1043"/>
      <c r="B7" s="111" t="s">
        <v>122</v>
      </c>
      <c r="C7" s="112">
        <v>545112</v>
      </c>
      <c r="D7" s="112">
        <f t="shared" si="1"/>
        <v>540751.10400000005</v>
      </c>
      <c r="E7" s="113">
        <v>154553</v>
      </c>
      <c r="F7" s="113">
        <v>2036</v>
      </c>
      <c r="G7" s="113">
        <f>G6-E7-F7</f>
        <v>0.10400000005029142</v>
      </c>
      <c r="H7" s="114" t="s">
        <v>46</v>
      </c>
      <c r="I7" s="114" t="s">
        <v>91</v>
      </c>
      <c r="J7" s="113">
        <v>156588.56</v>
      </c>
      <c r="K7" s="114"/>
      <c r="L7" s="114" t="s">
        <v>46</v>
      </c>
      <c r="M7" s="114" t="s">
        <v>132</v>
      </c>
      <c r="N7" s="112">
        <v>1.3</v>
      </c>
      <c r="O7" s="115">
        <v>2036</v>
      </c>
      <c r="P7" s="116">
        <f t="shared" si="0"/>
        <v>154552.56</v>
      </c>
      <c r="Q7" s="102" t="s">
        <v>273</v>
      </c>
    </row>
    <row r="8" spans="1:17" x14ac:dyDescent="0.25">
      <c r="A8" s="1044">
        <v>415</v>
      </c>
      <c r="B8" s="149" t="s">
        <v>99</v>
      </c>
      <c r="C8" s="150">
        <v>1000000</v>
      </c>
      <c r="D8" s="150">
        <f t="shared" si="1"/>
        <v>992000</v>
      </c>
      <c r="E8" s="150">
        <v>412224</v>
      </c>
      <c r="F8" s="150">
        <v>5430</v>
      </c>
      <c r="G8" s="150">
        <f>D8-E8-F8</f>
        <v>574346</v>
      </c>
      <c r="H8" s="149" t="s">
        <v>46</v>
      </c>
      <c r="I8" s="149" t="s">
        <v>127</v>
      </c>
      <c r="J8" s="150">
        <v>417654.11167999997</v>
      </c>
      <c r="K8" s="149"/>
      <c r="L8" s="149" t="s">
        <v>46</v>
      </c>
      <c r="M8" s="149" t="s">
        <v>132</v>
      </c>
      <c r="N8" s="150">
        <v>1.3</v>
      </c>
      <c r="O8" s="151">
        <v>5430</v>
      </c>
      <c r="P8" s="152">
        <f t="shared" si="0"/>
        <v>412224.11167999997</v>
      </c>
      <c r="Q8" s="146" t="s">
        <v>273</v>
      </c>
    </row>
    <row r="9" spans="1:17" x14ac:dyDescent="0.25">
      <c r="A9" s="1045"/>
      <c r="B9" s="147" t="s">
        <v>99</v>
      </c>
      <c r="C9" s="144">
        <v>1000000</v>
      </c>
      <c r="D9" s="144">
        <f t="shared" si="1"/>
        <v>992000</v>
      </c>
      <c r="E9" s="148">
        <v>2162</v>
      </c>
      <c r="F9" s="148">
        <v>28</v>
      </c>
      <c r="G9" s="148">
        <f>G8-E9-F9</f>
        <v>572156</v>
      </c>
      <c r="H9" s="147" t="s">
        <v>46</v>
      </c>
      <c r="I9" s="147" t="s">
        <v>91</v>
      </c>
      <c r="J9" s="148">
        <v>2190.5641599999999</v>
      </c>
      <c r="K9" s="147"/>
      <c r="L9" s="147" t="s">
        <v>46</v>
      </c>
      <c r="M9" s="147" t="s">
        <v>132</v>
      </c>
      <c r="N9" s="144">
        <v>1.3</v>
      </c>
      <c r="O9" s="145">
        <v>28</v>
      </c>
      <c r="P9" s="153">
        <f t="shared" ref="P9:P15" si="2">J9-O9</f>
        <v>2162.5641599999999</v>
      </c>
      <c r="Q9" s="146" t="s">
        <v>273</v>
      </c>
    </row>
    <row r="10" spans="1:17" x14ac:dyDescent="0.25">
      <c r="A10" s="1045"/>
      <c r="B10" s="147" t="s">
        <v>99</v>
      </c>
      <c r="C10" s="144">
        <v>1000000</v>
      </c>
      <c r="D10" s="144">
        <f t="shared" si="1"/>
        <v>992000</v>
      </c>
      <c r="E10" s="148">
        <v>1418</v>
      </c>
      <c r="F10" s="148">
        <v>107685</v>
      </c>
      <c r="G10" s="148">
        <f t="shared" ref="G10:G15" si="3">G9-E10-F10</f>
        <v>463053</v>
      </c>
      <c r="H10" s="147" t="s">
        <v>46</v>
      </c>
      <c r="I10" s="147" t="s">
        <v>128</v>
      </c>
      <c r="J10" s="148">
        <v>109103.26496</v>
      </c>
      <c r="K10" s="147"/>
      <c r="L10" s="147" t="s">
        <v>46</v>
      </c>
      <c r="M10" s="147" t="s">
        <v>132</v>
      </c>
      <c r="N10" s="144">
        <v>1.3</v>
      </c>
      <c r="O10" s="145">
        <v>1418</v>
      </c>
      <c r="P10" s="153">
        <f t="shared" si="2"/>
        <v>107685.26496</v>
      </c>
      <c r="Q10" s="146" t="s">
        <v>296</v>
      </c>
    </row>
    <row r="11" spans="1:17" x14ac:dyDescent="0.25">
      <c r="A11" s="1045"/>
      <c r="B11" s="147" t="s">
        <v>99</v>
      </c>
      <c r="C11" s="144">
        <v>1000000</v>
      </c>
      <c r="D11" s="144">
        <f t="shared" si="1"/>
        <v>992000</v>
      </c>
      <c r="E11" s="148">
        <v>4798</v>
      </c>
      <c r="F11" s="148">
        <v>63</v>
      </c>
      <c r="G11" s="148">
        <f t="shared" si="3"/>
        <v>458192</v>
      </c>
      <c r="H11" s="147" t="s">
        <v>46</v>
      </c>
      <c r="I11" s="147" t="s">
        <v>130</v>
      </c>
      <c r="J11" s="148">
        <v>4861.0876799999996</v>
      </c>
      <c r="K11" s="147"/>
      <c r="L11" s="147" t="s">
        <v>46</v>
      </c>
      <c r="M11" s="147" t="s">
        <v>132</v>
      </c>
      <c r="N11" s="144">
        <v>1.3</v>
      </c>
      <c r="O11" s="145">
        <v>63</v>
      </c>
      <c r="P11" s="153">
        <f t="shared" si="2"/>
        <v>4798.0876799999996</v>
      </c>
      <c r="Q11" s="146" t="s">
        <v>496</v>
      </c>
    </row>
    <row r="12" spans="1:17" x14ac:dyDescent="0.25">
      <c r="A12" s="1045"/>
      <c r="B12" s="147" t="s">
        <v>99</v>
      </c>
      <c r="C12" s="144">
        <v>1000000</v>
      </c>
      <c r="D12" s="144">
        <f t="shared" si="1"/>
        <v>992000</v>
      </c>
      <c r="E12" s="148">
        <v>140926</v>
      </c>
      <c r="F12" s="148">
        <v>1856</v>
      </c>
      <c r="G12" s="148">
        <f t="shared" si="3"/>
        <v>315410</v>
      </c>
      <c r="H12" s="147" t="s">
        <v>46</v>
      </c>
      <c r="I12" s="147" t="s">
        <v>131</v>
      </c>
      <c r="J12" s="148">
        <v>142782.04192000002</v>
      </c>
      <c r="K12" s="147"/>
      <c r="L12" s="147" t="s">
        <v>46</v>
      </c>
      <c r="M12" s="147" t="s">
        <v>132</v>
      </c>
      <c r="N12" s="144">
        <v>1.3</v>
      </c>
      <c r="O12" s="145">
        <v>1856</v>
      </c>
      <c r="P12" s="153">
        <f t="shared" si="2"/>
        <v>140926.04192000002</v>
      </c>
      <c r="Q12" s="146" t="s">
        <v>336</v>
      </c>
    </row>
    <row r="13" spans="1:17" x14ac:dyDescent="0.25">
      <c r="A13" s="1045"/>
      <c r="B13" s="147" t="s">
        <v>99</v>
      </c>
      <c r="C13" s="144">
        <v>1000000</v>
      </c>
      <c r="D13" s="144">
        <f t="shared" si="1"/>
        <v>992000</v>
      </c>
      <c r="E13" s="148">
        <v>55914</v>
      </c>
      <c r="F13" s="148">
        <v>736</v>
      </c>
      <c r="G13" s="148">
        <f t="shared" si="3"/>
        <v>258760</v>
      </c>
      <c r="H13" s="147" t="s">
        <v>46</v>
      </c>
      <c r="I13" s="147" t="s">
        <v>88</v>
      </c>
      <c r="J13" s="148">
        <v>56650.630079999995</v>
      </c>
      <c r="K13" s="147"/>
      <c r="L13" s="147" t="s">
        <v>46</v>
      </c>
      <c r="M13" s="147" t="s">
        <v>132</v>
      </c>
      <c r="N13" s="144">
        <v>1.3</v>
      </c>
      <c r="O13" s="145">
        <v>736</v>
      </c>
      <c r="P13" s="153">
        <f t="shared" si="2"/>
        <v>55914.630079999995</v>
      </c>
      <c r="Q13" s="146" t="s">
        <v>303</v>
      </c>
    </row>
    <row r="14" spans="1:17" x14ac:dyDescent="0.25">
      <c r="A14" s="1045"/>
      <c r="B14" s="147" t="s">
        <v>99</v>
      </c>
      <c r="C14" s="144">
        <v>1000000</v>
      </c>
      <c r="D14" s="144">
        <f>C14*0.992</f>
        <v>992000</v>
      </c>
      <c r="E14" s="148">
        <v>210463</v>
      </c>
      <c r="F14" s="148">
        <v>2772</v>
      </c>
      <c r="G14" s="148">
        <f t="shared" si="3"/>
        <v>45525</v>
      </c>
      <c r="H14" s="147" t="s">
        <v>46</v>
      </c>
      <c r="I14" s="147" t="s">
        <v>156</v>
      </c>
      <c r="J14" s="148">
        <v>213235.78655999998</v>
      </c>
      <c r="K14" s="147"/>
      <c r="L14" s="147" t="s">
        <v>46</v>
      </c>
      <c r="M14" s="147" t="s">
        <v>337</v>
      </c>
      <c r="N14" s="144">
        <v>1.3</v>
      </c>
      <c r="O14" s="145">
        <v>2772</v>
      </c>
      <c r="P14" s="153">
        <f t="shared" si="2"/>
        <v>210463.78655999998</v>
      </c>
      <c r="Q14" s="146" t="s">
        <v>491</v>
      </c>
    </row>
    <row r="15" spans="1:17" ht="15.75" thickBot="1" x14ac:dyDescent="0.3">
      <c r="A15" s="1046"/>
      <c r="B15" s="154" t="s">
        <v>99</v>
      </c>
      <c r="C15" s="155">
        <v>1000000</v>
      </c>
      <c r="D15" s="155">
        <f>C15*0.992</f>
        <v>992000</v>
      </c>
      <c r="E15" s="156">
        <v>44930</v>
      </c>
      <c r="F15" s="156">
        <v>592</v>
      </c>
      <c r="G15" s="156">
        <f t="shared" si="3"/>
        <v>3</v>
      </c>
      <c r="H15" s="154" t="s">
        <v>46</v>
      </c>
      <c r="I15" s="154" t="s">
        <v>128</v>
      </c>
      <c r="J15" s="156">
        <v>45522.51296</v>
      </c>
      <c r="K15" s="154"/>
      <c r="L15" s="154" t="s">
        <v>46</v>
      </c>
      <c r="M15" s="147" t="s">
        <v>337</v>
      </c>
      <c r="N15" s="155">
        <v>1.3</v>
      </c>
      <c r="O15" s="157">
        <v>592</v>
      </c>
      <c r="P15" s="158">
        <f t="shared" si="2"/>
        <v>44930.51296</v>
      </c>
      <c r="Q15" s="146" t="s">
        <v>518</v>
      </c>
    </row>
    <row r="16" spans="1:17" ht="15.75" thickBot="1" x14ac:dyDescent="0.3">
      <c r="A16" s="197">
        <v>417</v>
      </c>
      <c r="B16" s="198" t="s">
        <v>99</v>
      </c>
      <c r="C16" s="199">
        <v>1000000</v>
      </c>
      <c r="D16" s="199">
        <f>C16*0.992</f>
        <v>992000</v>
      </c>
      <c r="E16" s="199">
        <v>979104</v>
      </c>
      <c r="F16" s="199">
        <v>12896</v>
      </c>
      <c r="G16" s="199">
        <f>D16-E16-F16</f>
        <v>0</v>
      </c>
      <c r="H16" s="198" t="s">
        <v>46</v>
      </c>
      <c r="I16" s="198" t="s">
        <v>128</v>
      </c>
      <c r="J16" s="199">
        <v>992000</v>
      </c>
      <c r="K16" s="198"/>
      <c r="L16" s="198" t="s">
        <v>46</v>
      </c>
      <c r="M16" s="198" t="s">
        <v>337</v>
      </c>
      <c r="N16" s="199">
        <v>1.3</v>
      </c>
      <c r="O16" s="200">
        <f>J16*N16/100</f>
        <v>12896</v>
      </c>
      <c r="P16" s="201">
        <f t="shared" ref="P16:P33" si="4">J16-O16</f>
        <v>979104</v>
      </c>
      <c r="Q16" s="164" t="s">
        <v>518</v>
      </c>
    </row>
    <row r="17" spans="1:17" x14ac:dyDescent="0.25">
      <c r="A17" s="1047">
        <v>420</v>
      </c>
      <c r="B17" s="255" t="s">
        <v>157</v>
      </c>
      <c r="C17" s="256">
        <v>2000000</v>
      </c>
      <c r="D17" s="256">
        <f>C17*1</f>
        <v>2000000</v>
      </c>
      <c r="E17" s="256">
        <v>221935</v>
      </c>
      <c r="F17" s="256">
        <v>2016</v>
      </c>
      <c r="G17" s="256">
        <f>D17-E17-F17</f>
        <v>1776049</v>
      </c>
      <c r="H17" s="255" t="s">
        <v>97</v>
      </c>
      <c r="I17" s="255" t="s">
        <v>159</v>
      </c>
      <c r="J17" s="256">
        <v>223951</v>
      </c>
      <c r="K17" s="255"/>
      <c r="L17" s="255" t="s">
        <v>97</v>
      </c>
      <c r="M17" s="255" t="s">
        <v>132</v>
      </c>
      <c r="N17" s="257">
        <v>8.9999999999999993E-3</v>
      </c>
      <c r="O17" s="258">
        <v>2016</v>
      </c>
      <c r="P17" s="259">
        <f t="shared" si="4"/>
        <v>221935</v>
      </c>
      <c r="Q17" s="206" t="s">
        <v>373</v>
      </c>
    </row>
    <row r="18" spans="1:17" x14ac:dyDescent="0.25">
      <c r="A18" s="1048"/>
      <c r="B18" s="202" t="s">
        <v>157</v>
      </c>
      <c r="C18" s="203">
        <v>2000000</v>
      </c>
      <c r="D18" s="203">
        <f>C18*1</f>
        <v>2000000</v>
      </c>
      <c r="E18" s="208">
        <v>306001</v>
      </c>
      <c r="F18" s="208">
        <v>2779</v>
      </c>
      <c r="G18" s="208">
        <f>G17-E18-F18</f>
        <v>1467269</v>
      </c>
      <c r="H18" s="207" t="s">
        <v>97</v>
      </c>
      <c r="I18" s="207" t="s">
        <v>160</v>
      </c>
      <c r="J18" s="208">
        <v>308780.64</v>
      </c>
      <c r="K18" s="207"/>
      <c r="L18" s="202" t="s">
        <v>97</v>
      </c>
      <c r="M18" s="207"/>
      <c r="N18" s="204">
        <v>8.9999999999999993E-3</v>
      </c>
      <c r="O18" s="205">
        <v>2779</v>
      </c>
      <c r="P18" s="260">
        <f t="shared" si="4"/>
        <v>306001.64</v>
      </c>
      <c r="Q18" s="206" t="s">
        <v>296</v>
      </c>
    </row>
    <row r="19" spans="1:17" x14ac:dyDescent="0.25">
      <c r="A19" s="1048"/>
      <c r="B19" s="202" t="s">
        <v>157</v>
      </c>
      <c r="C19" s="203">
        <v>2000000</v>
      </c>
      <c r="D19" s="203">
        <f>C19*1</f>
        <v>2000000</v>
      </c>
      <c r="E19" s="208">
        <v>1135216</v>
      </c>
      <c r="F19" s="208">
        <v>10310</v>
      </c>
      <c r="G19" s="208">
        <f>G18-E19-F19</f>
        <v>321743</v>
      </c>
      <c r="H19" s="207" t="s">
        <v>97</v>
      </c>
      <c r="I19" s="207" t="s">
        <v>161</v>
      </c>
      <c r="J19" s="208">
        <v>1145526.27</v>
      </c>
      <c r="K19" s="207"/>
      <c r="L19" s="202" t="s">
        <v>97</v>
      </c>
      <c r="M19" s="207"/>
      <c r="N19" s="204">
        <v>8.9999999999999993E-3</v>
      </c>
      <c r="O19" s="205">
        <v>10310</v>
      </c>
      <c r="P19" s="260">
        <f t="shared" si="4"/>
        <v>1135216.27</v>
      </c>
      <c r="Q19" s="206" t="s">
        <v>368</v>
      </c>
    </row>
    <row r="20" spans="1:17" ht="15.75" thickBot="1" x14ac:dyDescent="0.3">
      <c r="A20" s="1049"/>
      <c r="B20" s="261" t="s">
        <v>157</v>
      </c>
      <c r="C20" s="262">
        <v>2000000</v>
      </c>
      <c r="D20" s="262">
        <f>C20*1</f>
        <v>2000000</v>
      </c>
      <c r="E20" s="263">
        <v>318846</v>
      </c>
      <c r="F20" s="263">
        <v>2896</v>
      </c>
      <c r="G20" s="263">
        <f>G19-E20-F20</f>
        <v>1</v>
      </c>
      <c r="H20" s="264" t="s">
        <v>97</v>
      </c>
      <c r="I20" s="264" t="s">
        <v>182</v>
      </c>
      <c r="J20" s="263">
        <v>321742.09000000003</v>
      </c>
      <c r="K20" s="264"/>
      <c r="L20" s="261" t="s">
        <v>97</v>
      </c>
      <c r="M20" s="264"/>
      <c r="N20" s="265">
        <v>8.9999999999999993E-3</v>
      </c>
      <c r="O20" s="266">
        <v>2896</v>
      </c>
      <c r="P20" s="267">
        <f t="shared" si="4"/>
        <v>318846.09000000003</v>
      </c>
      <c r="Q20" s="206" t="s">
        <v>296</v>
      </c>
    </row>
    <row r="21" spans="1:17" x14ac:dyDescent="0.25">
      <c r="A21" s="1041">
        <v>424</v>
      </c>
      <c r="B21" s="106" t="s">
        <v>83</v>
      </c>
      <c r="C21" s="107">
        <v>498698</v>
      </c>
      <c r="D21" s="107">
        <f t="shared" ref="D21:D26" si="5">C21*0.992</f>
        <v>494708.41599999997</v>
      </c>
      <c r="E21" s="107">
        <v>1743</v>
      </c>
      <c r="F21" s="107">
        <v>114452</v>
      </c>
      <c r="G21" s="107">
        <f>D21-E21-F21</f>
        <v>378513.41599999997</v>
      </c>
      <c r="H21" s="106" t="s">
        <v>121</v>
      </c>
      <c r="I21" s="106" t="s">
        <v>220</v>
      </c>
      <c r="J21" s="107">
        <v>116195</v>
      </c>
      <c r="K21" s="106"/>
      <c r="L21" s="106" t="s">
        <v>121</v>
      </c>
      <c r="M21" s="106"/>
      <c r="N21" s="107">
        <v>1.5</v>
      </c>
      <c r="O21" s="108">
        <v>1743</v>
      </c>
      <c r="P21" s="109">
        <f t="shared" si="4"/>
        <v>114452</v>
      </c>
      <c r="Q21" s="102" t="s">
        <v>332</v>
      </c>
    </row>
    <row r="22" spans="1:17" x14ac:dyDescent="0.25">
      <c r="A22" s="1042"/>
      <c r="B22" s="104" t="s">
        <v>83</v>
      </c>
      <c r="C22" s="103">
        <v>498698</v>
      </c>
      <c r="D22" s="103">
        <f t="shared" si="5"/>
        <v>494708.41599999997</v>
      </c>
      <c r="E22" s="103">
        <v>244673</v>
      </c>
      <c r="F22" s="103">
        <v>3726</v>
      </c>
      <c r="G22" s="103">
        <f>G21-E22-F22</f>
        <v>130114.41599999997</v>
      </c>
      <c r="H22" s="104" t="s">
        <v>121</v>
      </c>
      <c r="I22" s="104" t="s">
        <v>220</v>
      </c>
      <c r="J22" s="103">
        <v>248399.03</v>
      </c>
      <c r="K22" s="104"/>
      <c r="L22" s="104" t="s">
        <v>121</v>
      </c>
      <c r="M22" s="104"/>
      <c r="N22" s="103">
        <v>1.5</v>
      </c>
      <c r="O22" s="105">
        <v>3726</v>
      </c>
      <c r="P22" s="518">
        <f t="shared" si="4"/>
        <v>244673.03</v>
      </c>
      <c r="Q22" s="102" t="s">
        <v>332</v>
      </c>
    </row>
    <row r="23" spans="1:17" x14ac:dyDescent="0.25">
      <c r="A23" s="1042"/>
      <c r="B23" s="104" t="s">
        <v>83</v>
      </c>
      <c r="C23" s="103">
        <v>498698</v>
      </c>
      <c r="D23" s="103">
        <f t="shared" si="5"/>
        <v>494708.41599999997</v>
      </c>
      <c r="E23" s="103">
        <v>562</v>
      </c>
      <c r="F23" s="103">
        <v>36910</v>
      </c>
      <c r="G23" s="103">
        <f>G22-E23-F23</f>
        <v>92642.415999999968</v>
      </c>
      <c r="H23" s="104" t="s">
        <v>121</v>
      </c>
      <c r="I23" s="104" t="s">
        <v>220</v>
      </c>
      <c r="J23" s="103">
        <v>37472.86</v>
      </c>
      <c r="K23" s="104"/>
      <c r="L23" s="104" t="s">
        <v>121</v>
      </c>
      <c r="M23" s="104"/>
      <c r="N23" s="103">
        <v>1.5</v>
      </c>
      <c r="O23" s="105">
        <v>562</v>
      </c>
      <c r="P23" s="518">
        <f t="shared" si="4"/>
        <v>36910.86</v>
      </c>
      <c r="Q23" s="102" t="s">
        <v>296</v>
      </c>
    </row>
    <row r="24" spans="1:17" x14ac:dyDescent="0.25">
      <c r="A24" s="1042"/>
      <c r="B24" s="104" t="s">
        <v>83</v>
      </c>
      <c r="C24" s="103">
        <v>498698</v>
      </c>
      <c r="D24" s="103">
        <f t="shared" si="5"/>
        <v>494708.41599999997</v>
      </c>
      <c r="E24" s="103">
        <v>14795</v>
      </c>
      <c r="F24" s="103">
        <v>225</v>
      </c>
      <c r="G24" s="103">
        <f>G23-E24-F24</f>
        <v>77622.415999999968</v>
      </c>
      <c r="H24" s="104" t="s">
        <v>121</v>
      </c>
      <c r="I24" s="104" t="s">
        <v>281</v>
      </c>
      <c r="J24" s="103">
        <v>15020.86</v>
      </c>
      <c r="K24" s="104"/>
      <c r="L24" s="104" t="s">
        <v>121</v>
      </c>
      <c r="M24" s="104"/>
      <c r="N24" s="103">
        <v>1.5</v>
      </c>
      <c r="O24" s="105">
        <v>225</v>
      </c>
      <c r="P24" s="518">
        <f t="shared" si="4"/>
        <v>14795.86</v>
      </c>
      <c r="Q24" s="102" t="s">
        <v>336</v>
      </c>
    </row>
    <row r="25" spans="1:17" x14ac:dyDescent="0.25">
      <c r="A25" s="1042"/>
      <c r="B25" s="104" t="s">
        <v>83</v>
      </c>
      <c r="C25" s="103">
        <v>498698</v>
      </c>
      <c r="D25" s="103">
        <f t="shared" si="5"/>
        <v>494708.41599999997</v>
      </c>
      <c r="E25" s="103"/>
      <c r="F25" s="103"/>
      <c r="G25" s="103">
        <f>G24-E25-F25</f>
        <v>77622.415999999968</v>
      </c>
      <c r="H25" s="104" t="s">
        <v>121</v>
      </c>
      <c r="I25" s="104" t="s">
        <v>308</v>
      </c>
      <c r="J25" s="103">
        <v>37107.379999999997</v>
      </c>
      <c r="K25" s="104"/>
      <c r="L25" s="104" t="s">
        <v>121</v>
      </c>
      <c r="M25" s="104"/>
      <c r="N25" s="103">
        <v>1.5</v>
      </c>
      <c r="O25" s="105">
        <v>557</v>
      </c>
      <c r="P25" s="518">
        <f t="shared" si="4"/>
        <v>36550.379999999997</v>
      </c>
      <c r="Q25" s="102"/>
    </row>
    <row r="26" spans="1:17" ht="15.75" thickBot="1" x14ac:dyDescent="0.3">
      <c r="A26" s="1043"/>
      <c r="B26" s="114" t="s">
        <v>83</v>
      </c>
      <c r="C26" s="113">
        <v>498698</v>
      </c>
      <c r="D26" s="113">
        <f t="shared" si="5"/>
        <v>494708.41599999997</v>
      </c>
      <c r="E26" s="113">
        <v>39905</v>
      </c>
      <c r="F26" s="113">
        <v>608</v>
      </c>
      <c r="G26" s="113">
        <f>G25-E26-F26</f>
        <v>37109.415999999968</v>
      </c>
      <c r="H26" s="114" t="s">
        <v>121</v>
      </c>
      <c r="I26" s="114" t="s">
        <v>308</v>
      </c>
      <c r="J26" s="113">
        <v>40513.279999999999</v>
      </c>
      <c r="K26" s="114"/>
      <c r="L26" s="114" t="s">
        <v>121</v>
      </c>
      <c r="M26" s="114" t="s">
        <v>337</v>
      </c>
      <c r="N26" s="113">
        <v>1.5</v>
      </c>
      <c r="O26" s="115">
        <v>608</v>
      </c>
      <c r="P26" s="519">
        <f t="shared" si="4"/>
        <v>39905.279999999999</v>
      </c>
      <c r="Q26" s="102" t="s">
        <v>493</v>
      </c>
    </row>
    <row r="27" spans="1:17" x14ac:dyDescent="0.25">
      <c r="A27" s="1037">
        <v>426</v>
      </c>
      <c r="B27" s="520" t="s">
        <v>44</v>
      </c>
      <c r="C27" s="521">
        <v>446342</v>
      </c>
      <c r="D27" s="521">
        <f>C27*0.993</f>
        <v>443217.60599999997</v>
      </c>
      <c r="E27" s="521">
        <v>143427</v>
      </c>
      <c r="F27" s="521">
        <v>1303</v>
      </c>
      <c r="G27" s="521">
        <f>D27-E27-F27</f>
        <v>298487.60599999997</v>
      </c>
      <c r="H27" s="520" t="s">
        <v>97</v>
      </c>
      <c r="I27" s="520" t="s">
        <v>160</v>
      </c>
      <c r="J27" s="521">
        <v>144730.42000000001</v>
      </c>
      <c r="K27" s="520"/>
      <c r="L27" s="520" t="s">
        <v>97</v>
      </c>
      <c r="M27" s="520"/>
      <c r="N27" s="522">
        <v>8.9999999999999993E-3</v>
      </c>
      <c r="O27" s="523">
        <v>1303</v>
      </c>
      <c r="P27" s="524">
        <f t="shared" si="4"/>
        <v>143427.42000000001</v>
      </c>
      <c r="Q27" s="244" t="s">
        <v>296</v>
      </c>
    </row>
    <row r="28" spans="1:17" ht="15.75" thickBot="1" x14ac:dyDescent="0.3">
      <c r="A28" s="1038"/>
      <c r="B28" s="525" t="s">
        <v>44</v>
      </c>
      <c r="C28" s="526">
        <v>446342</v>
      </c>
      <c r="D28" s="526">
        <v>443217.60599999997</v>
      </c>
      <c r="E28" s="526">
        <v>295801.19</v>
      </c>
      <c r="F28" s="526">
        <v>2686</v>
      </c>
      <c r="G28" s="526">
        <f>G27-E28-F28</f>
        <v>0.41599999996833503</v>
      </c>
      <c r="H28" s="525" t="s">
        <v>97</v>
      </c>
      <c r="I28" s="525" t="s">
        <v>239</v>
      </c>
      <c r="J28" s="526">
        <v>298487.19</v>
      </c>
      <c r="K28" s="525"/>
      <c r="L28" s="525" t="s">
        <v>97</v>
      </c>
      <c r="M28" s="525"/>
      <c r="N28" s="527">
        <v>8.9999999999999993E-3</v>
      </c>
      <c r="O28" s="528">
        <v>2686</v>
      </c>
      <c r="P28" s="529">
        <f t="shared" si="4"/>
        <v>295801.19</v>
      </c>
      <c r="Q28" s="244" t="s">
        <v>368</v>
      </c>
    </row>
    <row r="29" spans="1:17" ht="15.75" thickBot="1" x14ac:dyDescent="0.3">
      <c r="A29" s="1029">
        <v>449</v>
      </c>
      <c r="B29" s="530" t="s">
        <v>83</v>
      </c>
      <c r="C29" s="531">
        <v>691903</v>
      </c>
      <c r="D29" s="531">
        <f>C29*0.992</f>
        <v>686367.77599999995</v>
      </c>
      <c r="E29" s="531">
        <v>153358</v>
      </c>
      <c r="F29" s="531">
        <v>1393</v>
      </c>
      <c r="G29" s="531">
        <f>D29-E29-F29</f>
        <v>531616.77599999995</v>
      </c>
      <c r="H29" s="530" t="s">
        <v>97</v>
      </c>
      <c r="I29" s="530" t="s">
        <v>160</v>
      </c>
      <c r="J29" s="531">
        <v>154751.19</v>
      </c>
      <c r="K29" s="530"/>
      <c r="L29" s="530" t="s">
        <v>97</v>
      </c>
      <c r="M29" s="530" t="s">
        <v>132</v>
      </c>
      <c r="N29" s="532">
        <v>8.9999999999999993E-3</v>
      </c>
      <c r="O29" s="533">
        <v>1393</v>
      </c>
      <c r="P29" s="534">
        <f t="shared" si="4"/>
        <v>153358.19</v>
      </c>
      <c r="Q29" s="517" t="s">
        <v>540</v>
      </c>
    </row>
    <row r="30" spans="1:17" ht="15.75" thickBot="1" x14ac:dyDescent="0.3">
      <c r="A30" s="1030"/>
      <c r="B30" s="513" t="s">
        <v>83</v>
      </c>
      <c r="C30" s="514">
        <v>691903</v>
      </c>
      <c r="D30" s="514">
        <f>C30*0.992</f>
        <v>686367.77599999995</v>
      </c>
      <c r="E30" s="514">
        <v>5443</v>
      </c>
      <c r="F30" s="514">
        <v>49</v>
      </c>
      <c r="G30" s="514">
        <f>G29-F30</f>
        <v>531567.77599999995</v>
      </c>
      <c r="H30" s="513" t="s">
        <v>97</v>
      </c>
      <c r="I30" s="513" t="s">
        <v>160</v>
      </c>
      <c r="J30" s="514">
        <v>5443.43</v>
      </c>
      <c r="K30" s="513"/>
      <c r="L30" s="513" t="s">
        <v>97</v>
      </c>
      <c r="M30" s="530" t="s">
        <v>132</v>
      </c>
      <c r="N30" s="515">
        <v>8.9999999999999993E-3</v>
      </c>
      <c r="O30" s="516">
        <v>49</v>
      </c>
      <c r="P30" s="535">
        <f t="shared" si="4"/>
        <v>5394.43</v>
      </c>
      <c r="Q30" s="517" t="s">
        <v>540</v>
      </c>
    </row>
    <row r="31" spans="1:17" ht="15.75" thickBot="1" x14ac:dyDescent="0.3">
      <c r="A31" s="1030"/>
      <c r="B31" s="513" t="s">
        <v>83</v>
      </c>
      <c r="C31" s="514">
        <v>691903</v>
      </c>
      <c r="D31" s="514">
        <f>C31*0.992</f>
        <v>686367.77599999995</v>
      </c>
      <c r="E31" s="514">
        <v>203493</v>
      </c>
      <c r="F31" s="514">
        <v>1848</v>
      </c>
      <c r="G31" s="514">
        <f>G30-F31</f>
        <v>529719.77599999995</v>
      </c>
      <c r="H31" s="513" t="s">
        <v>97</v>
      </c>
      <c r="I31" s="513" t="s">
        <v>160</v>
      </c>
      <c r="J31" s="514">
        <v>205341.43</v>
      </c>
      <c r="K31" s="513"/>
      <c r="L31" s="513" t="s">
        <v>97</v>
      </c>
      <c r="M31" s="530" t="s">
        <v>132</v>
      </c>
      <c r="N31" s="515">
        <v>8.9999999999999993E-3</v>
      </c>
      <c r="O31" s="516">
        <v>1848</v>
      </c>
      <c r="P31" s="535">
        <f t="shared" si="4"/>
        <v>203493.43</v>
      </c>
      <c r="Q31" s="517" t="s">
        <v>540</v>
      </c>
    </row>
    <row r="32" spans="1:17" x14ac:dyDescent="0.25">
      <c r="A32" s="1030"/>
      <c r="B32" s="513" t="s">
        <v>83</v>
      </c>
      <c r="C32" s="514">
        <v>691903</v>
      </c>
      <c r="D32" s="514">
        <f>C32*0.992</f>
        <v>686367.77599999995</v>
      </c>
      <c r="E32" s="514">
        <v>299048.05</v>
      </c>
      <c r="F32" s="514">
        <v>2716</v>
      </c>
      <c r="G32" s="514">
        <f>G31-F32</f>
        <v>527003.77599999995</v>
      </c>
      <c r="H32" s="513" t="s">
        <v>97</v>
      </c>
      <c r="I32" s="513" t="s">
        <v>239</v>
      </c>
      <c r="J32" s="514">
        <v>301764.05</v>
      </c>
      <c r="K32" s="513"/>
      <c r="L32" s="513" t="s">
        <v>97</v>
      </c>
      <c r="M32" s="530" t="s">
        <v>132</v>
      </c>
      <c r="N32" s="515">
        <v>8.9999999999999993E-3</v>
      </c>
      <c r="O32" s="516">
        <v>2716</v>
      </c>
      <c r="P32" s="535">
        <f t="shared" si="4"/>
        <v>299048.05</v>
      </c>
      <c r="Q32" s="517" t="s">
        <v>542</v>
      </c>
    </row>
    <row r="33" spans="1:20" ht="15.75" thickBot="1" x14ac:dyDescent="0.3">
      <c r="A33" s="1031"/>
      <c r="B33" s="536" t="s">
        <v>83</v>
      </c>
      <c r="C33" s="537">
        <v>691903</v>
      </c>
      <c r="D33" s="537">
        <f>C33*0.992</f>
        <v>686367.77599999995</v>
      </c>
      <c r="E33" s="537">
        <v>19581.59</v>
      </c>
      <c r="F33" s="537">
        <v>178</v>
      </c>
      <c r="G33" s="537">
        <f>G32-F33</f>
        <v>526825.77599999995</v>
      </c>
      <c r="H33" s="536" t="s">
        <v>97</v>
      </c>
      <c r="I33" s="536" t="s">
        <v>90</v>
      </c>
      <c r="J33" s="537">
        <v>19759.59</v>
      </c>
      <c r="K33" s="536"/>
      <c r="L33" s="536" t="s">
        <v>97</v>
      </c>
      <c r="M33" s="536" t="s">
        <v>132</v>
      </c>
      <c r="N33" s="538">
        <v>8.9999999999999993E-3</v>
      </c>
      <c r="O33" s="539">
        <v>178</v>
      </c>
      <c r="P33" s="540">
        <f t="shared" si="4"/>
        <v>19581.59</v>
      </c>
      <c r="Q33" s="517" t="s">
        <v>542</v>
      </c>
    </row>
    <row r="34" spans="1:20" x14ac:dyDescent="0.25">
      <c r="A34" s="1032">
        <v>445</v>
      </c>
      <c r="B34" s="541" t="s">
        <v>483</v>
      </c>
      <c r="C34" s="542">
        <v>348124</v>
      </c>
      <c r="D34" s="542">
        <f>C34*0.99</f>
        <v>344642.76</v>
      </c>
      <c r="E34" s="542">
        <v>184467.77</v>
      </c>
      <c r="F34" s="542">
        <v>1675</v>
      </c>
      <c r="G34" s="542">
        <f>D34-E34-F34</f>
        <v>158499.99000000002</v>
      </c>
      <c r="H34" s="541" t="s">
        <v>97</v>
      </c>
      <c r="I34" s="541" t="s">
        <v>159</v>
      </c>
      <c r="J34" s="542">
        <v>186142.77</v>
      </c>
      <c r="K34" s="541"/>
      <c r="L34" s="541" t="s">
        <v>97</v>
      </c>
      <c r="M34" s="541" t="s">
        <v>132</v>
      </c>
      <c r="N34" s="543">
        <v>8.9999999999999993E-3</v>
      </c>
      <c r="O34" s="544">
        <v>1675</v>
      </c>
      <c r="P34" s="542">
        <f t="shared" ref="P34:P39" si="6">J34-O34</f>
        <v>184467.77</v>
      </c>
      <c r="Q34" s="545" t="s">
        <v>542</v>
      </c>
    </row>
    <row r="35" spans="1:20" x14ac:dyDescent="0.25">
      <c r="A35" s="1033"/>
      <c r="B35" s="541" t="s">
        <v>483</v>
      </c>
      <c r="C35" s="542">
        <v>348125</v>
      </c>
      <c r="D35" s="542">
        <f>C35*0.99</f>
        <v>344643.75</v>
      </c>
      <c r="E35" s="547">
        <v>157073.99</v>
      </c>
      <c r="F35" s="547">
        <v>1426</v>
      </c>
      <c r="G35" s="547">
        <f>G34-E35-F35</f>
        <v>2.9103830456733704E-11</v>
      </c>
      <c r="H35" s="546" t="s">
        <v>97</v>
      </c>
      <c r="I35" s="546" t="s">
        <v>239</v>
      </c>
      <c r="J35" s="547">
        <v>158499.99</v>
      </c>
      <c r="K35" s="546"/>
      <c r="L35" s="546" t="s">
        <v>97</v>
      </c>
      <c r="M35" s="546"/>
      <c r="N35" s="548">
        <v>8.9999999999999993E-3</v>
      </c>
      <c r="O35" s="549">
        <v>1426</v>
      </c>
      <c r="P35" s="542">
        <f t="shared" si="6"/>
        <v>157073.99</v>
      </c>
      <c r="Q35" s="545" t="s">
        <v>542</v>
      </c>
    </row>
    <row r="36" spans="1:20" x14ac:dyDescent="0.25">
      <c r="A36" s="1026">
        <v>442</v>
      </c>
      <c r="B36" s="389" t="s">
        <v>83</v>
      </c>
      <c r="C36" s="390">
        <v>352642</v>
      </c>
      <c r="D36" s="390">
        <f>C36*0.993</f>
        <v>350173.50599999999</v>
      </c>
      <c r="E36" s="390">
        <v>153094</v>
      </c>
      <c r="F36" s="390">
        <v>1390</v>
      </c>
      <c r="G36" s="390">
        <f>D36-E36-F36</f>
        <v>195689.50599999999</v>
      </c>
      <c r="H36" s="389" t="s">
        <v>97</v>
      </c>
      <c r="I36" s="389" t="s">
        <v>90</v>
      </c>
      <c r="J36" s="390">
        <v>154484.09</v>
      </c>
      <c r="K36" s="389"/>
      <c r="L36" s="389" t="s">
        <v>97</v>
      </c>
      <c r="M36" s="389"/>
      <c r="N36" s="550">
        <v>8.9999999999999993E-3</v>
      </c>
      <c r="O36" s="391">
        <v>1390</v>
      </c>
      <c r="P36" s="390">
        <f t="shared" si="6"/>
        <v>153094.09</v>
      </c>
      <c r="Q36" s="392" t="s">
        <v>542</v>
      </c>
    </row>
    <row r="37" spans="1:20" x14ac:dyDescent="0.25">
      <c r="A37" s="1027"/>
      <c r="B37" s="389" t="s">
        <v>83</v>
      </c>
      <c r="C37" s="390">
        <v>352642</v>
      </c>
      <c r="D37" s="390">
        <f>C37*0.993</f>
        <v>350173.50599999999</v>
      </c>
      <c r="E37" s="390">
        <v>85490</v>
      </c>
      <c r="F37" s="390">
        <v>776</v>
      </c>
      <c r="G37" s="390">
        <f>G36-E37-F37</f>
        <v>109423.50599999999</v>
      </c>
      <c r="H37" s="389" t="s">
        <v>97</v>
      </c>
      <c r="I37" s="389" t="s">
        <v>485</v>
      </c>
      <c r="J37" s="390">
        <v>86266.18</v>
      </c>
      <c r="K37" s="389"/>
      <c r="L37" s="389" t="s">
        <v>97</v>
      </c>
      <c r="M37" s="389" t="s">
        <v>660</v>
      </c>
      <c r="N37" s="550">
        <v>8.9999999999999993E-3</v>
      </c>
      <c r="O37" s="391">
        <v>776</v>
      </c>
      <c r="P37" s="390">
        <f t="shared" si="6"/>
        <v>85490.18</v>
      </c>
      <c r="Q37" s="392" t="s">
        <v>658</v>
      </c>
    </row>
    <row r="38" spans="1:20" x14ac:dyDescent="0.25">
      <c r="A38" s="1027"/>
      <c r="B38" s="389" t="s">
        <v>83</v>
      </c>
      <c r="C38" s="390">
        <v>352642</v>
      </c>
      <c r="D38" s="390">
        <f>C38*0.993</f>
        <v>350173.50599999999</v>
      </c>
      <c r="E38" s="390">
        <v>81737</v>
      </c>
      <c r="F38" s="390">
        <v>742</v>
      </c>
      <c r="G38" s="390">
        <f>G37-E38-F38</f>
        <v>26944.505999999994</v>
      </c>
      <c r="H38" s="389" t="s">
        <v>97</v>
      </c>
      <c r="I38" s="389" t="s">
        <v>250</v>
      </c>
      <c r="J38" s="390">
        <v>82479.63</v>
      </c>
      <c r="K38" s="389"/>
      <c r="L38" s="389" t="s">
        <v>97</v>
      </c>
      <c r="M38" s="389" t="s">
        <v>660</v>
      </c>
      <c r="N38" s="550">
        <v>8.9999999999999993E-3</v>
      </c>
      <c r="O38" s="391">
        <f>J38*N38</f>
        <v>742.31666999999993</v>
      </c>
      <c r="P38" s="390">
        <f t="shared" si="6"/>
        <v>81737.313330000004</v>
      </c>
      <c r="Q38" s="392" t="s">
        <v>813</v>
      </c>
    </row>
    <row r="39" spans="1:20" x14ac:dyDescent="0.25">
      <c r="A39" s="1028"/>
      <c r="B39" s="389" t="s">
        <v>83</v>
      </c>
      <c r="C39" s="390">
        <v>352642</v>
      </c>
      <c r="D39" s="390">
        <f>C39*0.993</f>
        <v>350173.50599999999</v>
      </c>
      <c r="E39" s="390"/>
      <c r="F39" s="390"/>
      <c r="G39" s="390">
        <f>G38-E39-F39</f>
        <v>26944.505999999994</v>
      </c>
      <c r="H39" s="389" t="s">
        <v>97</v>
      </c>
      <c r="I39" s="389" t="s">
        <v>130</v>
      </c>
      <c r="J39" s="390">
        <v>26943.61</v>
      </c>
      <c r="K39" s="389"/>
      <c r="L39" s="389" t="s">
        <v>97</v>
      </c>
      <c r="M39" s="389"/>
      <c r="N39" s="550">
        <v>8.9999999999999993E-3</v>
      </c>
      <c r="O39" s="391">
        <v>242</v>
      </c>
      <c r="P39" s="390">
        <f t="shared" si="6"/>
        <v>26701.61</v>
      </c>
      <c r="Q39" s="392"/>
    </row>
    <row r="40" spans="1:20" ht="15.75" x14ac:dyDescent="0.25">
      <c r="A40" s="1023">
        <v>468</v>
      </c>
      <c r="B40" s="594" t="s">
        <v>83</v>
      </c>
      <c r="C40" s="595">
        <v>2000000</v>
      </c>
      <c r="D40" s="595">
        <f>C40*0.992</f>
        <v>1984000</v>
      </c>
      <c r="E40" s="595">
        <v>41546</v>
      </c>
      <c r="F40" s="595">
        <v>633</v>
      </c>
      <c r="G40" s="595">
        <f>D40-E40-F40</f>
        <v>1941821</v>
      </c>
      <c r="H40" s="594" t="s">
        <v>46</v>
      </c>
      <c r="I40" s="594" t="s">
        <v>633</v>
      </c>
      <c r="J40" s="595">
        <v>42179.35</v>
      </c>
      <c r="K40" s="594"/>
      <c r="L40" s="675" t="s">
        <v>121</v>
      </c>
      <c r="M40" s="594" t="s">
        <v>155</v>
      </c>
      <c r="N40" s="595">
        <v>1.5</v>
      </c>
      <c r="O40" s="596">
        <v>633</v>
      </c>
      <c r="P40" s="595">
        <f>J40-O40</f>
        <v>41546.35</v>
      </c>
      <c r="Q40" s="597" t="s">
        <v>891</v>
      </c>
      <c r="R40" s="595">
        <v>38555</v>
      </c>
      <c r="S40" s="595" t="s">
        <v>892</v>
      </c>
      <c r="T40" s="676">
        <v>0.92800000000000005</v>
      </c>
    </row>
    <row r="41" spans="1:20" x14ac:dyDescent="0.25">
      <c r="A41" s="1024"/>
      <c r="B41" s="594" t="s">
        <v>83</v>
      </c>
      <c r="C41" s="595">
        <v>2000000</v>
      </c>
      <c r="D41" s="595">
        <f t="shared" ref="D41:D47" si="7">C41*0.992</f>
        <v>1984000</v>
      </c>
      <c r="E41" s="595"/>
      <c r="F41" s="595"/>
      <c r="G41" s="595">
        <f>G40-E41-F41</f>
        <v>1941821</v>
      </c>
      <c r="H41" s="594" t="s">
        <v>46</v>
      </c>
      <c r="I41" s="594" t="s">
        <v>634</v>
      </c>
      <c r="J41" s="595">
        <v>78096.78</v>
      </c>
      <c r="K41" s="594"/>
      <c r="L41" s="594" t="s">
        <v>46</v>
      </c>
      <c r="M41" s="594"/>
      <c r="N41" s="595">
        <v>1.5</v>
      </c>
      <c r="O41" s="596">
        <v>1171</v>
      </c>
      <c r="P41" s="595">
        <f t="shared" ref="P41:P46" si="8">J41-O41</f>
        <v>76925.78</v>
      </c>
      <c r="Q41" s="597"/>
    </row>
    <row r="42" spans="1:20" x14ac:dyDescent="0.25">
      <c r="A42" s="1024"/>
      <c r="B42" s="594" t="s">
        <v>83</v>
      </c>
      <c r="C42" s="595">
        <v>2000000</v>
      </c>
      <c r="D42" s="595">
        <f t="shared" si="7"/>
        <v>1984000</v>
      </c>
      <c r="E42" s="595"/>
      <c r="F42" s="595"/>
      <c r="G42" s="595">
        <f t="shared" ref="G42:G47" si="9">G41-E42-F42</f>
        <v>1941821</v>
      </c>
      <c r="H42" s="594" t="s">
        <v>46</v>
      </c>
      <c r="I42" s="594" t="s">
        <v>635</v>
      </c>
      <c r="J42" s="595">
        <v>89431.09</v>
      </c>
      <c r="K42" s="594"/>
      <c r="L42" s="594" t="s">
        <v>46</v>
      </c>
      <c r="M42" s="594"/>
      <c r="N42" s="595">
        <v>1.5</v>
      </c>
      <c r="O42" s="596">
        <v>1341</v>
      </c>
      <c r="P42" s="595">
        <f t="shared" si="8"/>
        <v>88090.09</v>
      </c>
      <c r="Q42" s="597"/>
    </row>
    <row r="43" spans="1:20" x14ac:dyDescent="0.25">
      <c r="A43" s="1024"/>
      <c r="B43" s="594" t="s">
        <v>83</v>
      </c>
      <c r="C43" s="595">
        <v>2000000</v>
      </c>
      <c r="D43" s="595">
        <f t="shared" si="7"/>
        <v>1984000</v>
      </c>
      <c r="E43" s="595"/>
      <c r="F43" s="595"/>
      <c r="G43" s="595">
        <f t="shared" si="9"/>
        <v>1941821</v>
      </c>
      <c r="H43" s="594" t="s">
        <v>46</v>
      </c>
      <c r="I43" s="594" t="s">
        <v>123</v>
      </c>
      <c r="J43" s="595">
        <v>13656.41</v>
      </c>
      <c r="K43" s="594"/>
      <c r="L43" s="594" t="s">
        <v>46</v>
      </c>
      <c r="M43" s="594"/>
      <c r="N43" s="595">
        <v>1.5</v>
      </c>
      <c r="O43" s="596">
        <v>205</v>
      </c>
      <c r="P43" s="595">
        <f t="shared" si="8"/>
        <v>13451.41</v>
      </c>
      <c r="Q43" s="597"/>
    </row>
    <row r="44" spans="1:20" x14ac:dyDescent="0.25">
      <c r="A44" s="1024"/>
      <c r="B44" s="594" t="s">
        <v>83</v>
      </c>
      <c r="C44" s="595">
        <v>2000000</v>
      </c>
      <c r="D44" s="595">
        <f t="shared" si="7"/>
        <v>1984000</v>
      </c>
      <c r="E44" s="595"/>
      <c r="F44" s="595"/>
      <c r="G44" s="595">
        <f t="shared" si="9"/>
        <v>1941821</v>
      </c>
      <c r="H44" s="594" t="s">
        <v>46</v>
      </c>
      <c r="I44" s="594" t="s">
        <v>554</v>
      </c>
      <c r="J44" s="595">
        <v>96079.6</v>
      </c>
      <c r="K44" s="594"/>
      <c r="L44" s="594" t="s">
        <v>46</v>
      </c>
      <c r="M44" s="594"/>
      <c r="N44" s="595">
        <v>1.5</v>
      </c>
      <c r="O44" s="596">
        <v>1441</v>
      </c>
      <c r="P44" s="595">
        <f t="shared" si="8"/>
        <v>94638.6</v>
      </c>
      <c r="Q44" s="597"/>
    </row>
    <row r="45" spans="1:20" x14ac:dyDescent="0.25">
      <c r="A45" s="1024"/>
      <c r="B45" s="594" t="s">
        <v>83</v>
      </c>
      <c r="C45" s="595">
        <v>2000000</v>
      </c>
      <c r="D45" s="595">
        <f t="shared" si="7"/>
        <v>1984000</v>
      </c>
      <c r="E45" s="595"/>
      <c r="F45" s="595"/>
      <c r="G45" s="595">
        <f t="shared" si="9"/>
        <v>1941821</v>
      </c>
      <c r="H45" s="594" t="s">
        <v>46</v>
      </c>
      <c r="I45" s="594" t="s">
        <v>92</v>
      </c>
      <c r="J45" s="595">
        <v>77366.080000000002</v>
      </c>
      <c r="K45" s="594"/>
      <c r="L45" s="594" t="s">
        <v>46</v>
      </c>
      <c r="M45" s="594"/>
      <c r="N45" s="595">
        <v>1.5</v>
      </c>
      <c r="O45" s="596">
        <v>1160</v>
      </c>
      <c r="P45" s="595">
        <f t="shared" si="8"/>
        <v>76206.080000000002</v>
      </c>
      <c r="Q45" s="597"/>
    </row>
    <row r="46" spans="1:20" x14ac:dyDescent="0.25">
      <c r="A46" s="1024"/>
      <c r="B46" s="594" t="s">
        <v>83</v>
      </c>
      <c r="C46" s="595">
        <v>2000000</v>
      </c>
      <c r="D46" s="595">
        <f t="shared" si="7"/>
        <v>1984000</v>
      </c>
      <c r="E46" s="595"/>
      <c r="F46" s="595"/>
      <c r="G46" s="595">
        <f t="shared" si="9"/>
        <v>1941821</v>
      </c>
      <c r="H46" s="594" t="s">
        <v>46</v>
      </c>
      <c r="I46" s="594" t="s">
        <v>653</v>
      </c>
      <c r="J46" s="595">
        <v>40461.519999999997</v>
      </c>
      <c r="K46" s="594"/>
      <c r="L46" s="594" t="s">
        <v>46</v>
      </c>
      <c r="M46" s="594"/>
      <c r="N46" s="595">
        <v>1.5</v>
      </c>
      <c r="O46" s="596">
        <v>607</v>
      </c>
      <c r="P46" s="595">
        <f t="shared" si="8"/>
        <v>39854.519999999997</v>
      </c>
      <c r="Q46" s="597"/>
    </row>
    <row r="47" spans="1:20" x14ac:dyDescent="0.25">
      <c r="A47" s="1025"/>
      <c r="B47" s="594" t="s">
        <v>83</v>
      </c>
      <c r="C47" s="595">
        <v>2000000</v>
      </c>
      <c r="D47" s="595">
        <f t="shared" si="7"/>
        <v>1984000</v>
      </c>
      <c r="E47" s="595"/>
      <c r="F47" s="595"/>
      <c r="G47" s="595">
        <f t="shared" si="9"/>
        <v>1941821</v>
      </c>
      <c r="H47" s="594" t="s">
        <v>46</v>
      </c>
      <c r="I47" s="594" t="s">
        <v>669</v>
      </c>
      <c r="J47" s="595">
        <v>6743.5</v>
      </c>
      <c r="K47" s="594"/>
      <c r="L47" s="594" t="s">
        <v>46</v>
      </c>
      <c r="M47" s="594" t="s">
        <v>132</v>
      </c>
      <c r="N47" s="595">
        <v>1.5</v>
      </c>
      <c r="O47" s="596">
        <v>101</v>
      </c>
      <c r="P47" s="595">
        <f>J47-O47</f>
        <v>6642.5</v>
      </c>
      <c r="Q47" s="597" t="s">
        <v>798</v>
      </c>
    </row>
    <row r="48" spans="1:20" x14ac:dyDescent="0.25">
      <c r="A48" s="594"/>
      <c r="B48" s="594" t="s">
        <v>83</v>
      </c>
      <c r="C48" s="595">
        <v>2000000</v>
      </c>
      <c r="D48" s="595">
        <f t="shared" ref="D48:D53" si="10">C48*0.992</f>
        <v>1984000</v>
      </c>
      <c r="E48" s="595"/>
      <c r="F48" s="595"/>
      <c r="G48" s="595">
        <f t="shared" ref="G48:G53" si="11">G47-E48-F48</f>
        <v>1941821</v>
      </c>
      <c r="H48" s="594" t="s">
        <v>46</v>
      </c>
      <c r="I48" s="594" t="s">
        <v>670</v>
      </c>
      <c r="J48" s="595">
        <v>42853.09</v>
      </c>
      <c r="K48" s="594"/>
      <c r="L48" s="594" t="s">
        <v>46</v>
      </c>
      <c r="M48" s="594"/>
      <c r="N48" s="595">
        <v>1.5</v>
      </c>
      <c r="O48" s="596">
        <v>643</v>
      </c>
      <c r="P48" s="595">
        <f t="shared" ref="P48:P53" si="12">J48-O48</f>
        <v>42210.09</v>
      </c>
      <c r="Q48" s="597"/>
    </row>
    <row r="49" spans="1:17" x14ac:dyDescent="0.25">
      <c r="A49" s="594"/>
      <c r="B49" s="594" t="s">
        <v>83</v>
      </c>
      <c r="C49" s="595">
        <v>2000000</v>
      </c>
      <c r="D49" s="595">
        <f t="shared" si="10"/>
        <v>1984000</v>
      </c>
      <c r="E49" s="595">
        <v>101747</v>
      </c>
      <c r="F49" s="595">
        <v>1549</v>
      </c>
      <c r="G49" s="595">
        <f>G48-E49-F49</f>
        <v>1838525</v>
      </c>
      <c r="H49" s="594" t="s">
        <v>46</v>
      </c>
      <c r="I49" s="594" t="s">
        <v>687</v>
      </c>
      <c r="J49" s="595">
        <v>103296.91</v>
      </c>
      <c r="K49" s="594"/>
      <c r="L49" s="594" t="s">
        <v>46</v>
      </c>
      <c r="M49" s="594" t="s">
        <v>132</v>
      </c>
      <c r="N49" s="595">
        <v>1.5</v>
      </c>
      <c r="O49" s="596">
        <v>1549</v>
      </c>
      <c r="P49" s="595">
        <f t="shared" si="12"/>
        <v>101747.91</v>
      </c>
      <c r="Q49" s="597" t="s">
        <v>890</v>
      </c>
    </row>
    <row r="50" spans="1:17" x14ac:dyDescent="0.25">
      <c r="A50" s="594"/>
      <c r="B50" s="594" t="s">
        <v>83</v>
      </c>
      <c r="C50" s="595">
        <v>2000000</v>
      </c>
      <c r="D50" s="595">
        <f t="shared" si="10"/>
        <v>1984000</v>
      </c>
      <c r="E50" s="595"/>
      <c r="F50" s="595"/>
      <c r="G50" s="595">
        <f t="shared" si="11"/>
        <v>1838525</v>
      </c>
      <c r="H50" s="594" t="s">
        <v>46</v>
      </c>
      <c r="I50" s="594" t="s">
        <v>687</v>
      </c>
      <c r="J50" s="595">
        <v>218334.16</v>
      </c>
      <c r="K50" s="594"/>
      <c r="L50" s="594" t="s">
        <v>46</v>
      </c>
      <c r="M50" s="594"/>
      <c r="N50" s="595">
        <v>1.5</v>
      </c>
      <c r="O50" s="596">
        <v>3275</v>
      </c>
      <c r="P50" s="595">
        <f t="shared" si="12"/>
        <v>215059.16</v>
      </c>
      <c r="Q50" s="597"/>
    </row>
    <row r="51" spans="1:17" x14ac:dyDescent="0.25">
      <c r="A51" s="594"/>
      <c r="B51" s="594" t="s">
        <v>83</v>
      </c>
      <c r="C51" s="595">
        <v>2000000</v>
      </c>
      <c r="D51" s="595">
        <f t="shared" si="10"/>
        <v>1984000</v>
      </c>
      <c r="E51" s="595"/>
      <c r="F51" s="595"/>
      <c r="G51" s="595">
        <f t="shared" si="11"/>
        <v>1838525</v>
      </c>
      <c r="H51" s="594" t="s">
        <v>46</v>
      </c>
      <c r="I51" s="594" t="s">
        <v>740</v>
      </c>
      <c r="J51" s="595">
        <v>91884</v>
      </c>
      <c r="K51" s="594"/>
      <c r="L51" s="594" t="s">
        <v>46</v>
      </c>
      <c r="M51" s="594"/>
      <c r="N51" s="595">
        <v>1.5</v>
      </c>
      <c r="O51" s="596">
        <v>1378</v>
      </c>
      <c r="P51" s="595">
        <f t="shared" si="12"/>
        <v>90506</v>
      </c>
      <c r="Q51" s="597"/>
    </row>
    <row r="52" spans="1:17" x14ac:dyDescent="0.25">
      <c r="A52" s="594"/>
      <c r="B52" s="594" t="s">
        <v>83</v>
      </c>
      <c r="C52" s="595">
        <v>2000000</v>
      </c>
      <c r="D52" s="595">
        <f t="shared" si="10"/>
        <v>1984000</v>
      </c>
      <c r="E52" s="595">
        <v>54537</v>
      </c>
      <c r="F52" s="595">
        <v>831</v>
      </c>
      <c r="G52" s="595">
        <f>G51-E52-F52</f>
        <v>1783157</v>
      </c>
      <c r="H52" s="594" t="s">
        <v>46</v>
      </c>
      <c r="I52" s="594" t="s">
        <v>653</v>
      </c>
      <c r="J52" s="595">
        <v>55368.9</v>
      </c>
      <c r="K52" s="594"/>
      <c r="L52" s="594" t="s">
        <v>46</v>
      </c>
      <c r="M52" s="594"/>
      <c r="N52" s="595">
        <v>1.5</v>
      </c>
      <c r="O52" s="596">
        <v>831</v>
      </c>
      <c r="P52" s="595">
        <f t="shared" si="12"/>
        <v>54537.9</v>
      </c>
      <c r="Q52" s="597"/>
    </row>
    <row r="53" spans="1:17" x14ac:dyDescent="0.25">
      <c r="A53" s="594"/>
      <c r="B53" s="594" t="s">
        <v>83</v>
      </c>
      <c r="C53" s="595">
        <v>2000000</v>
      </c>
      <c r="D53" s="595">
        <f t="shared" si="10"/>
        <v>1984000</v>
      </c>
      <c r="E53" s="595"/>
      <c r="F53" s="595"/>
      <c r="G53" s="595">
        <f t="shared" si="11"/>
        <v>1783157</v>
      </c>
      <c r="H53" s="594" t="s">
        <v>46</v>
      </c>
      <c r="I53" s="594" t="s">
        <v>767</v>
      </c>
      <c r="J53" s="595">
        <v>65439.47</v>
      </c>
      <c r="K53" s="594"/>
      <c r="L53" s="594" t="s">
        <v>46</v>
      </c>
      <c r="M53" s="594"/>
      <c r="N53" s="595">
        <v>1.5</v>
      </c>
      <c r="O53" s="596">
        <v>982</v>
      </c>
      <c r="P53" s="595">
        <f t="shared" si="12"/>
        <v>64457.47</v>
      </c>
      <c r="Q53" s="597"/>
    </row>
    <row r="54" spans="1:17" x14ac:dyDescent="0.25">
      <c r="A54" s="647"/>
      <c r="B54" s="594" t="s">
        <v>83</v>
      </c>
      <c r="C54" s="595">
        <v>2000000</v>
      </c>
      <c r="D54" s="595">
        <f t="shared" ref="D54:D62" si="13">C54*0.992</f>
        <v>1984000</v>
      </c>
      <c r="E54" s="595"/>
      <c r="F54" s="595"/>
      <c r="G54" s="595">
        <f t="shared" ref="G54:G62" si="14">G53-E54-F54</f>
        <v>1783157</v>
      </c>
      <c r="H54" s="594" t="s">
        <v>46</v>
      </c>
      <c r="I54" s="594" t="s">
        <v>399</v>
      </c>
      <c r="J54" s="595">
        <v>1301.23</v>
      </c>
      <c r="K54" s="594"/>
      <c r="L54" s="594" t="s">
        <v>46</v>
      </c>
      <c r="M54" s="594"/>
      <c r="N54" s="595">
        <v>1.5</v>
      </c>
      <c r="O54" s="596">
        <v>20</v>
      </c>
      <c r="P54" s="595">
        <f t="shared" ref="P54:P62" si="15">J54-O54</f>
        <v>1281.23</v>
      </c>
      <c r="Q54" s="597"/>
    </row>
    <row r="55" spans="1:17" x14ac:dyDescent="0.25">
      <c r="A55" s="647"/>
      <c r="B55" s="594" t="s">
        <v>83</v>
      </c>
      <c r="C55" s="595">
        <v>2000000</v>
      </c>
      <c r="D55" s="595">
        <f t="shared" si="13"/>
        <v>1984000</v>
      </c>
      <c r="E55" s="595"/>
      <c r="F55" s="595"/>
      <c r="G55" s="595">
        <f t="shared" si="14"/>
        <v>1783157</v>
      </c>
      <c r="H55" s="594" t="s">
        <v>46</v>
      </c>
      <c r="I55" s="594" t="s">
        <v>780</v>
      </c>
      <c r="J55" s="595">
        <v>25019.360000000001</v>
      </c>
      <c r="K55" s="594"/>
      <c r="L55" s="594" t="s">
        <v>46</v>
      </c>
      <c r="M55" s="594"/>
      <c r="N55" s="595">
        <v>1.5</v>
      </c>
      <c r="O55" s="596">
        <v>375</v>
      </c>
      <c r="P55" s="595">
        <f t="shared" si="15"/>
        <v>24644.36</v>
      </c>
      <c r="Q55" s="597"/>
    </row>
    <row r="56" spans="1:17" x14ac:dyDescent="0.25">
      <c r="A56" s="647"/>
      <c r="B56" s="594" t="s">
        <v>83</v>
      </c>
      <c r="C56" s="595">
        <v>2000000</v>
      </c>
      <c r="D56" s="595">
        <f t="shared" si="13"/>
        <v>1984000</v>
      </c>
      <c r="E56" s="595"/>
      <c r="F56" s="595"/>
      <c r="G56" s="595">
        <f t="shared" si="14"/>
        <v>1783157</v>
      </c>
      <c r="H56" s="594" t="s">
        <v>46</v>
      </c>
      <c r="I56" s="594" t="s">
        <v>92</v>
      </c>
      <c r="J56" s="595">
        <v>124916.78</v>
      </c>
      <c r="K56" s="594"/>
      <c r="L56" s="594" t="s">
        <v>46</v>
      </c>
      <c r="M56" s="594"/>
      <c r="N56" s="595">
        <v>1.5</v>
      </c>
      <c r="O56" s="596">
        <v>1874</v>
      </c>
      <c r="P56" s="595">
        <f t="shared" si="15"/>
        <v>123042.78</v>
      </c>
      <c r="Q56" s="597" t="s">
        <v>914</v>
      </c>
    </row>
    <row r="57" spans="1:17" x14ac:dyDescent="0.25">
      <c r="A57" s="647"/>
      <c r="B57" s="594" t="s">
        <v>83</v>
      </c>
      <c r="C57" s="595">
        <v>2000000</v>
      </c>
      <c r="D57" s="595">
        <f t="shared" si="13"/>
        <v>1984000</v>
      </c>
      <c r="E57" s="595"/>
      <c r="F57" s="595"/>
      <c r="G57" s="595">
        <f t="shared" si="14"/>
        <v>1783157</v>
      </c>
      <c r="H57" s="594" t="s">
        <v>46</v>
      </c>
      <c r="I57" s="594" t="s">
        <v>781</v>
      </c>
      <c r="J57" s="595">
        <v>147335.91</v>
      </c>
      <c r="K57" s="594"/>
      <c r="L57" s="594" t="s">
        <v>46</v>
      </c>
      <c r="M57" s="594"/>
      <c r="N57" s="595">
        <v>1.5</v>
      </c>
      <c r="O57" s="596">
        <v>2210</v>
      </c>
      <c r="P57" s="595">
        <f t="shared" si="15"/>
        <v>145125.91</v>
      </c>
      <c r="Q57" s="597"/>
    </row>
    <row r="58" spans="1:17" x14ac:dyDescent="0.25">
      <c r="A58" s="647"/>
      <c r="B58" s="594" t="s">
        <v>83</v>
      </c>
      <c r="C58" s="595">
        <v>2000000</v>
      </c>
      <c r="D58" s="595">
        <f t="shared" si="13"/>
        <v>1984000</v>
      </c>
      <c r="E58" s="595"/>
      <c r="F58" s="595"/>
      <c r="G58" s="595">
        <f t="shared" si="14"/>
        <v>1783157</v>
      </c>
      <c r="H58" s="594" t="s">
        <v>46</v>
      </c>
      <c r="I58" s="594" t="s">
        <v>633</v>
      </c>
      <c r="J58" s="595">
        <v>9822.39</v>
      </c>
      <c r="K58" s="594"/>
      <c r="L58" s="594" t="s">
        <v>46</v>
      </c>
      <c r="M58" s="594"/>
      <c r="N58" s="595">
        <v>1.5</v>
      </c>
      <c r="O58" s="596">
        <v>147</v>
      </c>
      <c r="P58" s="595">
        <f t="shared" si="15"/>
        <v>9675.39</v>
      </c>
      <c r="Q58" s="597"/>
    </row>
    <row r="59" spans="1:17" x14ac:dyDescent="0.25">
      <c r="A59" s="647"/>
      <c r="B59" s="594" t="s">
        <v>83</v>
      </c>
      <c r="C59" s="595">
        <v>2000000</v>
      </c>
      <c r="D59" s="595">
        <f t="shared" si="13"/>
        <v>1984000</v>
      </c>
      <c r="E59" s="595">
        <v>47871</v>
      </c>
      <c r="F59" s="595">
        <v>729</v>
      </c>
      <c r="G59" s="595">
        <f t="shared" si="14"/>
        <v>1734557</v>
      </c>
      <c r="H59" s="594" t="s">
        <v>46</v>
      </c>
      <c r="I59" s="594" t="s">
        <v>92</v>
      </c>
      <c r="J59" s="595">
        <v>48600.78</v>
      </c>
      <c r="K59" s="594"/>
      <c r="L59" s="594" t="s">
        <v>46</v>
      </c>
      <c r="M59" s="594"/>
      <c r="N59" s="595">
        <v>1.5</v>
      </c>
      <c r="O59" s="596">
        <v>729</v>
      </c>
      <c r="P59" s="595">
        <f t="shared" si="15"/>
        <v>47871.78</v>
      </c>
      <c r="Q59" s="597"/>
    </row>
    <row r="60" spans="1:17" x14ac:dyDescent="0.25">
      <c r="A60" s="647"/>
      <c r="B60" s="594" t="s">
        <v>83</v>
      </c>
      <c r="C60" s="595">
        <v>2000000</v>
      </c>
      <c r="D60" s="595">
        <f t="shared" si="13"/>
        <v>1984000</v>
      </c>
      <c r="E60" s="595"/>
      <c r="F60" s="595"/>
      <c r="G60" s="595">
        <f t="shared" si="14"/>
        <v>1734557</v>
      </c>
      <c r="H60" s="594" t="s">
        <v>46</v>
      </c>
      <c r="I60" s="594" t="s">
        <v>92</v>
      </c>
      <c r="J60" s="595">
        <v>42106.99</v>
      </c>
      <c r="K60" s="594"/>
      <c r="L60" s="594" t="s">
        <v>46</v>
      </c>
      <c r="M60" s="594"/>
      <c r="N60" s="595">
        <v>1.5</v>
      </c>
      <c r="O60" s="596">
        <v>632</v>
      </c>
      <c r="P60" s="595">
        <f t="shared" si="15"/>
        <v>41474.99</v>
      </c>
      <c r="Q60" s="597"/>
    </row>
    <row r="61" spans="1:17" x14ac:dyDescent="0.25">
      <c r="A61" s="647"/>
      <c r="B61" s="594" t="s">
        <v>83</v>
      </c>
      <c r="C61" s="595">
        <v>2000000</v>
      </c>
      <c r="D61" s="595">
        <f t="shared" si="13"/>
        <v>1984000</v>
      </c>
      <c r="E61" s="595"/>
      <c r="F61" s="595"/>
      <c r="G61" s="595">
        <f t="shared" si="14"/>
        <v>1734557</v>
      </c>
      <c r="H61" s="594" t="s">
        <v>46</v>
      </c>
      <c r="I61" s="594" t="s">
        <v>92</v>
      </c>
      <c r="J61" s="595">
        <v>47063.18</v>
      </c>
      <c r="K61" s="594"/>
      <c r="L61" s="594" t="s">
        <v>46</v>
      </c>
      <c r="M61" s="594"/>
      <c r="N61" s="595">
        <v>1.5</v>
      </c>
      <c r="O61" s="596">
        <v>706</v>
      </c>
      <c r="P61" s="595">
        <f t="shared" si="15"/>
        <v>46357.18</v>
      </c>
      <c r="Q61" s="597"/>
    </row>
    <row r="62" spans="1:17" x14ac:dyDescent="0.25">
      <c r="A62" s="647"/>
      <c r="B62" s="594" t="s">
        <v>83</v>
      </c>
      <c r="C62" s="595">
        <v>2000000</v>
      </c>
      <c r="D62" s="595">
        <f t="shared" si="13"/>
        <v>1984000</v>
      </c>
      <c r="E62" s="595"/>
      <c r="F62" s="595"/>
      <c r="G62" s="595">
        <f t="shared" si="14"/>
        <v>1734557</v>
      </c>
      <c r="H62" s="594" t="s">
        <v>46</v>
      </c>
      <c r="I62" s="594" t="s">
        <v>687</v>
      </c>
      <c r="J62" s="595">
        <v>249709.19</v>
      </c>
      <c r="K62" s="594"/>
      <c r="L62" s="594" t="s">
        <v>46</v>
      </c>
      <c r="M62" s="594"/>
      <c r="N62" s="595">
        <v>1.5</v>
      </c>
      <c r="O62" s="596">
        <v>3746</v>
      </c>
      <c r="P62" s="595">
        <f t="shared" si="15"/>
        <v>245963.19</v>
      </c>
      <c r="Q62" s="597"/>
    </row>
    <row r="63" spans="1:17" x14ac:dyDescent="0.25">
      <c r="A63" s="647"/>
      <c r="B63" s="594" t="s">
        <v>83</v>
      </c>
      <c r="C63" s="595">
        <v>2000000</v>
      </c>
      <c r="D63" s="595">
        <f t="shared" ref="D63:D67" si="16">C63*0.992</f>
        <v>1984000</v>
      </c>
      <c r="E63" s="595"/>
      <c r="F63" s="595"/>
      <c r="G63" s="595">
        <f t="shared" ref="G63:G67" si="17">G62-E63-F63</f>
        <v>1734557</v>
      </c>
      <c r="H63" s="594" t="s">
        <v>46</v>
      </c>
      <c r="I63" s="594" t="s">
        <v>672</v>
      </c>
      <c r="J63" s="595">
        <v>60174.73</v>
      </c>
      <c r="K63" s="594"/>
      <c r="L63" s="594" t="s">
        <v>46</v>
      </c>
      <c r="M63" s="594"/>
      <c r="N63" s="595">
        <v>1.5</v>
      </c>
      <c r="O63" s="596">
        <v>903</v>
      </c>
      <c r="P63" s="595">
        <f t="shared" ref="P63:P67" si="18">J63-O63</f>
        <v>59271.73</v>
      </c>
      <c r="Q63" s="597"/>
    </row>
    <row r="64" spans="1:17" x14ac:dyDescent="0.25">
      <c r="A64" s="647"/>
      <c r="B64" s="594" t="s">
        <v>83</v>
      </c>
      <c r="C64" s="595">
        <v>2000000</v>
      </c>
      <c r="D64" s="595">
        <f t="shared" si="16"/>
        <v>1984000</v>
      </c>
      <c r="E64" s="595"/>
      <c r="F64" s="595"/>
      <c r="G64" s="595">
        <f t="shared" si="17"/>
        <v>1734557</v>
      </c>
      <c r="H64" s="594" t="s">
        <v>46</v>
      </c>
      <c r="I64" s="594" t="s">
        <v>859</v>
      </c>
      <c r="J64" s="595">
        <v>70730.39</v>
      </c>
      <c r="K64" s="594"/>
      <c r="L64" s="594" t="s">
        <v>46</v>
      </c>
      <c r="M64" s="594"/>
      <c r="N64" s="595">
        <v>1.5</v>
      </c>
      <c r="O64" s="596">
        <v>1061</v>
      </c>
      <c r="P64" s="595">
        <f t="shared" si="18"/>
        <v>69669.39</v>
      </c>
      <c r="Q64" s="597"/>
    </row>
    <row r="65" spans="1:17" x14ac:dyDescent="0.25">
      <c r="A65" s="647"/>
      <c r="B65" s="594" t="s">
        <v>83</v>
      </c>
      <c r="C65" s="595">
        <v>2000000</v>
      </c>
      <c r="D65" s="595">
        <f t="shared" si="16"/>
        <v>1984000</v>
      </c>
      <c r="E65" s="595"/>
      <c r="F65" s="595"/>
      <c r="G65" s="595">
        <f t="shared" si="17"/>
        <v>1734557</v>
      </c>
      <c r="H65" s="594" t="s">
        <v>46</v>
      </c>
      <c r="I65" s="594" t="s">
        <v>895</v>
      </c>
      <c r="J65" s="595">
        <v>40336.78</v>
      </c>
      <c r="K65" s="594"/>
      <c r="L65" s="594" t="s">
        <v>46</v>
      </c>
      <c r="M65" s="594"/>
      <c r="N65" s="595">
        <v>1.5</v>
      </c>
      <c r="O65" s="596">
        <v>605</v>
      </c>
      <c r="P65" s="595">
        <f t="shared" si="18"/>
        <v>39731.78</v>
      </c>
      <c r="Q65" s="597"/>
    </row>
    <row r="66" spans="1:17" x14ac:dyDescent="0.25">
      <c r="A66" s="647"/>
      <c r="B66" s="594" t="s">
        <v>83</v>
      </c>
      <c r="C66" s="595">
        <v>2000000</v>
      </c>
      <c r="D66" s="595">
        <f t="shared" si="16"/>
        <v>1984000</v>
      </c>
      <c r="E66" s="595"/>
      <c r="F66" s="595"/>
      <c r="G66" s="595">
        <f t="shared" si="17"/>
        <v>1734557</v>
      </c>
      <c r="H66" s="594" t="s">
        <v>46</v>
      </c>
      <c r="I66" s="594" t="s">
        <v>633</v>
      </c>
      <c r="J66" s="595">
        <v>52620.37</v>
      </c>
      <c r="K66" s="594"/>
      <c r="L66" s="594" t="s">
        <v>46</v>
      </c>
      <c r="M66" s="594"/>
      <c r="N66" s="595">
        <v>1.5</v>
      </c>
      <c r="O66" s="596">
        <v>789</v>
      </c>
      <c r="P66" s="595">
        <f t="shared" si="18"/>
        <v>51831.37</v>
      </c>
      <c r="Q66" s="597"/>
    </row>
    <row r="67" spans="1:17" x14ac:dyDescent="0.25">
      <c r="A67" s="647"/>
      <c r="B67" s="594" t="s">
        <v>83</v>
      </c>
      <c r="C67" s="595">
        <v>2000000</v>
      </c>
      <c r="D67" s="595">
        <f t="shared" si="16"/>
        <v>1984000</v>
      </c>
      <c r="E67" s="595"/>
      <c r="F67" s="595"/>
      <c r="G67" s="595">
        <f t="shared" si="17"/>
        <v>1734557</v>
      </c>
      <c r="H67" s="594" t="s">
        <v>46</v>
      </c>
      <c r="I67" s="594" t="s">
        <v>90</v>
      </c>
      <c r="J67" s="595">
        <v>43071.07</v>
      </c>
      <c r="K67" s="594"/>
      <c r="L67" s="594" t="s">
        <v>46</v>
      </c>
      <c r="M67" s="594"/>
      <c r="N67" s="595">
        <v>1.5</v>
      </c>
      <c r="O67" s="596">
        <v>646</v>
      </c>
      <c r="P67" s="595">
        <f t="shared" si="18"/>
        <v>42425.07</v>
      </c>
      <c r="Q67" s="597"/>
    </row>
    <row r="68" spans="1:17" x14ac:dyDescent="0.25">
      <c r="A68" s="1034">
        <v>475</v>
      </c>
      <c r="B68" s="622" t="s">
        <v>172</v>
      </c>
      <c r="C68" s="623">
        <v>4190454</v>
      </c>
      <c r="D68" s="623">
        <f>C68*0.994</f>
        <v>4165311.2760000001</v>
      </c>
      <c r="E68" s="623">
        <v>613498</v>
      </c>
      <c r="F68" s="623">
        <v>5572</v>
      </c>
      <c r="G68" s="623">
        <f>D68-E68-F68</f>
        <v>3546241.2760000001</v>
      </c>
      <c r="H68" s="622" t="s">
        <v>97</v>
      </c>
      <c r="I68" s="622" t="s">
        <v>727</v>
      </c>
      <c r="J68" s="623">
        <v>619070.41</v>
      </c>
      <c r="K68" s="622"/>
      <c r="L68" s="622" t="s">
        <v>97</v>
      </c>
      <c r="M68" s="622" t="s">
        <v>132</v>
      </c>
      <c r="N68" s="626">
        <v>8.9999999999999993E-3</v>
      </c>
      <c r="O68" s="624">
        <v>5572</v>
      </c>
      <c r="P68" s="623">
        <f>J68-O68</f>
        <v>613498.41</v>
      </c>
      <c r="Q68" s="625" t="s">
        <v>559</v>
      </c>
    </row>
    <row r="69" spans="1:17" x14ac:dyDescent="0.25">
      <c r="A69" s="1035"/>
      <c r="B69" s="622" t="s">
        <v>172</v>
      </c>
      <c r="C69" s="623">
        <v>4190454</v>
      </c>
      <c r="D69" s="623">
        <f t="shared" ref="D69:D76" si="19">C69*0.994</f>
        <v>4165311.2760000001</v>
      </c>
      <c r="E69" s="623">
        <v>177897</v>
      </c>
      <c r="F69" s="623">
        <v>1616</v>
      </c>
      <c r="G69" s="623">
        <f>G68-E69-F69</f>
        <v>3366728.2760000001</v>
      </c>
      <c r="H69" s="622" t="s">
        <v>97</v>
      </c>
      <c r="I69" s="622" t="s">
        <v>731</v>
      </c>
      <c r="J69" s="623">
        <v>179513.69</v>
      </c>
      <c r="K69" s="622"/>
      <c r="L69" s="622" t="s">
        <v>97</v>
      </c>
      <c r="M69" s="622" t="s">
        <v>132</v>
      </c>
      <c r="N69" s="626">
        <v>8.9999999999999993E-3</v>
      </c>
      <c r="O69" s="624">
        <v>1616</v>
      </c>
      <c r="P69" s="623">
        <f t="shared" ref="P69:P76" si="20">J69-O69</f>
        <v>177897.69</v>
      </c>
      <c r="Q69" s="625" t="s">
        <v>914</v>
      </c>
    </row>
    <row r="70" spans="1:17" x14ac:dyDescent="0.25">
      <c r="A70" s="1035"/>
      <c r="B70" s="622" t="s">
        <v>172</v>
      </c>
      <c r="C70" s="623">
        <v>4190454</v>
      </c>
      <c r="D70" s="623">
        <f t="shared" si="19"/>
        <v>4165311.2760000001</v>
      </c>
      <c r="E70" s="623"/>
      <c r="F70" s="623"/>
      <c r="G70" s="623">
        <f t="shared" ref="G70:G76" si="21">G69-E70-F70</f>
        <v>3366728.2760000001</v>
      </c>
      <c r="H70" s="622" t="s">
        <v>97</v>
      </c>
      <c r="I70" s="622" t="s">
        <v>762</v>
      </c>
      <c r="J70" s="623">
        <v>1969920.93</v>
      </c>
      <c r="K70" s="622"/>
      <c r="L70" s="622" t="s">
        <v>97</v>
      </c>
      <c r="M70" s="622" t="s">
        <v>132</v>
      </c>
      <c r="N70" s="626">
        <v>8.9999999999999993E-3</v>
      </c>
      <c r="O70" s="624">
        <v>17729</v>
      </c>
      <c r="P70" s="623">
        <f t="shared" si="20"/>
        <v>1952191.93</v>
      </c>
      <c r="Q70" s="625"/>
    </row>
    <row r="71" spans="1:17" x14ac:dyDescent="0.25">
      <c r="A71" s="1035"/>
      <c r="B71" s="622" t="s">
        <v>172</v>
      </c>
      <c r="C71" s="623">
        <v>4190454</v>
      </c>
      <c r="D71" s="623">
        <f t="shared" si="19"/>
        <v>4165311.2760000001</v>
      </c>
      <c r="E71" s="623"/>
      <c r="F71" s="623"/>
      <c r="G71" s="623">
        <f t="shared" si="21"/>
        <v>3366728.2760000001</v>
      </c>
      <c r="H71" s="622" t="s">
        <v>97</v>
      </c>
      <c r="I71" s="622" t="s">
        <v>763</v>
      </c>
      <c r="J71" s="623">
        <v>217799.12</v>
      </c>
      <c r="K71" s="622"/>
      <c r="L71" s="622" t="s">
        <v>97</v>
      </c>
      <c r="M71" s="622" t="s">
        <v>132</v>
      </c>
      <c r="N71" s="626">
        <v>8.9999999999999993E-3</v>
      </c>
      <c r="O71" s="624">
        <v>1960</v>
      </c>
      <c r="P71" s="623">
        <f t="shared" si="20"/>
        <v>215839.12</v>
      </c>
      <c r="Q71" s="625"/>
    </row>
    <row r="72" spans="1:17" x14ac:dyDescent="0.25">
      <c r="A72" s="1035"/>
      <c r="B72" s="622" t="s">
        <v>172</v>
      </c>
      <c r="C72" s="623">
        <v>4190454</v>
      </c>
      <c r="D72" s="623">
        <f t="shared" si="19"/>
        <v>4165311.2760000001</v>
      </c>
      <c r="E72" s="623"/>
      <c r="F72" s="623"/>
      <c r="G72" s="623">
        <f t="shared" si="21"/>
        <v>3366728.2760000001</v>
      </c>
      <c r="H72" s="622" t="s">
        <v>97</v>
      </c>
      <c r="I72" s="622" t="s">
        <v>763</v>
      </c>
      <c r="J72" s="623">
        <v>56110.22</v>
      </c>
      <c r="K72" s="622"/>
      <c r="L72" s="622" t="s">
        <v>97</v>
      </c>
      <c r="M72" s="622" t="s">
        <v>132</v>
      </c>
      <c r="N72" s="626">
        <v>8.9999999999999993E-3</v>
      </c>
      <c r="O72" s="624">
        <v>505</v>
      </c>
      <c r="P72" s="623">
        <f t="shared" si="20"/>
        <v>55605.22</v>
      </c>
      <c r="Q72" s="625"/>
    </row>
    <row r="73" spans="1:17" x14ac:dyDescent="0.25">
      <c r="A73" s="1035"/>
      <c r="B73" s="622" t="s">
        <v>172</v>
      </c>
      <c r="C73" s="623">
        <v>4190454</v>
      </c>
      <c r="D73" s="623">
        <f t="shared" si="19"/>
        <v>4165311.2760000001</v>
      </c>
      <c r="E73" s="623">
        <v>191856</v>
      </c>
      <c r="F73" s="623">
        <v>1742</v>
      </c>
      <c r="G73" s="623">
        <f t="shared" si="21"/>
        <v>3173130.2760000001</v>
      </c>
      <c r="H73" s="622" t="s">
        <v>97</v>
      </c>
      <c r="I73" s="622" t="s">
        <v>406</v>
      </c>
      <c r="J73" s="623">
        <v>193598.99</v>
      </c>
      <c r="K73" s="622"/>
      <c r="L73" s="622" t="s">
        <v>97</v>
      </c>
      <c r="M73" s="622" t="s">
        <v>132</v>
      </c>
      <c r="N73" s="626">
        <v>8.9999999999999993E-3</v>
      </c>
      <c r="O73" s="624">
        <v>1742</v>
      </c>
      <c r="P73" s="623">
        <f t="shared" si="20"/>
        <v>191856.99</v>
      </c>
      <c r="Q73" s="625" t="s">
        <v>915</v>
      </c>
    </row>
    <row r="74" spans="1:17" x14ac:dyDescent="0.25">
      <c r="A74" s="1035"/>
      <c r="B74" s="622" t="s">
        <v>172</v>
      </c>
      <c r="C74" s="623">
        <v>4190454</v>
      </c>
      <c r="D74" s="623">
        <f t="shared" si="19"/>
        <v>4165311.2760000001</v>
      </c>
      <c r="E74" s="623"/>
      <c r="F74" s="623"/>
      <c r="G74" s="623">
        <f t="shared" si="21"/>
        <v>3173130.2760000001</v>
      </c>
      <c r="H74" s="622" t="s">
        <v>97</v>
      </c>
      <c r="I74" s="622" t="s">
        <v>764</v>
      </c>
      <c r="J74" s="623">
        <v>284875.5</v>
      </c>
      <c r="K74" s="622"/>
      <c r="L74" s="622" t="s">
        <v>97</v>
      </c>
      <c r="M74" s="622" t="s">
        <v>132</v>
      </c>
      <c r="N74" s="626">
        <v>8.9999999999999993E-3</v>
      </c>
      <c r="O74" s="624">
        <v>2564</v>
      </c>
      <c r="P74" s="623">
        <f t="shared" si="20"/>
        <v>282311.5</v>
      </c>
      <c r="Q74" s="625"/>
    </row>
    <row r="75" spans="1:17" x14ac:dyDescent="0.25">
      <c r="A75" s="1035"/>
      <c r="B75" s="622" t="s">
        <v>172</v>
      </c>
      <c r="C75" s="623">
        <v>4190454</v>
      </c>
      <c r="D75" s="623">
        <f t="shared" si="19"/>
        <v>4165311.2760000001</v>
      </c>
      <c r="E75" s="623">
        <v>112265</v>
      </c>
      <c r="F75" s="623">
        <v>1020</v>
      </c>
      <c r="G75" s="623">
        <f t="shared" si="21"/>
        <v>3059845.2760000001</v>
      </c>
      <c r="H75" s="622" t="s">
        <v>97</v>
      </c>
      <c r="I75" s="622" t="s">
        <v>765</v>
      </c>
      <c r="J75" s="623">
        <v>113285.16</v>
      </c>
      <c r="K75" s="622"/>
      <c r="L75" s="622" t="s">
        <v>97</v>
      </c>
      <c r="M75" s="622" t="s">
        <v>132</v>
      </c>
      <c r="N75" s="626">
        <v>8.9999999999999993E-3</v>
      </c>
      <c r="O75" s="624">
        <v>1020</v>
      </c>
      <c r="P75" s="623">
        <f t="shared" si="20"/>
        <v>112265.16</v>
      </c>
      <c r="Q75" s="625" t="s">
        <v>1060</v>
      </c>
    </row>
    <row r="76" spans="1:17" x14ac:dyDescent="0.25">
      <c r="A76" s="1036"/>
      <c r="B76" s="622" t="s">
        <v>172</v>
      </c>
      <c r="C76" s="623">
        <v>4190454</v>
      </c>
      <c r="D76" s="623">
        <f t="shared" si="19"/>
        <v>4165311.2760000001</v>
      </c>
      <c r="E76" s="623"/>
      <c r="F76" s="623"/>
      <c r="G76" s="623">
        <f t="shared" si="21"/>
        <v>3059845.2760000001</v>
      </c>
      <c r="H76" s="622" t="s">
        <v>97</v>
      </c>
      <c r="I76" s="622" t="s">
        <v>768</v>
      </c>
      <c r="J76" s="623">
        <v>531137.27</v>
      </c>
      <c r="K76" s="622"/>
      <c r="L76" s="622" t="s">
        <v>97</v>
      </c>
      <c r="M76" s="622"/>
      <c r="N76" s="626">
        <v>8.9999999999999993E-3</v>
      </c>
      <c r="O76" s="624">
        <v>4780</v>
      </c>
      <c r="P76" s="623">
        <f t="shared" si="20"/>
        <v>526357.27</v>
      </c>
      <c r="Q76" s="625"/>
    </row>
    <row r="77" spans="1:17" x14ac:dyDescent="0.25">
      <c r="A77" s="1181">
        <v>502</v>
      </c>
      <c r="B77" s="1182" t="s">
        <v>1063</v>
      </c>
      <c r="C77" s="1183">
        <v>1387883</v>
      </c>
      <c r="D77" s="1183">
        <f>C77*0.993</f>
        <v>1378167.8189999999</v>
      </c>
      <c r="E77" s="1183"/>
      <c r="F77" s="1183"/>
      <c r="G77" s="1183">
        <f>D77-E77-F77</f>
        <v>1378167.8189999999</v>
      </c>
      <c r="H77" s="1182" t="s">
        <v>97</v>
      </c>
      <c r="I77" s="1182" t="s">
        <v>1064</v>
      </c>
      <c r="J77" s="1183">
        <v>1287244.1499999999</v>
      </c>
      <c r="K77" s="1182"/>
      <c r="L77" s="1182" t="s">
        <v>97</v>
      </c>
      <c r="M77" s="1182"/>
      <c r="N77" s="1184">
        <v>8.9999999999999993E-3</v>
      </c>
      <c r="O77" s="1185">
        <v>11585</v>
      </c>
      <c r="P77" s="1183">
        <f>J77-O77</f>
        <v>1275659.1499999999</v>
      </c>
      <c r="Q77" s="1186"/>
    </row>
    <row r="78" spans="1:17" x14ac:dyDescent="0.25">
      <c r="A78" s="1188"/>
      <c r="B78" s="1182" t="s">
        <v>1063</v>
      </c>
      <c r="C78" s="1183">
        <v>1387883</v>
      </c>
      <c r="D78" s="1183">
        <v>1378167.8189999999</v>
      </c>
      <c r="E78" s="1183"/>
      <c r="F78" s="1183"/>
      <c r="G78" s="1183">
        <f>G77-F78-E78</f>
        <v>1378167.8189999999</v>
      </c>
      <c r="H78" s="1182" t="s">
        <v>97</v>
      </c>
      <c r="I78" s="1182" t="s">
        <v>1064</v>
      </c>
      <c r="J78" s="1183">
        <v>33551.11</v>
      </c>
      <c r="K78" s="1182"/>
      <c r="L78" s="1182" t="s">
        <v>97</v>
      </c>
      <c r="M78" s="1182"/>
      <c r="N78" s="1184">
        <v>8.9999999999999993E-3</v>
      </c>
      <c r="O78" s="1185">
        <v>302</v>
      </c>
      <c r="P78" s="1183">
        <f>J78-O78</f>
        <v>33249.11</v>
      </c>
      <c r="Q78" s="1186"/>
    </row>
    <row r="79" spans="1:17" x14ac:dyDescent="0.25">
      <c r="A79" s="1187"/>
      <c r="B79" s="1182" t="s">
        <v>1063</v>
      </c>
      <c r="C79" s="1183">
        <v>1387883</v>
      </c>
      <c r="D79" s="1183">
        <f>C79*0.993</f>
        <v>1378167.8189999999</v>
      </c>
      <c r="E79" s="1183"/>
      <c r="F79" s="1183"/>
      <c r="G79" s="1183">
        <f>G78-F79-E79</f>
        <v>1378167.8189999999</v>
      </c>
      <c r="H79" s="1182" t="s">
        <v>97</v>
      </c>
      <c r="I79" s="1182"/>
      <c r="J79" s="1183"/>
      <c r="K79" s="1182"/>
      <c r="L79" s="1182" t="s">
        <v>97</v>
      </c>
      <c r="M79" s="1182"/>
      <c r="N79" s="1184">
        <v>8.9999999999999993E-3</v>
      </c>
      <c r="O79" s="1185">
        <f>J79*N79</f>
        <v>0</v>
      </c>
      <c r="P79" s="1183">
        <f>J79-O79</f>
        <v>0</v>
      </c>
      <c r="Q79" s="1186"/>
    </row>
    <row r="80" spans="1:17" x14ac:dyDescent="0.25">
      <c r="A80" s="1195">
        <v>503</v>
      </c>
      <c r="B80" s="1196" t="s">
        <v>83</v>
      </c>
      <c r="C80" s="1197">
        <v>1236490</v>
      </c>
      <c r="D80" s="1197">
        <f>C80*0.993</f>
        <v>1227834.57</v>
      </c>
      <c r="E80" s="1197"/>
      <c r="F80" s="1197"/>
      <c r="G80" s="1197">
        <f>D80-E80-F80</f>
        <v>1227834.57</v>
      </c>
      <c r="H80" s="1196" t="s">
        <v>97</v>
      </c>
      <c r="I80" s="1196" t="s">
        <v>216</v>
      </c>
      <c r="J80" s="1197">
        <v>665267.1</v>
      </c>
      <c r="K80" s="1196"/>
      <c r="L80" s="1196" t="s">
        <v>97</v>
      </c>
      <c r="M80" s="1196"/>
      <c r="N80" s="1198">
        <v>8.9999999999999993E-3</v>
      </c>
      <c r="O80" s="1199">
        <v>5987</v>
      </c>
      <c r="P80" s="1197">
        <f>J80-O80</f>
        <v>659280.1</v>
      </c>
      <c r="Q80" s="1200"/>
    </row>
    <row r="81" spans="1:17" x14ac:dyDescent="0.25">
      <c r="A81" s="1202"/>
      <c r="B81" s="1196" t="s">
        <v>83</v>
      </c>
      <c r="C81" s="1197">
        <v>1236490</v>
      </c>
      <c r="D81" s="1197">
        <v>1227834.57</v>
      </c>
      <c r="E81" s="1197"/>
      <c r="F81" s="1197"/>
      <c r="G81" s="1197">
        <f>G80-E81-F81</f>
        <v>1227834.57</v>
      </c>
      <c r="H81" s="1196" t="s">
        <v>97</v>
      </c>
      <c r="I81" s="1196" t="s">
        <v>1064</v>
      </c>
      <c r="J81" s="1197">
        <v>572567.47</v>
      </c>
      <c r="K81" s="1196"/>
      <c r="L81" s="1196" t="s">
        <v>97</v>
      </c>
      <c r="M81" s="1196"/>
      <c r="N81" s="1198">
        <v>8.9999999999999993E-3</v>
      </c>
      <c r="O81" s="1199">
        <v>5153</v>
      </c>
      <c r="P81" s="1197">
        <f>J81-O81</f>
        <v>567414.47</v>
      </c>
      <c r="Q81" s="1200"/>
    </row>
    <row r="82" spans="1:17" x14ac:dyDescent="0.25">
      <c r="A82" s="1202"/>
      <c r="B82" s="1196" t="s">
        <v>83</v>
      </c>
      <c r="C82" s="1197">
        <v>1236490</v>
      </c>
      <c r="D82" s="1197">
        <f t="shared" ref="D82" si="22">C82*0.993</f>
        <v>1227834.57</v>
      </c>
      <c r="E82" s="1197"/>
      <c r="F82" s="1197"/>
      <c r="G82" s="1197">
        <f t="shared" ref="G82" si="23">D82-E82-F82</f>
        <v>1227834.57</v>
      </c>
      <c r="H82" s="1196" t="s">
        <v>97</v>
      </c>
      <c r="I82" s="1196"/>
      <c r="J82" s="1197"/>
      <c r="K82" s="1196"/>
      <c r="L82" s="1196" t="s">
        <v>97</v>
      </c>
      <c r="M82" s="1196"/>
      <c r="N82" s="1198">
        <v>8.9999999999999993E-3</v>
      </c>
      <c r="O82" s="1199">
        <f t="shared" ref="O82:O85" si="24">J82*N82</f>
        <v>0</v>
      </c>
      <c r="P82" s="1197"/>
      <c r="Q82" s="1200"/>
    </row>
    <row r="83" spans="1:17" x14ac:dyDescent="0.25">
      <c r="A83" s="1202"/>
      <c r="B83" s="1196" t="s">
        <v>83</v>
      </c>
      <c r="C83" s="1197">
        <v>1236490</v>
      </c>
      <c r="D83" s="1197">
        <v>1227834.57</v>
      </c>
      <c r="E83" s="1197"/>
      <c r="F83" s="1197"/>
      <c r="G83" s="1197">
        <f t="shared" ref="G83" si="25">G82-E83-F83</f>
        <v>1227834.57</v>
      </c>
      <c r="H83" s="1196" t="s">
        <v>97</v>
      </c>
      <c r="I83" s="1196"/>
      <c r="J83" s="1197"/>
      <c r="K83" s="1196"/>
      <c r="L83" s="1196" t="s">
        <v>97</v>
      </c>
      <c r="M83" s="1196"/>
      <c r="N83" s="1198">
        <v>8.9999999999999993E-3</v>
      </c>
      <c r="O83" s="1199">
        <f t="shared" si="24"/>
        <v>0</v>
      </c>
      <c r="P83" s="1197"/>
      <c r="Q83" s="1200"/>
    </row>
    <row r="84" spans="1:17" x14ac:dyDescent="0.25">
      <c r="A84" s="1202"/>
      <c r="B84" s="1196" t="s">
        <v>83</v>
      </c>
      <c r="C84" s="1197">
        <v>1236490</v>
      </c>
      <c r="D84" s="1197">
        <f t="shared" ref="D84" si="26">C84*0.993</f>
        <v>1227834.57</v>
      </c>
      <c r="E84" s="1197"/>
      <c r="F84" s="1197"/>
      <c r="G84" s="1197">
        <f t="shared" ref="G84" si="27">D84-E84-F84</f>
        <v>1227834.57</v>
      </c>
      <c r="H84" s="1196" t="s">
        <v>97</v>
      </c>
      <c r="I84" s="1196"/>
      <c r="J84" s="1197"/>
      <c r="K84" s="1196"/>
      <c r="L84" s="1196" t="s">
        <v>97</v>
      </c>
      <c r="M84" s="1196"/>
      <c r="N84" s="1198">
        <v>8.9999999999999993E-3</v>
      </c>
      <c r="O84" s="1199">
        <f t="shared" si="24"/>
        <v>0</v>
      </c>
      <c r="P84" s="1197"/>
      <c r="Q84" s="1200"/>
    </row>
    <row r="85" spans="1:17" x14ac:dyDescent="0.25">
      <c r="A85" s="1201"/>
      <c r="B85" s="1196" t="s">
        <v>83</v>
      </c>
      <c r="C85" s="1197">
        <v>1236490</v>
      </c>
      <c r="D85" s="1197">
        <v>1227834.57</v>
      </c>
      <c r="E85" s="1197"/>
      <c r="F85" s="1197"/>
      <c r="G85" s="1197">
        <f t="shared" ref="G85" si="28">G84-E85-F85</f>
        <v>1227834.57</v>
      </c>
      <c r="H85" s="1196" t="s">
        <v>97</v>
      </c>
      <c r="I85" s="1196"/>
      <c r="J85" s="1197"/>
      <c r="K85" s="1196"/>
      <c r="L85" s="1196" t="s">
        <v>97</v>
      </c>
      <c r="M85" s="1196"/>
      <c r="N85" s="1198">
        <v>8.9999999999999993E-3</v>
      </c>
      <c r="O85" s="1199">
        <f t="shared" si="24"/>
        <v>0</v>
      </c>
      <c r="P85" s="1197"/>
      <c r="Q85" s="1200"/>
    </row>
    <row r="86" spans="1:17" x14ac:dyDescent="0.25">
      <c r="A86" s="30"/>
      <c r="B86" s="30"/>
      <c r="C86" s="31"/>
      <c r="D86" s="31"/>
      <c r="E86" s="31"/>
      <c r="F86" s="31"/>
      <c r="G86" s="31"/>
      <c r="H86" s="30"/>
      <c r="I86" s="30"/>
      <c r="J86" s="31"/>
      <c r="K86" s="30"/>
      <c r="L86" s="30"/>
      <c r="M86" s="30"/>
      <c r="N86" s="31"/>
      <c r="O86" s="52"/>
      <c r="P86" s="31"/>
    </row>
    <row r="87" spans="1:17" x14ac:dyDescent="0.25">
      <c r="A87" s="30"/>
      <c r="B87" s="30"/>
      <c r="C87" s="31"/>
      <c r="D87" s="31"/>
      <c r="E87" s="31"/>
      <c r="F87" s="31"/>
      <c r="G87" s="31"/>
      <c r="H87" s="30"/>
      <c r="I87" s="30"/>
      <c r="J87" s="31"/>
      <c r="K87" s="30"/>
      <c r="L87" s="30"/>
      <c r="M87" s="30"/>
      <c r="N87" s="31"/>
      <c r="O87" s="52"/>
      <c r="P87" s="31"/>
    </row>
    <row r="88" spans="1:17" x14ac:dyDescent="0.25">
      <c r="A88" s="30"/>
      <c r="B88" s="30"/>
      <c r="C88" s="31"/>
      <c r="D88" s="31"/>
      <c r="E88" s="31"/>
      <c r="F88" s="31"/>
      <c r="G88" s="31"/>
      <c r="H88" s="30"/>
      <c r="I88" s="30"/>
      <c r="J88" s="31"/>
      <c r="K88" s="30"/>
      <c r="L88" s="30"/>
      <c r="M88" s="30"/>
      <c r="N88" s="31"/>
      <c r="O88" s="52"/>
      <c r="P88" s="31"/>
    </row>
    <row r="89" spans="1:17" x14ac:dyDescent="0.25">
      <c r="A89" s="30"/>
      <c r="B89" s="30"/>
      <c r="C89" s="31"/>
      <c r="D89" s="31"/>
      <c r="E89" s="31"/>
      <c r="F89" s="31"/>
      <c r="G89" s="31"/>
      <c r="H89" s="30"/>
      <c r="I89" s="30"/>
      <c r="J89" s="31"/>
      <c r="K89" s="30"/>
      <c r="L89" s="30"/>
      <c r="M89" s="30"/>
      <c r="N89" s="31"/>
      <c r="O89" s="52"/>
      <c r="P89" s="31"/>
    </row>
    <row r="90" spans="1:17" x14ac:dyDescent="0.25">
      <c r="A90" s="30"/>
      <c r="B90" s="30"/>
      <c r="C90" s="31"/>
      <c r="D90" s="31"/>
      <c r="E90" s="31"/>
      <c r="F90" s="31"/>
      <c r="G90" s="31"/>
      <c r="H90" s="30"/>
      <c r="I90" s="30"/>
      <c r="J90" s="31"/>
      <c r="K90" s="30"/>
      <c r="L90" s="30"/>
      <c r="M90" s="30"/>
      <c r="N90" s="31"/>
      <c r="O90" s="52"/>
      <c r="P90" s="31"/>
    </row>
    <row r="91" spans="1:17" x14ac:dyDescent="0.25">
      <c r="A91" s="30"/>
      <c r="B91" s="30"/>
      <c r="C91" s="31"/>
      <c r="D91" s="31"/>
      <c r="E91" s="31"/>
      <c r="F91" s="31"/>
      <c r="G91" s="31"/>
      <c r="H91" s="30"/>
      <c r="I91" s="30"/>
      <c r="J91" s="31"/>
      <c r="K91" s="30"/>
      <c r="L91" s="30"/>
      <c r="M91" s="30"/>
      <c r="N91" s="31"/>
      <c r="O91" s="52"/>
      <c r="P91" s="31"/>
    </row>
    <row r="92" spans="1:17" x14ac:dyDescent="0.25">
      <c r="A92" s="30"/>
      <c r="B92" s="30"/>
      <c r="C92" s="31"/>
      <c r="D92" s="31"/>
      <c r="E92" s="31"/>
      <c r="F92" s="31"/>
      <c r="G92" s="31"/>
      <c r="H92" s="30"/>
      <c r="I92" s="30"/>
      <c r="J92" s="31"/>
      <c r="K92" s="30"/>
      <c r="L92" s="30"/>
      <c r="M92" s="30"/>
      <c r="N92" s="31"/>
      <c r="O92" s="52"/>
      <c r="P92" s="31"/>
    </row>
    <row r="93" spans="1:17" x14ac:dyDescent="0.25">
      <c r="A93" s="30"/>
      <c r="B93" s="30"/>
      <c r="C93" s="31"/>
      <c r="D93" s="31"/>
      <c r="E93" s="31"/>
      <c r="F93" s="31"/>
      <c r="G93" s="31"/>
      <c r="H93" s="30"/>
      <c r="I93" s="30"/>
      <c r="J93" s="31"/>
      <c r="K93" s="30"/>
      <c r="L93" s="30"/>
      <c r="M93" s="30"/>
      <c r="N93" s="31"/>
      <c r="O93" s="52"/>
      <c r="P93" s="31"/>
    </row>
    <row r="94" spans="1:17" x14ac:dyDescent="0.25">
      <c r="A94" s="30"/>
      <c r="B94" s="30"/>
      <c r="C94" s="31"/>
      <c r="D94" s="31"/>
      <c r="E94" s="31"/>
      <c r="F94" s="31"/>
      <c r="G94" s="31"/>
      <c r="H94" s="30"/>
      <c r="I94" s="30"/>
      <c r="J94" s="31"/>
      <c r="K94" s="30"/>
      <c r="L94" s="30"/>
      <c r="M94" s="30"/>
      <c r="N94" s="31"/>
      <c r="O94" s="52"/>
      <c r="P94" s="31"/>
    </row>
    <row r="95" spans="1:17" x14ac:dyDescent="0.25">
      <c r="A95" s="30"/>
      <c r="B95" s="30"/>
      <c r="C95" s="31"/>
      <c r="D95" s="31"/>
      <c r="E95" s="31"/>
      <c r="F95" s="31"/>
      <c r="G95" s="31"/>
      <c r="H95" s="30"/>
      <c r="I95" s="30"/>
      <c r="J95" s="31"/>
      <c r="K95" s="30"/>
      <c r="L95" s="30"/>
      <c r="M95" s="30"/>
      <c r="N95" s="31"/>
      <c r="O95" s="52"/>
      <c r="P95" s="31"/>
    </row>
    <row r="96" spans="1:17" x14ac:dyDescent="0.25">
      <c r="A96" s="30"/>
      <c r="B96" s="30"/>
      <c r="C96" s="31"/>
      <c r="D96" s="31"/>
      <c r="E96" s="31"/>
      <c r="F96" s="31"/>
      <c r="G96" s="31"/>
      <c r="H96" s="30"/>
      <c r="I96" s="30"/>
      <c r="J96" s="31"/>
      <c r="K96" s="30"/>
      <c r="L96" s="30"/>
      <c r="M96" s="30"/>
      <c r="N96" s="31"/>
      <c r="O96" s="52"/>
      <c r="P96" s="31"/>
    </row>
    <row r="97" spans="1:16" x14ac:dyDescent="0.25">
      <c r="A97" s="30"/>
      <c r="B97" s="30"/>
      <c r="C97" s="31"/>
      <c r="D97" s="31"/>
      <c r="E97" s="31"/>
      <c r="F97" s="31"/>
      <c r="G97" s="31"/>
      <c r="H97" s="30"/>
      <c r="I97" s="30"/>
      <c r="J97" s="31"/>
      <c r="K97" s="30"/>
      <c r="L97" s="30"/>
      <c r="M97" s="30"/>
      <c r="N97" s="31"/>
      <c r="O97" s="52"/>
      <c r="P97" s="31"/>
    </row>
    <row r="98" spans="1:16" x14ac:dyDescent="0.25">
      <c r="A98" s="30"/>
      <c r="B98" s="30"/>
      <c r="C98" s="31"/>
      <c r="D98" s="31"/>
      <c r="E98" s="31"/>
      <c r="F98" s="31"/>
      <c r="G98" s="31"/>
      <c r="H98" s="30"/>
      <c r="I98" s="30"/>
      <c r="J98" s="31"/>
      <c r="K98" s="30"/>
      <c r="L98" s="30"/>
      <c r="M98" s="30"/>
      <c r="N98" s="31"/>
      <c r="O98" s="52"/>
      <c r="P98" s="31"/>
    </row>
    <row r="99" spans="1:16" x14ac:dyDescent="0.25">
      <c r="A99" s="30"/>
      <c r="B99" s="30"/>
      <c r="C99" s="31"/>
      <c r="D99" s="31"/>
      <c r="E99" s="31"/>
      <c r="F99" s="31"/>
      <c r="G99" s="31"/>
      <c r="H99" s="30"/>
      <c r="I99" s="30"/>
      <c r="J99" s="31"/>
      <c r="K99" s="30"/>
      <c r="L99" s="30"/>
      <c r="M99" s="30"/>
      <c r="N99" s="31"/>
      <c r="O99" s="52"/>
      <c r="P99" s="31"/>
    </row>
    <row r="100" spans="1:16" x14ac:dyDescent="0.25">
      <c r="A100" s="30"/>
      <c r="B100" s="30"/>
      <c r="C100" s="31"/>
      <c r="D100" s="31"/>
      <c r="E100" s="31"/>
      <c r="F100" s="31"/>
      <c r="G100" s="31"/>
      <c r="H100" s="30"/>
      <c r="I100" s="30"/>
      <c r="J100" s="31"/>
      <c r="K100" s="30"/>
      <c r="L100" s="30"/>
      <c r="M100" s="30"/>
      <c r="N100" s="31"/>
      <c r="O100" s="52"/>
      <c r="P100" s="31"/>
    </row>
    <row r="101" spans="1:16" x14ac:dyDescent="0.25">
      <c r="A101" s="30"/>
      <c r="B101" s="30"/>
      <c r="C101" s="31"/>
      <c r="D101" s="31"/>
      <c r="E101" s="31"/>
      <c r="F101" s="31"/>
      <c r="G101" s="31"/>
      <c r="H101" s="30"/>
      <c r="I101" s="30"/>
      <c r="J101" s="31"/>
      <c r="K101" s="30"/>
      <c r="L101" s="30"/>
      <c r="M101" s="30"/>
      <c r="N101" s="31"/>
      <c r="O101" s="52"/>
      <c r="P101" s="31"/>
    </row>
    <row r="102" spans="1:16" x14ac:dyDescent="0.25">
      <c r="A102" s="30"/>
      <c r="B102" s="30"/>
      <c r="C102" s="31"/>
      <c r="D102" s="31"/>
      <c r="E102" s="31"/>
      <c r="F102" s="31"/>
      <c r="G102" s="31"/>
      <c r="H102" s="30"/>
      <c r="I102" s="30"/>
      <c r="J102" s="31"/>
      <c r="K102" s="30"/>
      <c r="L102" s="30"/>
      <c r="M102" s="30"/>
      <c r="N102" s="31"/>
      <c r="O102" s="52"/>
      <c r="P102" s="31"/>
    </row>
    <row r="103" spans="1:16" x14ac:dyDescent="0.25">
      <c r="A103" s="30"/>
      <c r="B103" s="30"/>
      <c r="C103" s="31"/>
      <c r="D103" s="31"/>
      <c r="E103" s="31"/>
      <c r="F103" s="31"/>
      <c r="G103" s="31"/>
      <c r="H103" s="30"/>
      <c r="I103" s="30"/>
      <c r="J103" s="31"/>
      <c r="K103" s="30"/>
      <c r="L103" s="30"/>
      <c r="M103" s="30"/>
      <c r="N103" s="31"/>
      <c r="O103" s="52"/>
      <c r="P103" s="31"/>
    </row>
    <row r="104" spans="1:16" x14ac:dyDescent="0.25">
      <c r="A104" s="30"/>
      <c r="B104" s="30"/>
      <c r="C104" s="31"/>
      <c r="D104" s="31"/>
      <c r="E104" s="31"/>
      <c r="F104" s="31"/>
      <c r="G104" s="31"/>
      <c r="H104" s="30"/>
      <c r="I104" s="30"/>
      <c r="J104" s="31"/>
      <c r="K104" s="30"/>
      <c r="L104" s="30"/>
      <c r="M104" s="30"/>
      <c r="N104" s="31"/>
      <c r="O104" s="52"/>
      <c r="P104" s="31"/>
    </row>
    <row r="105" spans="1:16" x14ac:dyDescent="0.25">
      <c r="A105" s="30"/>
      <c r="B105" s="30"/>
      <c r="C105" s="31"/>
      <c r="D105" s="31"/>
      <c r="E105" s="31"/>
      <c r="F105" s="31"/>
      <c r="G105" s="31"/>
      <c r="H105" s="30"/>
      <c r="I105" s="30"/>
      <c r="J105" s="31"/>
      <c r="K105" s="30"/>
      <c r="L105" s="30"/>
      <c r="M105" s="30"/>
      <c r="N105" s="31"/>
      <c r="O105" s="52"/>
      <c r="P105" s="31"/>
    </row>
    <row r="106" spans="1:16" x14ac:dyDescent="0.25">
      <c r="A106" s="30"/>
      <c r="B106" s="30"/>
      <c r="C106" s="31"/>
      <c r="D106" s="31"/>
      <c r="E106" s="31"/>
      <c r="F106" s="31"/>
      <c r="G106" s="31"/>
      <c r="H106" s="30"/>
      <c r="I106" s="30"/>
      <c r="J106" s="31"/>
      <c r="K106" s="30"/>
      <c r="L106" s="30"/>
      <c r="M106" s="30"/>
      <c r="N106" s="31"/>
      <c r="O106" s="52"/>
      <c r="P106" s="31"/>
    </row>
    <row r="107" spans="1:16" x14ac:dyDescent="0.25">
      <c r="A107" s="30"/>
      <c r="B107" s="30"/>
      <c r="C107" s="31"/>
      <c r="D107" s="31"/>
      <c r="E107" s="31"/>
      <c r="F107" s="31"/>
      <c r="G107" s="31"/>
      <c r="H107" s="30"/>
      <c r="I107" s="30"/>
      <c r="J107" s="31"/>
      <c r="K107" s="30"/>
      <c r="L107" s="30"/>
      <c r="M107" s="30"/>
      <c r="N107" s="31"/>
      <c r="O107" s="52"/>
      <c r="P107" s="31"/>
    </row>
    <row r="108" spans="1:16" x14ac:dyDescent="0.25">
      <c r="A108" s="30"/>
      <c r="B108" s="30"/>
      <c r="C108" s="31"/>
      <c r="D108" s="31"/>
      <c r="E108" s="31"/>
      <c r="F108" s="31"/>
      <c r="G108" s="31"/>
      <c r="H108" s="30"/>
      <c r="I108" s="30"/>
      <c r="J108" s="31"/>
      <c r="K108" s="30"/>
      <c r="L108" s="30"/>
      <c r="M108" s="30"/>
      <c r="N108" s="31"/>
      <c r="O108" s="52"/>
      <c r="P108" s="31"/>
    </row>
    <row r="109" spans="1:16" x14ac:dyDescent="0.25">
      <c r="A109" s="30"/>
      <c r="B109" s="30"/>
      <c r="C109" s="31"/>
      <c r="D109" s="31"/>
      <c r="E109" s="31"/>
      <c r="F109" s="31"/>
      <c r="G109" s="31"/>
      <c r="H109" s="30"/>
      <c r="I109" s="30"/>
      <c r="J109" s="31"/>
      <c r="K109" s="30"/>
      <c r="L109" s="30"/>
      <c r="M109" s="30"/>
      <c r="N109" s="31"/>
      <c r="O109" s="52"/>
      <c r="P109" s="31"/>
    </row>
    <row r="110" spans="1:16" x14ac:dyDescent="0.25">
      <c r="A110" s="30"/>
      <c r="B110" s="30"/>
      <c r="C110" s="31"/>
      <c r="D110" s="31"/>
      <c r="E110" s="31"/>
      <c r="F110" s="31"/>
      <c r="G110" s="31"/>
      <c r="H110" s="30"/>
      <c r="I110" s="30"/>
      <c r="J110" s="31"/>
      <c r="K110" s="30"/>
      <c r="L110" s="30"/>
      <c r="M110" s="30"/>
      <c r="N110" s="31"/>
      <c r="O110" s="52"/>
      <c r="P110" s="31"/>
    </row>
    <row r="111" spans="1:16" x14ac:dyDescent="0.25">
      <c r="A111" s="30"/>
      <c r="B111" s="30"/>
      <c r="C111" s="31"/>
      <c r="D111" s="31"/>
      <c r="E111" s="31"/>
      <c r="F111" s="31"/>
      <c r="G111" s="31"/>
      <c r="H111" s="30"/>
      <c r="I111" s="30"/>
      <c r="J111" s="31"/>
      <c r="K111" s="30"/>
      <c r="L111" s="30"/>
      <c r="M111" s="30"/>
      <c r="N111" s="31"/>
      <c r="O111" s="52"/>
      <c r="P111" s="31"/>
    </row>
    <row r="112" spans="1:16" x14ac:dyDescent="0.25">
      <c r="A112" s="30"/>
      <c r="B112" s="30"/>
      <c r="C112" s="31"/>
      <c r="D112" s="31"/>
      <c r="E112" s="31"/>
      <c r="F112" s="31"/>
      <c r="G112" s="31"/>
      <c r="H112" s="30"/>
      <c r="I112" s="30"/>
      <c r="J112" s="31"/>
      <c r="K112" s="30"/>
      <c r="L112" s="30"/>
      <c r="M112" s="30"/>
      <c r="N112" s="31"/>
      <c r="O112" s="52"/>
      <c r="P112" s="31"/>
    </row>
    <row r="113" spans="1:16" x14ac:dyDescent="0.25">
      <c r="A113" s="30"/>
      <c r="B113" s="30"/>
      <c r="C113" s="31"/>
      <c r="D113" s="31"/>
      <c r="E113" s="31"/>
      <c r="F113" s="31"/>
      <c r="G113" s="31"/>
      <c r="H113" s="30"/>
      <c r="I113" s="30"/>
      <c r="J113" s="31"/>
      <c r="K113" s="30"/>
      <c r="L113" s="30"/>
      <c r="M113" s="30"/>
      <c r="N113" s="31"/>
      <c r="O113" s="52"/>
      <c r="P113" s="31"/>
    </row>
    <row r="114" spans="1:16" x14ac:dyDescent="0.25">
      <c r="A114" s="30"/>
      <c r="B114" s="30"/>
      <c r="C114" s="31"/>
      <c r="D114" s="31"/>
      <c r="E114" s="31"/>
      <c r="F114" s="31"/>
      <c r="G114" s="31"/>
      <c r="H114" s="30"/>
      <c r="I114" s="30"/>
      <c r="J114" s="31"/>
      <c r="K114" s="30"/>
      <c r="L114" s="30"/>
      <c r="M114" s="30"/>
      <c r="N114" s="31"/>
      <c r="O114" s="52"/>
      <c r="P114" s="31"/>
    </row>
    <row r="115" spans="1:16" x14ac:dyDescent="0.25">
      <c r="A115" s="30"/>
      <c r="B115" s="30"/>
      <c r="C115" s="31"/>
      <c r="D115" s="31"/>
      <c r="E115" s="31"/>
      <c r="F115" s="31"/>
      <c r="G115" s="31"/>
      <c r="H115" s="30"/>
      <c r="I115" s="30"/>
      <c r="J115" s="31"/>
      <c r="K115" s="30"/>
      <c r="L115" s="30"/>
      <c r="M115" s="30"/>
      <c r="N115" s="31"/>
      <c r="O115" s="52"/>
      <c r="P115" s="31"/>
    </row>
    <row r="116" spans="1:16" x14ac:dyDescent="0.25">
      <c r="A116" s="30"/>
      <c r="B116" s="30"/>
      <c r="C116" s="31"/>
      <c r="D116" s="31"/>
      <c r="E116" s="31"/>
      <c r="F116" s="31"/>
      <c r="G116" s="31"/>
      <c r="H116" s="30"/>
      <c r="I116" s="30"/>
      <c r="J116" s="31"/>
      <c r="K116" s="30"/>
      <c r="L116" s="30"/>
      <c r="M116" s="30"/>
      <c r="N116" s="31"/>
      <c r="O116" s="52"/>
      <c r="P116" s="31"/>
    </row>
    <row r="117" spans="1:16" x14ac:dyDescent="0.25">
      <c r="A117" s="30"/>
      <c r="B117" s="30"/>
      <c r="C117" s="31"/>
      <c r="D117" s="31"/>
      <c r="E117" s="31"/>
      <c r="F117" s="31"/>
      <c r="G117" s="31"/>
      <c r="H117" s="30"/>
      <c r="I117" s="30"/>
      <c r="J117" s="31"/>
      <c r="K117" s="30"/>
      <c r="L117" s="30"/>
      <c r="M117" s="30"/>
      <c r="N117" s="31"/>
      <c r="O117" s="52"/>
      <c r="P117" s="31"/>
    </row>
    <row r="118" spans="1:16" x14ac:dyDescent="0.25">
      <c r="A118" s="30"/>
      <c r="B118" s="30"/>
      <c r="C118" s="31"/>
      <c r="D118" s="31"/>
      <c r="E118" s="31"/>
      <c r="F118" s="31"/>
      <c r="G118" s="31"/>
      <c r="H118" s="30"/>
      <c r="I118" s="30"/>
      <c r="J118" s="31"/>
      <c r="K118" s="30"/>
      <c r="L118" s="30"/>
      <c r="M118" s="30"/>
      <c r="N118" s="31"/>
      <c r="O118" s="52"/>
      <c r="P118" s="31"/>
    </row>
    <row r="119" spans="1:16" x14ac:dyDescent="0.25">
      <c r="A119" s="30"/>
      <c r="B119" s="30"/>
      <c r="C119" s="31"/>
      <c r="D119" s="31"/>
      <c r="E119" s="31"/>
      <c r="F119" s="31"/>
      <c r="G119" s="31"/>
      <c r="H119" s="30"/>
      <c r="I119" s="30"/>
      <c r="J119" s="31"/>
      <c r="K119" s="30"/>
      <c r="L119" s="30"/>
      <c r="M119" s="30"/>
      <c r="N119" s="31"/>
      <c r="O119" s="52"/>
      <c r="P119" s="31"/>
    </row>
    <row r="120" spans="1:16" x14ac:dyDescent="0.25">
      <c r="A120" s="30"/>
      <c r="B120" s="30"/>
      <c r="C120" s="31"/>
      <c r="D120" s="31"/>
      <c r="E120" s="31"/>
      <c r="F120" s="31"/>
      <c r="G120" s="31"/>
      <c r="H120" s="30"/>
      <c r="I120" s="30"/>
      <c r="J120" s="31"/>
      <c r="K120" s="30"/>
      <c r="L120" s="30"/>
      <c r="M120" s="30"/>
      <c r="N120" s="31"/>
      <c r="O120" s="52"/>
      <c r="P120" s="31"/>
    </row>
    <row r="121" spans="1:16" x14ac:dyDescent="0.25">
      <c r="A121" s="30"/>
      <c r="B121" s="30"/>
      <c r="C121" s="31"/>
      <c r="D121" s="31"/>
      <c r="E121" s="31"/>
      <c r="F121" s="31"/>
      <c r="G121" s="31"/>
      <c r="H121" s="30"/>
      <c r="I121" s="30"/>
      <c r="J121" s="31"/>
      <c r="K121" s="30"/>
      <c r="L121" s="30"/>
      <c r="M121" s="30"/>
      <c r="N121" s="31"/>
      <c r="O121" s="52"/>
      <c r="P121" s="31"/>
    </row>
    <row r="122" spans="1:16" x14ac:dyDescent="0.25">
      <c r="A122" s="30"/>
      <c r="B122" s="30"/>
      <c r="C122" s="31"/>
      <c r="D122" s="31"/>
      <c r="E122" s="31"/>
      <c r="F122" s="31"/>
      <c r="G122" s="31"/>
      <c r="H122" s="30"/>
      <c r="I122" s="30"/>
      <c r="J122" s="31"/>
      <c r="K122" s="30"/>
      <c r="L122" s="30"/>
      <c r="M122" s="30"/>
      <c r="N122" s="31"/>
      <c r="O122" s="52"/>
      <c r="P122" s="31"/>
    </row>
    <row r="123" spans="1:16" x14ac:dyDescent="0.25">
      <c r="A123" s="30"/>
      <c r="B123" s="30"/>
      <c r="C123" s="31"/>
      <c r="D123" s="31"/>
      <c r="E123" s="31"/>
      <c r="F123" s="31"/>
      <c r="G123" s="31"/>
      <c r="H123" s="30"/>
      <c r="I123" s="30"/>
      <c r="J123" s="31"/>
      <c r="K123" s="30"/>
      <c r="L123" s="30"/>
      <c r="M123" s="30"/>
      <c r="N123" s="31"/>
      <c r="O123" s="52"/>
      <c r="P123" s="31"/>
    </row>
    <row r="124" spans="1:16" x14ac:dyDescent="0.25">
      <c r="A124" s="30"/>
      <c r="B124" s="30"/>
      <c r="C124" s="31"/>
      <c r="D124" s="31"/>
      <c r="E124" s="31"/>
      <c r="F124" s="31"/>
      <c r="G124" s="31"/>
      <c r="H124" s="30"/>
      <c r="I124" s="30"/>
      <c r="J124" s="31"/>
      <c r="K124" s="30"/>
      <c r="L124" s="30"/>
      <c r="M124" s="30"/>
      <c r="N124" s="31"/>
      <c r="O124" s="52"/>
      <c r="P124" s="31"/>
    </row>
    <row r="125" spans="1:16" x14ac:dyDescent="0.25">
      <c r="A125" s="30"/>
      <c r="B125" s="30"/>
      <c r="C125" s="31"/>
      <c r="D125" s="31"/>
      <c r="E125" s="31"/>
      <c r="F125" s="31"/>
      <c r="G125" s="31"/>
      <c r="H125" s="30"/>
      <c r="I125" s="30"/>
      <c r="J125" s="31"/>
      <c r="K125" s="30"/>
      <c r="L125" s="30"/>
      <c r="M125" s="30"/>
      <c r="N125" s="31"/>
      <c r="O125" s="52"/>
      <c r="P125" s="31"/>
    </row>
    <row r="126" spans="1:16" x14ac:dyDescent="0.25">
      <c r="A126" s="30"/>
      <c r="B126" s="30"/>
      <c r="C126" s="31"/>
      <c r="D126" s="31"/>
      <c r="E126" s="31"/>
      <c r="F126" s="31"/>
      <c r="G126" s="31"/>
      <c r="H126" s="30"/>
      <c r="I126" s="30"/>
      <c r="J126" s="31"/>
      <c r="K126" s="30"/>
      <c r="L126" s="30"/>
      <c r="M126" s="30"/>
      <c r="N126" s="31"/>
      <c r="O126" s="52"/>
      <c r="P126" s="31"/>
    </row>
    <row r="127" spans="1:16" x14ac:dyDescent="0.25">
      <c r="A127" s="30"/>
      <c r="B127" s="30"/>
      <c r="C127" s="31"/>
      <c r="D127" s="31"/>
      <c r="E127" s="31"/>
      <c r="F127" s="31"/>
      <c r="G127" s="31"/>
      <c r="H127" s="30"/>
      <c r="I127" s="30"/>
      <c r="J127" s="31"/>
      <c r="K127" s="30"/>
      <c r="L127" s="30"/>
      <c r="M127" s="30"/>
      <c r="N127" s="31"/>
      <c r="O127" s="52"/>
      <c r="P127" s="31"/>
    </row>
    <row r="128" spans="1:16" x14ac:dyDescent="0.25">
      <c r="A128" s="30"/>
      <c r="B128" s="30"/>
      <c r="C128" s="31"/>
      <c r="D128" s="31"/>
      <c r="E128" s="31"/>
      <c r="F128" s="31"/>
      <c r="G128" s="31"/>
      <c r="H128" s="30"/>
      <c r="I128" s="30"/>
      <c r="J128" s="31"/>
      <c r="K128" s="30"/>
      <c r="L128" s="30"/>
      <c r="M128" s="30"/>
      <c r="N128" s="31"/>
      <c r="O128" s="52"/>
      <c r="P128" s="31"/>
    </row>
    <row r="129" spans="1:16" x14ac:dyDescent="0.25">
      <c r="A129" s="30"/>
      <c r="B129" s="30"/>
      <c r="C129" s="31"/>
      <c r="D129" s="31"/>
      <c r="E129" s="31"/>
      <c r="F129" s="31"/>
      <c r="G129" s="31"/>
      <c r="H129" s="30"/>
      <c r="I129" s="30"/>
      <c r="J129" s="31"/>
      <c r="K129" s="30"/>
      <c r="L129" s="30"/>
      <c r="M129" s="30"/>
      <c r="N129" s="31"/>
      <c r="O129" s="52"/>
      <c r="P129" s="31"/>
    </row>
    <row r="130" spans="1:16" x14ac:dyDescent="0.25">
      <c r="A130" s="30"/>
      <c r="B130" s="30"/>
      <c r="C130" s="31"/>
      <c r="D130" s="31"/>
      <c r="E130" s="31"/>
      <c r="F130" s="31"/>
      <c r="G130" s="31"/>
      <c r="H130" s="30"/>
      <c r="I130" s="30"/>
      <c r="J130" s="31"/>
      <c r="K130" s="30"/>
      <c r="L130" s="30"/>
      <c r="M130" s="30"/>
      <c r="N130" s="31"/>
      <c r="O130" s="52"/>
      <c r="P130" s="31"/>
    </row>
    <row r="131" spans="1:16" x14ac:dyDescent="0.25">
      <c r="A131" s="30"/>
      <c r="B131" s="30"/>
      <c r="C131" s="31"/>
      <c r="D131" s="31"/>
      <c r="E131" s="31"/>
      <c r="F131" s="31"/>
      <c r="G131" s="31"/>
      <c r="H131" s="30"/>
      <c r="I131" s="30"/>
      <c r="J131" s="31"/>
      <c r="K131" s="30"/>
      <c r="L131" s="30"/>
      <c r="M131" s="30"/>
      <c r="N131" s="31"/>
      <c r="O131" s="52"/>
      <c r="P131" s="31"/>
    </row>
    <row r="132" spans="1:16" x14ac:dyDescent="0.25">
      <c r="A132" s="30"/>
      <c r="B132" s="30"/>
      <c r="C132" s="31"/>
      <c r="D132" s="31"/>
      <c r="E132" s="31"/>
      <c r="F132" s="31"/>
      <c r="G132" s="31"/>
      <c r="H132" s="30"/>
      <c r="I132" s="30"/>
      <c r="J132" s="31"/>
      <c r="K132" s="30"/>
      <c r="L132" s="30"/>
      <c r="M132" s="30"/>
      <c r="N132" s="31"/>
      <c r="O132" s="52"/>
      <c r="P132" s="31"/>
    </row>
    <row r="133" spans="1:16" x14ac:dyDescent="0.25">
      <c r="A133" s="30"/>
      <c r="B133" s="30"/>
      <c r="C133" s="31"/>
      <c r="D133" s="31"/>
      <c r="E133" s="31"/>
      <c r="F133" s="31"/>
      <c r="G133" s="31"/>
      <c r="H133" s="30"/>
      <c r="I133" s="30"/>
      <c r="J133" s="31"/>
      <c r="K133" s="30"/>
      <c r="L133" s="30"/>
      <c r="M133" s="30"/>
      <c r="N133" s="31"/>
      <c r="O133" s="52"/>
      <c r="P133" s="31"/>
    </row>
    <row r="134" spans="1:16" x14ac:dyDescent="0.25">
      <c r="A134" s="30"/>
      <c r="B134" s="30"/>
      <c r="C134" s="31"/>
      <c r="D134" s="31"/>
      <c r="E134" s="31"/>
      <c r="F134" s="31"/>
      <c r="G134" s="31"/>
      <c r="H134" s="30"/>
      <c r="I134" s="30"/>
      <c r="J134" s="31"/>
      <c r="K134" s="30"/>
      <c r="L134" s="30"/>
      <c r="M134" s="30"/>
      <c r="N134" s="31"/>
      <c r="O134" s="52"/>
      <c r="P134" s="31"/>
    </row>
    <row r="135" spans="1:16" x14ac:dyDescent="0.25">
      <c r="A135" s="30"/>
      <c r="B135" s="30"/>
      <c r="C135" s="31"/>
      <c r="D135" s="31"/>
      <c r="E135" s="31"/>
      <c r="F135" s="31"/>
      <c r="G135" s="31"/>
      <c r="H135" s="30"/>
      <c r="I135" s="30"/>
      <c r="J135" s="31"/>
      <c r="K135" s="30"/>
      <c r="L135" s="30"/>
      <c r="M135" s="30"/>
      <c r="N135" s="31"/>
      <c r="O135" s="52"/>
      <c r="P135" s="31"/>
    </row>
    <row r="136" spans="1:16" x14ac:dyDescent="0.25">
      <c r="A136" s="30"/>
      <c r="B136" s="30"/>
      <c r="C136" s="31"/>
      <c r="D136" s="31"/>
      <c r="E136" s="31"/>
      <c r="F136" s="31"/>
      <c r="G136" s="31"/>
      <c r="H136" s="30"/>
      <c r="I136" s="30"/>
      <c r="J136" s="31"/>
      <c r="K136" s="30"/>
      <c r="L136" s="30"/>
      <c r="M136" s="30"/>
      <c r="N136" s="31"/>
      <c r="O136" s="52"/>
      <c r="P136" s="31"/>
    </row>
    <row r="137" spans="1:16" x14ac:dyDescent="0.25">
      <c r="A137" s="30"/>
      <c r="B137" s="30"/>
      <c r="C137" s="31"/>
      <c r="D137" s="31"/>
      <c r="E137" s="31"/>
      <c r="F137" s="31"/>
      <c r="G137" s="31"/>
      <c r="H137" s="30"/>
      <c r="I137" s="30"/>
      <c r="J137" s="31"/>
      <c r="K137" s="30"/>
      <c r="L137" s="30"/>
      <c r="M137" s="30"/>
      <c r="N137" s="31"/>
      <c r="O137" s="52"/>
      <c r="P137" s="31"/>
    </row>
    <row r="138" spans="1:16" x14ac:dyDescent="0.25">
      <c r="A138" s="30"/>
      <c r="B138" s="30"/>
      <c r="C138" s="31"/>
      <c r="D138" s="31"/>
      <c r="E138" s="31"/>
      <c r="F138" s="31"/>
      <c r="G138" s="31"/>
      <c r="H138" s="30"/>
      <c r="I138" s="30"/>
      <c r="J138" s="31"/>
      <c r="K138" s="30"/>
      <c r="L138" s="30"/>
      <c r="M138" s="30"/>
      <c r="N138" s="31"/>
      <c r="O138" s="52"/>
      <c r="P138" s="31"/>
    </row>
    <row r="139" spans="1:16" x14ac:dyDescent="0.25">
      <c r="A139" s="30"/>
      <c r="B139" s="30"/>
      <c r="C139" s="31"/>
      <c r="D139" s="31"/>
      <c r="E139" s="31"/>
      <c r="F139" s="31"/>
      <c r="G139" s="31"/>
      <c r="H139" s="30"/>
      <c r="I139" s="30"/>
      <c r="J139" s="31"/>
      <c r="K139" s="30"/>
      <c r="L139" s="30"/>
      <c r="M139" s="30"/>
      <c r="N139" s="31"/>
      <c r="O139" s="52"/>
      <c r="P139" s="31"/>
    </row>
    <row r="140" spans="1:16" x14ac:dyDescent="0.25">
      <c r="A140" s="30"/>
      <c r="B140" s="30"/>
      <c r="C140" s="31"/>
      <c r="D140" s="31"/>
      <c r="E140" s="31"/>
      <c r="F140" s="31"/>
      <c r="G140" s="31"/>
      <c r="H140" s="30"/>
      <c r="I140" s="30"/>
      <c r="J140" s="31"/>
      <c r="K140" s="30"/>
      <c r="L140" s="30"/>
      <c r="M140" s="30"/>
      <c r="N140" s="31"/>
      <c r="O140" s="52"/>
      <c r="P140" s="31"/>
    </row>
    <row r="141" spans="1:16" x14ac:dyDescent="0.25">
      <c r="A141" s="30"/>
      <c r="B141" s="30"/>
      <c r="C141" s="31"/>
      <c r="D141" s="31"/>
      <c r="E141" s="31"/>
      <c r="F141" s="31"/>
      <c r="G141" s="31"/>
      <c r="H141" s="30"/>
      <c r="I141" s="30"/>
      <c r="J141" s="31"/>
      <c r="K141" s="30"/>
      <c r="L141" s="30"/>
      <c r="M141" s="30"/>
      <c r="N141" s="31"/>
      <c r="O141" s="52"/>
      <c r="P141" s="31"/>
    </row>
    <row r="142" spans="1:16" x14ac:dyDescent="0.25">
      <c r="A142" s="30"/>
      <c r="B142" s="30"/>
      <c r="C142" s="31"/>
      <c r="D142" s="31"/>
      <c r="E142" s="31"/>
      <c r="F142" s="31"/>
      <c r="G142" s="31"/>
      <c r="H142" s="30"/>
      <c r="I142" s="30"/>
      <c r="J142" s="31"/>
      <c r="K142" s="30"/>
      <c r="L142" s="30"/>
      <c r="M142" s="30"/>
      <c r="N142" s="31"/>
      <c r="O142" s="52"/>
      <c r="P142" s="31"/>
    </row>
    <row r="143" spans="1:16" x14ac:dyDescent="0.25">
      <c r="A143" s="30"/>
      <c r="B143" s="30"/>
      <c r="C143" s="31"/>
      <c r="D143" s="31"/>
      <c r="E143" s="31"/>
      <c r="F143" s="31"/>
      <c r="G143" s="31"/>
      <c r="H143" s="30"/>
      <c r="I143" s="30"/>
      <c r="J143" s="31"/>
      <c r="K143" s="30"/>
      <c r="L143" s="30"/>
      <c r="M143" s="30"/>
      <c r="N143" s="31"/>
      <c r="O143" s="52"/>
      <c r="P143" s="31"/>
    </row>
    <row r="144" spans="1:16" x14ac:dyDescent="0.25">
      <c r="A144" s="30"/>
      <c r="B144" s="30"/>
      <c r="C144" s="31"/>
      <c r="D144" s="31"/>
      <c r="E144" s="31"/>
      <c r="F144" s="31"/>
      <c r="G144" s="31"/>
      <c r="H144" s="30"/>
      <c r="I144" s="30"/>
      <c r="J144" s="31"/>
      <c r="K144" s="30"/>
      <c r="L144" s="30"/>
      <c r="M144" s="30"/>
      <c r="N144" s="31"/>
      <c r="O144" s="52"/>
      <c r="P144" s="31"/>
    </row>
    <row r="145" spans="1:16" x14ac:dyDescent="0.25">
      <c r="A145" s="30"/>
      <c r="B145" s="30"/>
      <c r="C145" s="31"/>
      <c r="D145" s="31"/>
      <c r="E145" s="31"/>
      <c r="F145" s="31"/>
      <c r="G145" s="31"/>
      <c r="H145" s="30"/>
      <c r="I145" s="30"/>
      <c r="J145" s="31"/>
      <c r="K145" s="30"/>
      <c r="L145" s="30"/>
      <c r="M145" s="30"/>
      <c r="N145" s="31"/>
      <c r="O145" s="52"/>
      <c r="P145" s="31"/>
    </row>
    <row r="146" spans="1:16" x14ac:dyDescent="0.25">
      <c r="A146" s="30"/>
      <c r="B146" s="30"/>
      <c r="C146" s="31"/>
      <c r="D146" s="31"/>
      <c r="E146" s="31"/>
      <c r="F146" s="31"/>
      <c r="G146" s="31"/>
      <c r="H146" s="30"/>
      <c r="I146" s="30"/>
      <c r="J146" s="31"/>
      <c r="K146" s="30"/>
      <c r="L146" s="30"/>
      <c r="M146" s="30"/>
      <c r="N146" s="31"/>
      <c r="O146" s="52"/>
      <c r="P146" s="31"/>
    </row>
    <row r="147" spans="1:16" x14ac:dyDescent="0.25">
      <c r="A147" s="30"/>
      <c r="B147" s="30"/>
      <c r="C147" s="31"/>
      <c r="D147" s="31"/>
      <c r="E147" s="31"/>
      <c r="F147" s="31"/>
      <c r="G147" s="31"/>
      <c r="H147" s="30"/>
      <c r="I147" s="30"/>
      <c r="J147" s="31"/>
      <c r="K147" s="30"/>
      <c r="L147" s="30"/>
      <c r="M147" s="30"/>
      <c r="N147" s="31"/>
      <c r="O147" s="52"/>
      <c r="P147" s="31"/>
    </row>
    <row r="148" spans="1:16" x14ac:dyDescent="0.25">
      <c r="A148" s="30"/>
      <c r="B148" s="30"/>
      <c r="C148" s="31"/>
      <c r="D148" s="31"/>
      <c r="E148" s="31"/>
      <c r="F148" s="31"/>
      <c r="G148" s="31"/>
      <c r="H148" s="30"/>
      <c r="I148" s="30"/>
      <c r="J148" s="31"/>
      <c r="K148" s="30"/>
      <c r="L148" s="30"/>
      <c r="M148" s="30"/>
      <c r="N148" s="31"/>
      <c r="O148" s="52"/>
      <c r="P148" s="31"/>
    </row>
    <row r="149" spans="1:16" x14ac:dyDescent="0.25">
      <c r="A149" s="30"/>
      <c r="B149" s="30"/>
      <c r="C149" s="31"/>
      <c r="D149" s="31"/>
      <c r="E149" s="31"/>
      <c r="F149" s="31"/>
      <c r="G149" s="31"/>
      <c r="H149" s="30"/>
      <c r="I149" s="30"/>
      <c r="J149" s="31"/>
      <c r="K149" s="30"/>
      <c r="L149" s="30"/>
      <c r="M149" s="30"/>
      <c r="N149" s="31"/>
      <c r="O149" s="52"/>
      <c r="P149" s="31"/>
    </row>
    <row r="150" spans="1:16" x14ac:dyDescent="0.25">
      <c r="A150" s="30"/>
      <c r="B150" s="30"/>
      <c r="C150" s="31"/>
      <c r="D150" s="31"/>
      <c r="E150" s="31"/>
      <c r="F150" s="31"/>
      <c r="G150" s="31"/>
      <c r="H150" s="30"/>
      <c r="I150" s="30"/>
      <c r="J150" s="31"/>
      <c r="K150" s="30"/>
      <c r="L150" s="30"/>
      <c r="M150" s="30"/>
      <c r="N150" s="31"/>
      <c r="O150" s="52"/>
      <c r="P150" s="31"/>
    </row>
    <row r="151" spans="1:16" x14ac:dyDescent="0.25">
      <c r="A151" s="30"/>
      <c r="B151" s="30"/>
      <c r="C151" s="31"/>
      <c r="D151" s="31"/>
      <c r="E151" s="31"/>
      <c r="F151" s="31"/>
      <c r="G151" s="31"/>
      <c r="H151" s="30"/>
      <c r="I151" s="30"/>
      <c r="J151" s="31"/>
      <c r="K151" s="30"/>
      <c r="L151" s="30"/>
      <c r="M151" s="30"/>
      <c r="N151" s="31"/>
      <c r="O151" s="52"/>
      <c r="P151" s="31"/>
    </row>
    <row r="152" spans="1:16" x14ac:dyDescent="0.25">
      <c r="A152" s="30"/>
      <c r="B152" s="30"/>
      <c r="C152" s="31"/>
      <c r="D152" s="31"/>
      <c r="E152" s="31"/>
      <c r="F152" s="31"/>
      <c r="G152" s="31"/>
      <c r="H152" s="30"/>
      <c r="I152" s="30"/>
      <c r="J152" s="31"/>
      <c r="K152" s="30"/>
      <c r="L152" s="30"/>
      <c r="M152" s="30"/>
      <c r="N152" s="31"/>
      <c r="O152" s="52"/>
      <c r="P152" s="31"/>
    </row>
    <row r="153" spans="1:16" x14ac:dyDescent="0.25">
      <c r="A153" s="30"/>
      <c r="B153" s="30"/>
      <c r="C153" s="31"/>
      <c r="D153" s="31"/>
      <c r="E153" s="31"/>
      <c r="F153" s="31"/>
      <c r="G153" s="31"/>
      <c r="H153" s="30"/>
      <c r="I153" s="30"/>
      <c r="J153" s="31"/>
      <c r="K153" s="30"/>
      <c r="L153" s="30"/>
      <c r="M153" s="30"/>
      <c r="N153" s="31"/>
      <c r="O153" s="52"/>
      <c r="P153" s="31"/>
    </row>
    <row r="154" spans="1:16" x14ac:dyDescent="0.25">
      <c r="A154" s="30"/>
      <c r="B154" s="30"/>
      <c r="C154" s="31"/>
      <c r="D154" s="31"/>
      <c r="E154" s="31"/>
      <c r="F154" s="31"/>
      <c r="G154" s="31"/>
      <c r="H154" s="30"/>
      <c r="I154" s="30"/>
      <c r="J154" s="31"/>
      <c r="K154" s="30"/>
      <c r="L154" s="30"/>
      <c r="M154" s="30"/>
      <c r="N154" s="31"/>
      <c r="O154" s="52"/>
      <c r="P154" s="31"/>
    </row>
    <row r="155" spans="1:16" x14ac:dyDescent="0.25">
      <c r="A155" s="30"/>
      <c r="B155" s="30"/>
      <c r="C155" s="31"/>
      <c r="D155" s="31"/>
      <c r="E155" s="31"/>
      <c r="F155" s="31"/>
      <c r="G155" s="31"/>
      <c r="H155" s="30"/>
      <c r="I155" s="30"/>
      <c r="J155" s="31"/>
      <c r="K155" s="30"/>
      <c r="L155" s="30"/>
      <c r="M155" s="30"/>
      <c r="N155" s="31"/>
      <c r="O155" s="52"/>
      <c r="P155" s="31"/>
    </row>
    <row r="156" spans="1:16" x14ac:dyDescent="0.25">
      <c r="A156" s="30"/>
      <c r="B156" s="30"/>
      <c r="C156" s="31"/>
      <c r="D156" s="31"/>
      <c r="E156" s="31"/>
      <c r="F156" s="31"/>
      <c r="G156" s="31"/>
      <c r="H156" s="30"/>
      <c r="I156" s="30"/>
      <c r="J156" s="31"/>
      <c r="K156" s="30"/>
      <c r="L156" s="30"/>
      <c r="M156" s="30"/>
      <c r="N156" s="31"/>
      <c r="O156" s="52"/>
      <c r="P156" s="31"/>
    </row>
    <row r="157" spans="1:16" x14ac:dyDescent="0.25">
      <c r="A157" s="30"/>
      <c r="B157" s="30"/>
      <c r="C157" s="31"/>
      <c r="D157" s="31"/>
      <c r="E157" s="31"/>
      <c r="F157" s="31"/>
      <c r="G157" s="31"/>
      <c r="H157" s="30"/>
      <c r="I157" s="30"/>
      <c r="J157" s="31"/>
      <c r="K157" s="30"/>
      <c r="L157" s="30"/>
      <c r="M157" s="30"/>
      <c r="N157" s="31"/>
      <c r="O157" s="52"/>
      <c r="P157" s="31"/>
    </row>
    <row r="158" spans="1:16" x14ac:dyDescent="0.25">
      <c r="A158" s="30"/>
      <c r="B158" s="30"/>
      <c r="C158" s="31"/>
      <c r="D158" s="31"/>
      <c r="E158" s="31"/>
      <c r="F158" s="31"/>
      <c r="G158" s="31"/>
      <c r="H158" s="30"/>
      <c r="I158" s="30"/>
      <c r="J158" s="31"/>
      <c r="K158" s="30"/>
      <c r="L158" s="30"/>
      <c r="M158" s="30"/>
      <c r="N158" s="31"/>
      <c r="O158" s="52"/>
      <c r="P158" s="31"/>
    </row>
    <row r="159" spans="1:16" x14ac:dyDescent="0.25">
      <c r="A159" s="30"/>
      <c r="B159" s="30"/>
      <c r="C159" s="31"/>
      <c r="D159" s="31"/>
      <c r="E159" s="31"/>
      <c r="F159" s="31"/>
      <c r="G159" s="31"/>
      <c r="H159" s="30"/>
      <c r="I159" s="30"/>
      <c r="J159" s="31"/>
      <c r="K159" s="30"/>
      <c r="L159" s="30"/>
      <c r="M159" s="30"/>
      <c r="N159" s="31"/>
      <c r="O159" s="52"/>
      <c r="P159" s="31"/>
    </row>
    <row r="160" spans="1:16" x14ac:dyDescent="0.25">
      <c r="A160" s="30"/>
      <c r="B160" s="30"/>
      <c r="C160" s="31"/>
      <c r="D160" s="31"/>
      <c r="E160" s="31"/>
      <c r="F160" s="31"/>
      <c r="G160" s="31"/>
      <c r="H160" s="30"/>
      <c r="I160" s="30"/>
      <c r="J160" s="31"/>
      <c r="K160" s="30"/>
      <c r="L160" s="30"/>
      <c r="M160" s="30"/>
      <c r="N160" s="31"/>
      <c r="O160" s="52"/>
      <c r="P160" s="31"/>
    </row>
    <row r="161" spans="1:16" x14ac:dyDescent="0.25">
      <c r="A161" s="30"/>
      <c r="B161" s="30"/>
      <c r="C161" s="31"/>
      <c r="D161" s="31"/>
      <c r="E161" s="31"/>
      <c r="F161" s="31"/>
      <c r="G161" s="31"/>
      <c r="H161" s="30"/>
      <c r="I161" s="30"/>
      <c r="J161" s="31"/>
      <c r="K161" s="30"/>
      <c r="L161" s="30"/>
      <c r="M161" s="30"/>
      <c r="N161" s="31"/>
      <c r="O161" s="52"/>
      <c r="P161" s="31"/>
    </row>
    <row r="162" spans="1:16" x14ac:dyDescent="0.25">
      <c r="A162" s="30"/>
      <c r="B162" s="30"/>
      <c r="C162" s="31"/>
      <c r="D162" s="31"/>
      <c r="E162" s="31"/>
      <c r="F162" s="31"/>
      <c r="G162" s="31"/>
      <c r="H162" s="30"/>
      <c r="I162" s="30"/>
      <c r="J162" s="31"/>
      <c r="K162" s="30"/>
      <c r="L162" s="30"/>
      <c r="M162" s="30"/>
      <c r="N162" s="31"/>
      <c r="O162" s="52"/>
      <c r="P162" s="31"/>
    </row>
    <row r="163" spans="1:16" x14ac:dyDescent="0.25">
      <c r="A163" s="30"/>
      <c r="B163" s="30"/>
      <c r="C163" s="31"/>
      <c r="D163" s="31"/>
      <c r="E163" s="31"/>
      <c r="F163" s="31"/>
      <c r="G163" s="31"/>
      <c r="H163" s="30"/>
      <c r="I163" s="30"/>
      <c r="J163" s="31"/>
      <c r="K163" s="30"/>
      <c r="L163" s="30"/>
      <c r="M163" s="30"/>
      <c r="N163" s="31"/>
      <c r="O163" s="52"/>
      <c r="P163" s="31"/>
    </row>
    <row r="164" spans="1:16" x14ac:dyDescent="0.25">
      <c r="A164" s="30"/>
      <c r="B164" s="30"/>
      <c r="C164" s="31"/>
      <c r="D164" s="31"/>
      <c r="E164" s="31"/>
      <c r="F164" s="31"/>
      <c r="G164" s="31"/>
      <c r="H164" s="30"/>
      <c r="I164" s="30"/>
      <c r="J164" s="31"/>
      <c r="K164" s="30"/>
      <c r="L164" s="30"/>
      <c r="M164" s="30"/>
      <c r="N164" s="31"/>
      <c r="O164" s="52"/>
      <c r="P164" s="31"/>
    </row>
    <row r="165" spans="1:16" x14ac:dyDescent="0.25">
      <c r="A165" s="30"/>
      <c r="B165" s="30"/>
      <c r="C165" s="31"/>
      <c r="D165" s="31"/>
      <c r="E165" s="31"/>
      <c r="F165" s="31"/>
      <c r="G165" s="31"/>
      <c r="H165" s="30"/>
      <c r="I165" s="30"/>
      <c r="J165" s="31"/>
      <c r="K165" s="30"/>
      <c r="L165" s="30"/>
      <c r="M165" s="30"/>
      <c r="N165" s="31"/>
      <c r="O165" s="52"/>
      <c r="P165" s="31"/>
    </row>
    <row r="166" spans="1:16" x14ac:dyDescent="0.25">
      <c r="A166" s="30"/>
      <c r="B166" s="30"/>
      <c r="C166" s="31"/>
      <c r="D166" s="31"/>
      <c r="E166" s="31"/>
      <c r="F166" s="31"/>
      <c r="G166" s="31"/>
      <c r="H166" s="30"/>
      <c r="I166" s="30"/>
      <c r="J166" s="31"/>
      <c r="K166" s="30"/>
      <c r="L166" s="30"/>
      <c r="M166" s="30"/>
      <c r="N166" s="31"/>
      <c r="O166" s="52"/>
      <c r="P166" s="31"/>
    </row>
  </sheetData>
  <autoFilter ref="A1:Q1" xr:uid="{1009A1F4-EA68-4930-AE77-B37E1DAE311D}"/>
  <mergeCells count="13">
    <mergeCell ref="A80:A85"/>
    <mergeCell ref="A27:A28"/>
    <mergeCell ref="A2:A3"/>
    <mergeCell ref="A4:A7"/>
    <mergeCell ref="A8:A15"/>
    <mergeCell ref="A17:A20"/>
    <mergeCell ref="A21:A26"/>
    <mergeCell ref="A40:A47"/>
    <mergeCell ref="A36:A39"/>
    <mergeCell ref="A29:A33"/>
    <mergeCell ref="A34:A35"/>
    <mergeCell ref="A68:A76"/>
    <mergeCell ref="A77:A79"/>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146D4-35F3-4166-ADB3-11F9C70B3944}">
  <dimension ref="A1:S133"/>
  <sheetViews>
    <sheetView rightToLeft="1" workbookViewId="0">
      <pane ySplit="1" topLeftCell="A38" activePane="bottomLeft" state="frozen"/>
      <selection pane="bottomLeft" activeCell="S57" sqref="S57"/>
    </sheetView>
  </sheetViews>
  <sheetFormatPr defaultRowHeight="15" x14ac:dyDescent="0.25"/>
  <cols>
    <col min="1" max="1" width="9.140625" style="28"/>
    <col min="2" max="2" width="12.42578125" style="28" bestFit="1" customWidth="1"/>
    <col min="3" max="3" width="13" style="29" bestFit="1" customWidth="1"/>
    <col min="4" max="4" width="12.85546875" style="29" bestFit="1" customWidth="1"/>
    <col min="5" max="5" width="16.42578125" style="29" customWidth="1"/>
    <col min="6" max="6" width="18.42578125" style="29" customWidth="1"/>
    <col min="7" max="7" width="29.42578125" style="29" customWidth="1"/>
    <col min="8" max="8" width="9" style="28" customWidth="1"/>
    <col min="9" max="9" width="31.140625" style="28" bestFit="1" customWidth="1"/>
    <col min="10" max="10" width="12.28515625" style="29" bestFit="1" customWidth="1"/>
    <col min="11" max="11" width="8" style="28" customWidth="1"/>
    <col min="12" max="12" width="7.42578125" style="28" customWidth="1"/>
    <col min="13" max="13" width="8.85546875" style="28" customWidth="1"/>
    <col min="14" max="14" width="10.7109375" style="60" bestFit="1" customWidth="1"/>
    <col min="15" max="15" width="10" style="42" bestFit="1" customWidth="1"/>
    <col min="16" max="16" width="13.140625" style="29" bestFit="1" customWidth="1"/>
    <col min="17" max="17" width="10.5703125" style="28" bestFit="1" customWidth="1"/>
    <col min="18" max="18" width="11.7109375" bestFit="1" customWidth="1"/>
  </cols>
  <sheetData>
    <row r="1" spans="1:17" ht="61.5" thickBot="1" x14ac:dyDescent="0.3">
      <c r="A1" s="16" t="s">
        <v>34</v>
      </c>
      <c r="B1" s="17" t="s">
        <v>35</v>
      </c>
      <c r="C1" s="18" t="s">
        <v>4</v>
      </c>
      <c r="D1" s="18" t="s">
        <v>36</v>
      </c>
      <c r="E1" s="18" t="s">
        <v>37</v>
      </c>
      <c r="F1" s="19" t="s">
        <v>38</v>
      </c>
      <c r="G1" s="18" t="s">
        <v>39</v>
      </c>
      <c r="H1" s="17" t="s">
        <v>40</v>
      </c>
      <c r="I1" s="20" t="s">
        <v>17</v>
      </c>
      <c r="J1" s="49" t="s">
        <v>23</v>
      </c>
      <c r="K1" s="21" t="s">
        <v>24</v>
      </c>
      <c r="L1" s="22" t="s">
        <v>21</v>
      </c>
      <c r="M1" s="22" t="s">
        <v>41</v>
      </c>
      <c r="N1" s="23" t="s">
        <v>25</v>
      </c>
      <c r="O1" s="50" t="s">
        <v>42</v>
      </c>
      <c r="P1" s="24" t="s">
        <v>27</v>
      </c>
      <c r="Q1" s="25" t="s">
        <v>32</v>
      </c>
    </row>
    <row r="2" spans="1:17" x14ac:dyDescent="0.25">
      <c r="A2" s="1062">
        <v>382</v>
      </c>
      <c r="B2" s="117" t="s">
        <v>83</v>
      </c>
      <c r="C2" s="118">
        <v>1000000</v>
      </c>
      <c r="D2" s="118">
        <f>C2*0.992</f>
        <v>992000</v>
      </c>
      <c r="E2" s="118">
        <v>55452</v>
      </c>
      <c r="F2" s="118">
        <v>844</v>
      </c>
      <c r="G2" s="118">
        <f>D2-E2-F2</f>
        <v>935704</v>
      </c>
      <c r="H2" s="117" t="s">
        <v>46</v>
      </c>
      <c r="I2" s="117" t="s">
        <v>87</v>
      </c>
      <c r="J2" s="118">
        <v>56296.38</v>
      </c>
      <c r="K2" s="117"/>
      <c r="L2" s="117" t="s">
        <v>46</v>
      </c>
      <c r="M2" s="117" t="s">
        <v>246</v>
      </c>
      <c r="N2" s="119">
        <v>1.5</v>
      </c>
      <c r="O2" s="120">
        <v>844</v>
      </c>
      <c r="P2" s="121">
        <f>J2-O2</f>
        <v>55452.38</v>
      </c>
      <c r="Q2" s="75" t="s">
        <v>245</v>
      </c>
    </row>
    <row r="3" spans="1:17" x14ac:dyDescent="0.25">
      <c r="A3" s="1063"/>
      <c r="B3" s="35" t="s">
        <v>83</v>
      </c>
      <c r="C3" s="36">
        <v>1000000</v>
      </c>
      <c r="D3" s="36">
        <f t="shared" ref="D3:D12" si="0">C3*0.992</f>
        <v>992000</v>
      </c>
      <c r="E3" s="36">
        <v>107284</v>
      </c>
      <c r="F3" s="36">
        <v>1634</v>
      </c>
      <c r="G3" s="36">
        <f>G2-E3-F3</f>
        <v>826786</v>
      </c>
      <c r="H3" s="35" t="s">
        <v>46</v>
      </c>
      <c r="I3" s="35" t="s">
        <v>88</v>
      </c>
      <c r="J3" s="36">
        <v>108917.94</v>
      </c>
      <c r="K3" s="35"/>
      <c r="L3" s="35" t="s">
        <v>46</v>
      </c>
      <c r="M3" s="35" t="s">
        <v>246</v>
      </c>
      <c r="N3" s="73">
        <v>1.5</v>
      </c>
      <c r="O3" s="74">
        <v>1634</v>
      </c>
      <c r="P3" s="122">
        <f t="shared" ref="P3:P10" si="1">J3-O3</f>
        <v>107283.94</v>
      </c>
      <c r="Q3" s="75" t="s">
        <v>245</v>
      </c>
    </row>
    <row r="4" spans="1:17" x14ac:dyDescent="0.25">
      <c r="A4" s="1063"/>
      <c r="B4" s="35" t="s">
        <v>83</v>
      </c>
      <c r="C4" s="36">
        <v>1000000</v>
      </c>
      <c r="D4" s="36">
        <f t="shared" si="0"/>
        <v>992000</v>
      </c>
      <c r="E4" s="36">
        <v>16816</v>
      </c>
      <c r="F4" s="36">
        <v>256</v>
      </c>
      <c r="G4" s="36">
        <f t="shared" ref="G4:G10" si="2">G3-E4-F4</f>
        <v>809714</v>
      </c>
      <c r="H4" s="35" t="s">
        <v>46</v>
      </c>
      <c r="I4" s="35" t="s">
        <v>89</v>
      </c>
      <c r="J4" s="36">
        <v>17072.32</v>
      </c>
      <c r="K4" s="35"/>
      <c r="L4" s="35" t="s">
        <v>46</v>
      </c>
      <c r="M4" s="35" t="s">
        <v>246</v>
      </c>
      <c r="N4" s="73">
        <v>1.5</v>
      </c>
      <c r="O4" s="74">
        <v>256</v>
      </c>
      <c r="P4" s="122">
        <f t="shared" si="1"/>
        <v>16816.32</v>
      </c>
      <c r="Q4" s="75" t="s">
        <v>328</v>
      </c>
    </row>
    <row r="5" spans="1:17" x14ac:dyDescent="0.25">
      <c r="A5" s="1063"/>
      <c r="B5" s="35" t="s">
        <v>83</v>
      </c>
      <c r="C5" s="36">
        <v>1000000</v>
      </c>
      <c r="D5" s="36">
        <f t="shared" si="0"/>
        <v>992000</v>
      </c>
      <c r="E5" s="36">
        <v>83692.78</v>
      </c>
      <c r="F5" s="36">
        <v>1275</v>
      </c>
      <c r="G5" s="36">
        <f t="shared" si="2"/>
        <v>724746.22</v>
      </c>
      <c r="H5" s="35" t="s">
        <v>46</v>
      </c>
      <c r="I5" s="35" t="s">
        <v>90</v>
      </c>
      <c r="J5" s="36">
        <v>84967.78</v>
      </c>
      <c r="K5" s="35"/>
      <c r="L5" s="35" t="s">
        <v>46</v>
      </c>
      <c r="M5" s="35" t="s">
        <v>155</v>
      </c>
      <c r="N5" s="73">
        <v>1.5</v>
      </c>
      <c r="O5" s="74">
        <v>1275</v>
      </c>
      <c r="P5" s="122">
        <f t="shared" si="1"/>
        <v>83692.78</v>
      </c>
      <c r="Q5" s="75" t="s">
        <v>154</v>
      </c>
    </row>
    <row r="6" spans="1:17" x14ac:dyDescent="0.25">
      <c r="A6" s="1063"/>
      <c r="B6" s="35" t="s">
        <v>83</v>
      </c>
      <c r="C6" s="36">
        <v>1000000</v>
      </c>
      <c r="D6" s="36">
        <f t="shared" si="0"/>
        <v>992000</v>
      </c>
      <c r="E6" s="36">
        <v>231384</v>
      </c>
      <c r="F6" s="36">
        <v>3524</v>
      </c>
      <c r="G6" s="36">
        <f t="shared" si="2"/>
        <v>489838.22</v>
      </c>
      <c r="H6" s="35" t="s">
        <v>46</v>
      </c>
      <c r="I6" s="35" t="s">
        <v>91</v>
      </c>
      <c r="J6" s="36">
        <v>234907.77</v>
      </c>
      <c r="K6" s="35"/>
      <c r="L6" s="35" t="s">
        <v>46</v>
      </c>
      <c r="M6" s="35" t="s">
        <v>246</v>
      </c>
      <c r="N6" s="73">
        <v>1.5</v>
      </c>
      <c r="O6" s="74">
        <v>3524</v>
      </c>
      <c r="P6" s="122">
        <f t="shared" si="1"/>
        <v>231383.77</v>
      </c>
      <c r="Q6" s="75" t="s">
        <v>247</v>
      </c>
    </row>
    <row r="7" spans="1:17" x14ac:dyDescent="0.25">
      <c r="A7" s="1063"/>
      <c r="B7" s="35" t="s">
        <v>83</v>
      </c>
      <c r="C7" s="36">
        <v>1000000</v>
      </c>
      <c r="D7" s="36">
        <f t="shared" si="0"/>
        <v>992000</v>
      </c>
      <c r="E7" s="36">
        <v>40644</v>
      </c>
      <c r="F7" s="36">
        <v>619</v>
      </c>
      <c r="G7" s="36">
        <f t="shared" si="2"/>
        <v>448575.22</v>
      </c>
      <c r="H7" s="35" t="s">
        <v>46</v>
      </c>
      <c r="I7" s="35" t="s">
        <v>45</v>
      </c>
      <c r="J7" s="36">
        <v>41263.31</v>
      </c>
      <c r="K7" s="35"/>
      <c r="L7" s="35" t="s">
        <v>46</v>
      </c>
      <c r="M7" s="35" t="s">
        <v>246</v>
      </c>
      <c r="N7" s="73">
        <v>1.5</v>
      </c>
      <c r="O7" s="74">
        <v>619</v>
      </c>
      <c r="P7" s="122">
        <f t="shared" si="1"/>
        <v>40644.31</v>
      </c>
      <c r="Q7" s="75" t="s">
        <v>247</v>
      </c>
    </row>
    <row r="8" spans="1:17" x14ac:dyDescent="0.25">
      <c r="A8" s="1063"/>
      <c r="B8" s="35" t="s">
        <v>83</v>
      </c>
      <c r="C8" s="36">
        <v>1000000</v>
      </c>
      <c r="D8" s="36">
        <f t="shared" si="0"/>
        <v>992000</v>
      </c>
      <c r="E8" s="36">
        <v>228670.59</v>
      </c>
      <c r="F8" s="36">
        <v>3482</v>
      </c>
      <c r="G8" s="36">
        <f t="shared" si="2"/>
        <v>216422.62999999998</v>
      </c>
      <c r="H8" s="35" t="s">
        <v>46</v>
      </c>
      <c r="I8" s="35" t="s">
        <v>92</v>
      </c>
      <c r="J8" s="36">
        <v>232152.59</v>
      </c>
      <c r="K8" s="35"/>
      <c r="L8" s="35" t="s">
        <v>46</v>
      </c>
      <c r="M8" s="35" t="s">
        <v>155</v>
      </c>
      <c r="N8" s="73">
        <v>1.5</v>
      </c>
      <c r="O8" s="74">
        <v>3482</v>
      </c>
      <c r="P8" s="122">
        <f t="shared" si="1"/>
        <v>228670.59</v>
      </c>
      <c r="Q8" s="75" t="s">
        <v>202</v>
      </c>
    </row>
    <row r="9" spans="1:17" x14ac:dyDescent="0.25">
      <c r="A9" s="1063"/>
      <c r="B9" s="35" t="s">
        <v>83</v>
      </c>
      <c r="C9" s="36">
        <v>1000000</v>
      </c>
      <c r="D9" s="36">
        <f t="shared" si="0"/>
        <v>992000</v>
      </c>
      <c r="E9" s="36">
        <v>29907</v>
      </c>
      <c r="F9" s="36">
        <v>455</v>
      </c>
      <c r="G9" s="36">
        <f t="shared" si="2"/>
        <v>186060.62999999998</v>
      </c>
      <c r="H9" s="35" t="s">
        <v>46</v>
      </c>
      <c r="I9" s="35" t="s">
        <v>110</v>
      </c>
      <c r="J9" s="36">
        <v>30361.759999999998</v>
      </c>
      <c r="K9" s="35"/>
      <c r="L9" s="35" t="s">
        <v>46</v>
      </c>
      <c r="M9" s="35" t="s">
        <v>246</v>
      </c>
      <c r="N9" s="73">
        <v>1.5</v>
      </c>
      <c r="O9" s="74">
        <v>3246</v>
      </c>
      <c r="P9" s="122">
        <f t="shared" si="1"/>
        <v>27115.759999999998</v>
      </c>
      <c r="Q9" s="75" t="s">
        <v>333</v>
      </c>
    </row>
    <row r="10" spans="1:17" x14ac:dyDescent="0.25">
      <c r="A10" s="1063"/>
      <c r="B10" s="35" t="s">
        <v>83</v>
      </c>
      <c r="C10" s="36">
        <v>1000000</v>
      </c>
      <c r="D10" s="36">
        <f t="shared" si="0"/>
        <v>992000</v>
      </c>
      <c r="E10" s="36">
        <v>121737.34</v>
      </c>
      <c r="F10" s="36">
        <v>1854</v>
      </c>
      <c r="G10" s="36">
        <f t="shared" si="2"/>
        <v>62469.289999999979</v>
      </c>
      <c r="H10" s="35" t="s">
        <v>46</v>
      </c>
      <c r="I10" s="35" t="s">
        <v>111</v>
      </c>
      <c r="J10" s="36">
        <v>123591.34</v>
      </c>
      <c r="K10" s="35"/>
      <c r="L10" s="35" t="s">
        <v>46</v>
      </c>
      <c r="M10" s="35" t="s">
        <v>155</v>
      </c>
      <c r="N10" s="73">
        <v>1.5</v>
      </c>
      <c r="O10" s="74">
        <v>1854</v>
      </c>
      <c r="P10" s="122">
        <f t="shared" si="1"/>
        <v>121737.34</v>
      </c>
      <c r="Q10" s="75" t="s">
        <v>770</v>
      </c>
    </row>
    <row r="11" spans="1:17" ht="15.75" thickBot="1" x14ac:dyDescent="0.3">
      <c r="A11" s="1064"/>
      <c r="B11" s="123" t="s">
        <v>83</v>
      </c>
      <c r="C11" s="124">
        <v>1000001</v>
      </c>
      <c r="D11" s="124">
        <f t="shared" si="0"/>
        <v>992000.99199999997</v>
      </c>
      <c r="E11" s="124">
        <v>61531</v>
      </c>
      <c r="F11" s="124">
        <v>937</v>
      </c>
      <c r="G11" s="124">
        <f>G10-E11-F11</f>
        <v>1.2899999999790452</v>
      </c>
      <c r="H11" s="123" t="s">
        <v>46</v>
      </c>
      <c r="I11" s="123" t="s">
        <v>91</v>
      </c>
      <c r="J11" s="124">
        <v>62468.82</v>
      </c>
      <c r="K11" s="123"/>
      <c r="L11" s="123" t="s">
        <v>46</v>
      </c>
      <c r="M11" s="123" t="s">
        <v>246</v>
      </c>
      <c r="N11" s="125">
        <v>1.5</v>
      </c>
      <c r="O11" s="126">
        <v>937</v>
      </c>
      <c r="P11" s="127">
        <f t="shared" ref="P11:P41" si="3">J11-O11</f>
        <v>61531.82</v>
      </c>
      <c r="Q11" s="75" t="s">
        <v>247</v>
      </c>
    </row>
    <row r="12" spans="1:17" x14ac:dyDescent="0.25">
      <c r="A12" s="1065">
        <v>413</v>
      </c>
      <c r="B12" s="128" t="s">
        <v>94</v>
      </c>
      <c r="C12" s="129">
        <v>289362</v>
      </c>
      <c r="D12" s="129">
        <f t="shared" si="0"/>
        <v>287047.10399999999</v>
      </c>
      <c r="E12" s="129"/>
      <c r="F12" s="129"/>
      <c r="G12" s="129">
        <f>D12-E12-F12</f>
        <v>287047.10399999999</v>
      </c>
      <c r="H12" s="128" t="s">
        <v>121</v>
      </c>
      <c r="I12" s="128" t="s">
        <v>119</v>
      </c>
      <c r="J12" s="129">
        <v>307.39</v>
      </c>
      <c r="K12" s="128"/>
      <c r="L12" s="128" t="s">
        <v>121</v>
      </c>
      <c r="M12" s="128"/>
      <c r="N12" s="130">
        <v>1.5</v>
      </c>
      <c r="O12" s="131">
        <v>4.6108500000000001</v>
      </c>
      <c r="P12" s="132">
        <f t="shared" si="3"/>
        <v>302.77914999999996</v>
      </c>
      <c r="Q12" s="94"/>
    </row>
    <row r="13" spans="1:17" x14ac:dyDescent="0.25">
      <c r="A13" s="1066"/>
      <c r="B13" s="90" t="s">
        <v>94</v>
      </c>
      <c r="C13" s="91">
        <v>289362</v>
      </c>
      <c r="D13" s="91">
        <v>287047.10399999999</v>
      </c>
      <c r="E13" s="91">
        <v>192346</v>
      </c>
      <c r="F13" s="91">
        <v>2929</v>
      </c>
      <c r="G13" s="91">
        <f>G12-E13-F13</f>
        <v>91772.103999999992</v>
      </c>
      <c r="H13" s="90" t="s">
        <v>121</v>
      </c>
      <c r="I13" s="90" t="s">
        <v>120</v>
      </c>
      <c r="J13" s="91">
        <v>195275.34</v>
      </c>
      <c r="K13" s="90"/>
      <c r="L13" s="90" t="s">
        <v>121</v>
      </c>
      <c r="M13" s="90" t="s">
        <v>246</v>
      </c>
      <c r="N13" s="92">
        <v>1.5</v>
      </c>
      <c r="O13" s="93">
        <v>2929</v>
      </c>
      <c r="P13" s="133">
        <f t="shared" si="3"/>
        <v>192346.34</v>
      </c>
      <c r="Q13" s="94" t="s">
        <v>248</v>
      </c>
    </row>
    <row r="14" spans="1:17" x14ac:dyDescent="0.25">
      <c r="A14" s="1066"/>
      <c r="B14" s="90" t="s">
        <v>94</v>
      </c>
      <c r="C14" s="91">
        <v>289362</v>
      </c>
      <c r="D14" s="91">
        <v>287047.10399999999</v>
      </c>
      <c r="E14" s="91">
        <v>48035.17</v>
      </c>
      <c r="F14" s="91">
        <v>731</v>
      </c>
      <c r="G14" s="91">
        <f>G13-E14-F14</f>
        <v>43005.933999999994</v>
      </c>
      <c r="H14" s="90" t="s">
        <v>121</v>
      </c>
      <c r="I14" s="90" t="s">
        <v>128</v>
      </c>
      <c r="J14" s="91">
        <v>48766.17</v>
      </c>
      <c r="K14" s="90"/>
      <c r="L14" s="90" t="s">
        <v>121</v>
      </c>
      <c r="M14" s="90" t="s">
        <v>155</v>
      </c>
      <c r="N14" s="92">
        <v>1.5</v>
      </c>
      <c r="O14" s="93">
        <v>731</v>
      </c>
      <c r="P14" s="133">
        <f t="shared" si="3"/>
        <v>48035.17</v>
      </c>
      <c r="Q14" s="94" t="s">
        <v>558</v>
      </c>
    </row>
    <row r="15" spans="1:17" x14ac:dyDescent="0.25">
      <c r="A15" s="1066"/>
      <c r="B15" s="90" t="s">
        <v>94</v>
      </c>
      <c r="C15" s="91">
        <v>289362</v>
      </c>
      <c r="D15" s="91">
        <v>287047.10399999999</v>
      </c>
      <c r="E15" s="91">
        <v>23104</v>
      </c>
      <c r="F15" s="91">
        <v>352</v>
      </c>
      <c r="G15" s="91">
        <f>G14-E15-F15</f>
        <v>19549.933999999994</v>
      </c>
      <c r="H15" s="90" t="s">
        <v>121</v>
      </c>
      <c r="I15" s="90" t="s">
        <v>129</v>
      </c>
      <c r="J15" s="91">
        <v>23456.39</v>
      </c>
      <c r="K15" s="90"/>
      <c r="L15" s="90" t="s">
        <v>121</v>
      </c>
      <c r="M15" s="90" t="s">
        <v>155</v>
      </c>
      <c r="N15" s="92">
        <v>1.5</v>
      </c>
      <c r="O15" s="93">
        <v>352</v>
      </c>
      <c r="P15" s="133">
        <f t="shared" si="3"/>
        <v>23104.39</v>
      </c>
      <c r="Q15" s="94" t="s">
        <v>333</v>
      </c>
    </row>
    <row r="16" spans="1:17" ht="15.75" thickBot="1" x14ac:dyDescent="0.3">
      <c r="A16" s="1067"/>
      <c r="B16" s="134" t="s">
        <v>94</v>
      </c>
      <c r="C16" s="135">
        <v>289362</v>
      </c>
      <c r="D16" s="135">
        <v>287047.10399999999</v>
      </c>
      <c r="E16" s="135"/>
      <c r="F16" s="135"/>
      <c r="G16" s="135">
        <f>G15-E16-F16</f>
        <v>19549.933999999994</v>
      </c>
      <c r="H16" s="134" t="s">
        <v>121</v>
      </c>
      <c r="I16" s="134" t="s">
        <v>91</v>
      </c>
      <c r="J16" s="135">
        <v>19241.810000000001</v>
      </c>
      <c r="K16" s="134"/>
      <c r="L16" s="134" t="s">
        <v>121</v>
      </c>
      <c r="M16" s="134"/>
      <c r="N16" s="136">
        <v>1.5</v>
      </c>
      <c r="O16" s="137">
        <v>289</v>
      </c>
      <c r="P16" s="138">
        <f t="shared" si="3"/>
        <v>18952.810000000001</v>
      </c>
      <c r="Q16" s="94"/>
    </row>
    <row r="17" spans="1:17" x14ac:dyDescent="0.25">
      <c r="A17" s="1068">
        <v>421</v>
      </c>
      <c r="B17" s="268" t="s">
        <v>172</v>
      </c>
      <c r="C17" s="269">
        <v>1000000</v>
      </c>
      <c r="D17" s="269">
        <f t="shared" ref="D17:D26" si="4">C17*0.993</f>
        <v>993000</v>
      </c>
      <c r="E17" s="269">
        <v>31411.69</v>
      </c>
      <c r="F17" s="269">
        <v>478</v>
      </c>
      <c r="G17" s="269">
        <f>D17-E17-F17</f>
        <v>961110.31</v>
      </c>
      <c r="H17" s="268" t="s">
        <v>46</v>
      </c>
      <c r="I17" s="268" t="s">
        <v>174</v>
      </c>
      <c r="J17" s="269">
        <v>31889.69</v>
      </c>
      <c r="K17" s="268"/>
      <c r="L17" s="268" t="s">
        <v>46</v>
      </c>
      <c r="M17" s="268" t="s">
        <v>155</v>
      </c>
      <c r="N17" s="270">
        <v>1.5</v>
      </c>
      <c r="O17" s="271">
        <v>478</v>
      </c>
      <c r="P17" s="272">
        <f t="shared" si="3"/>
        <v>31411.69</v>
      </c>
      <c r="Q17" s="192" t="s">
        <v>655</v>
      </c>
    </row>
    <row r="18" spans="1:17" x14ac:dyDescent="0.25">
      <c r="A18" s="1069"/>
      <c r="B18" s="189" t="s">
        <v>172</v>
      </c>
      <c r="C18" s="190">
        <v>1000000</v>
      </c>
      <c r="D18" s="190">
        <f t="shared" si="4"/>
        <v>993000</v>
      </c>
      <c r="E18" s="194">
        <v>80546</v>
      </c>
      <c r="F18" s="194">
        <v>1227</v>
      </c>
      <c r="G18" s="194">
        <f t="shared" ref="G18:G26" si="5">G17-E18-F18</f>
        <v>879337.31</v>
      </c>
      <c r="H18" s="193" t="s">
        <v>46</v>
      </c>
      <c r="I18" s="193" t="s">
        <v>175</v>
      </c>
      <c r="J18" s="194">
        <v>81773.22</v>
      </c>
      <c r="K18" s="193"/>
      <c r="L18" s="193" t="s">
        <v>46</v>
      </c>
      <c r="M18" s="193" t="s">
        <v>246</v>
      </c>
      <c r="N18" s="195">
        <v>1.5</v>
      </c>
      <c r="O18" s="196">
        <v>1227</v>
      </c>
      <c r="P18" s="273">
        <f t="shared" si="3"/>
        <v>80546.22</v>
      </c>
      <c r="Q18" s="192"/>
    </row>
    <row r="19" spans="1:17" x14ac:dyDescent="0.25">
      <c r="A19" s="1069"/>
      <c r="B19" s="189" t="s">
        <v>172</v>
      </c>
      <c r="C19" s="190">
        <v>1000000</v>
      </c>
      <c r="D19" s="190">
        <f t="shared" si="4"/>
        <v>993000</v>
      </c>
      <c r="E19" s="194">
        <v>80546</v>
      </c>
      <c r="F19" s="194">
        <v>1227</v>
      </c>
      <c r="G19" s="194">
        <f t="shared" si="5"/>
        <v>797564.31</v>
      </c>
      <c r="H19" s="193" t="s">
        <v>46</v>
      </c>
      <c r="I19" s="193" t="s">
        <v>126</v>
      </c>
      <c r="J19" s="194">
        <v>382305</v>
      </c>
      <c r="K19" s="193"/>
      <c r="L19" s="193" t="s">
        <v>46</v>
      </c>
      <c r="M19" s="193" t="s">
        <v>246</v>
      </c>
      <c r="N19" s="191">
        <v>1.5</v>
      </c>
      <c r="O19" s="196">
        <v>5735</v>
      </c>
      <c r="P19" s="273">
        <f t="shared" si="3"/>
        <v>376570</v>
      </c>
      <c r="Q19" s="192" t="s">
        <v>333</v>
      </c>
    </row>
    <row r="20" spans="1:17" x14ac:dyDescent="0.25">
      <c r="A20" s="1069"/>
      <c r="B20" s="189" t="s">
        <v>172</v>
      </c>
      <c r="C20" s="190">
        <v>1000000</v>
      </c>
      <c r="D20" s="190">
        <f t="shared" si="4"/>
        <v>993000</v>
      </c>
      <c r="E20" s="194">
        <v>47104.43</v>
      </c>
      <c r="F20" s="194">
        <v>717</v>
      </c>
      <c r="G20" s="194">
        <f t="shared" si="5"/>
        <v>749742.88</v>
      </c>
      <c r="H20" s="193" t="s">
        <v>46</v>
      </c>
      <c r="I20" s="193" t="s">
        <v>176</v>
      </c>
      <c r="J20" s="194">
        <v>47821.43</v>
      </c>
      <c r="K20" s="193"/>
      <c r="L20" s="193" t="s">
        <v>46</v>
      </c>
      <c r="M20" s="193" t="s">
        <v>246</v>
      </c>
      <c r="N20" s="195">
        <v>1.5</v>
      </c>
      <c r="O20" s="196">
        <v>717</v>
      </c>
      <c r="P20" s="273">
        <f t="shared" si="3"/>
        <v>47104.43</v>
      </c>
      <c r="Q20" s="192" t="s">
        <v>328</v>
      </c>
    </row>
    <row r="21" spans="1:17" x14ac:dyDescent="0.25">
      <c r="A21" s="1069"/>
      <c r="B21" s="189" t="s">
        <v>172</v>
      </c>
      <c r="C21" s="190">
        <v>1000000</v>
      </c>
      <c r="D21" s="190">
        <f t="shared" si="4"/>
        <v>993000</v>
      </c>
      <c r="E21" s="194">
        <v>5878</v>
      </c>
      <c r="F21" s="194">
        <v>90</v>
      </c>
      <c r="G21" s="194">
        <f t="shared" si="5"/>
        <v>743774.88</v>
      </c>
      <c r="H21" s="193" t="s">
        <v>46</v>
      </c>
      <c r="I21" s="193" t="s">
        <v>130</v>
      </c>
      <c r="J21" s="194">
        <v>5968.21</v>
      </c>
      <c r="K21" s="193"/>
      <c r="L21" s="193" t="s">
        <v>46</v>
      </c>
      <c r="M21" s="193" t="s">
        <v>246</v>
      </c>
      <c r="N21" s="191">
        <v>1.5</v>
      </c>
      <c r="O21" s="196">
        <v>90</v>
      </c>
      <c r="P21" s="273">
        <f t="shared" si="3"/>
        <v>5878.21</v>
      </c>
      <c r="Q21" s="192" t="s">
        <v>333</v>
      </c>
    </row>
    <row r="22" spans="1:17" x14ac:dyDescent="0.25">
      <c r="A22" s="1069"/>
      <c r="B22" s="189" t="s">
        <v>172</v>
      </c>
      <c r="C22" s="190">
        <v>1000000</v>
      </c>
      <c r="D22" s="190">
        <f t="shared" si="4"/>
        <v>993000</v>
      </c>
      <c r="E22" s="194"/>
      <c r="F22" s="194"/>
      <c r="G22" s="194">
        <f t="shared" si="5"/>
        <v>743774.88</v>
      </c>
      <c r="H22" s="193" t="s">
        <v>46</v>
      </c>
      <c r="I22" s="193" t="s">
        <v>181</v>
      </c>
      <c r="J22" s="194">
        <v>161165.66</v>
      </c>
      <c r="K22" s="193"/>
      <c r="L22" s="193" t="s">
        <v>46</v>
      </c>
      <c r="M22" s="193" t="s">
        <v>246</v>
      </c>
      <c r="N22" s="195">
        <v>1.5</v>
      </c>
      <c r="O22" s="196">
        <v>2417</v>
      </c>
      <c r="P22" s="273">
        <f t="shared" si="3"/>
        <v>158748.66</v>
      </c>
      <c r="Q22" s="192"/>
    </row>
    <row r="23" spans="1:17" x14ac:dyDescent="0.25">
      <c r="A23" s="1069"/>
      <c r="B23" s="189" t="s">
        <v>172</v>
      </c>
      <c r="C23" s="190">
        <v>1000000</v>
      </c>
      <c r="D23" s="190">
        <f t="shared" si="4"/>
        <v>993000</v>
      </c>
      <c r="E23" s="194">
        <v>80876.990000000005</v>
      </c>
      <c r="F23" s="194">
        <v>1232</v>
      </c>
      <c r="G23" s="194">
        <f t="shared" si="5"/>
        <v>661665.89</v>
      </c>
      <c r="H23" s="193" t="s">
        <v>46</v>
      </c>
      <c r="I23" s="193" t="s">
        <v>196</v>
      </c>
      <c r="J23" s="194">
        <v>82108.990000000005</v>
      </c>
      <c r="K23" s="193"/>
      <c r="L23" s="193" t="s">
        <v>46</v>
      </c>
      <c r="M23" s="193" t="s">
        <v>246</v>
      </c>
      <c r="N23" s="195">
        <v>1.5</v>
      </c>
      <c r="O23" s="196">
        <v>1232</v>
      </c>
      <c r="P23" s="273">
        <f t="shared" si="3"/>
        <v>80876.990000000005</v>
      </c>
      <c r="Q23" s="192" t="s">
        <v>368</v>
      </c>
    </row>
    <row r="24" spans="1:17" x14ac:dyDescent="0.25">
      <c r="A24" s="1069"/>
      <c r="B24" s="189" t="s">
        <v>172</v>
      </c>
      <c r="C24" s="190">
        <v>1000000</v>
      </c>
      <c r="D24" s="190">
        <f t="shared" si="4"/>
        <v>993000</v>
      </c>
      <c r="E24" s="194">
        <v>96760</v>
      </c>
      <c r="F24" s="194">
        <v>1474</v>
      </c>
      <c r="G24" s="194">
        <f t="shared" si="5"/>
        <v>563431.89</v>
      </c>
      <c r="H24" s="193" t="s">
        <v>46</v>
      </c>
      <c r="I24" s="193" t="s">
        <v>197</v>
      </c>
      <c r="J24" s="194">
        <v>98234.66</v>
      </c>
      <c r="K24" s="193"/>
      <c r="L24" s="193" t="s">
        <v>46</v>
      </c>
      <c r="M24" s="193" t="s">
        <v>246</v>
      </c>
      <c r="N24" s="191">
        <v>1.5</v>
      </c>
      <c r="O24" s="196">
        <v>1474</v>
      </c>
      <c r="P24" s="273">
        <f t="shared" si="3"/>
        <v>96760.66</v>
      </c>
      <c r="Q24" s="192" t="s">
        <v>333</v>
      </c>
    </row>
    <row r="25" spans="1:17" x14ac:dyDescent="0.25">
      <c r="A25" s="1069"/>
      <c r="B25" s="189" t="s">
        <v>172</v>
      </c>
      <c r="C25" s="190">
        <v>1000000</v>
      </c>
      <c r="D25" s="190">
        <f t="shared" si="4"/>
        <v>993000</v>
      </c>
      <c r="E25" s="194"/>
      <c r="F25" s="194"/>
      <c r="G25" s="194">
        <f t="shared" si="5"/>
        <v>563431.89</v>
      </c>
      <c r="H25" s="193" t="s">
        <v>46</v>
      </c>
      <c r="I25" s="193" t="s">
        <v>126</v>
      </c>
      <c r="J25" s="194">
        <v>53811.24</v>
      </c>
      <c r="K25" s="193"/>
      <c r="L25" s="193" t="s">
        <v>46</v>
      </c>
      <c r="M25" s="193" t="s">
        <v>246</v>
      </c>
      <c r="N25" s="195">
        <v>1.5</v>
      </c>
      <c r="O25" s="196">
        <v>807</v>
      </c>
      <c r="P25" s="273">
        <f t="shared" si="3"/>
        <v>53004.24</v>
      </c>
      <c r="Q25" s="192"/>
    </row>
    <row r="26" spans="1:17" ht="15.75" thickBot="1" x14ac:dyDescent="0.3">
      <c r="A26" s="1070"/>
      <c r="B26" s="274" t="s">
        <v>172</v>
      </c>
      <c r="C26" s="275">
        <v>1000001</v>
      </c>
      <c r="D26" s="275">
        <f t="shared" si="4"/>
        <v>993000.99300000002</v>
      </c>
      <c r="E26" s="276">
        <v>47202.91</v>
      </c>
      <c r="F26" s="276">
        <v>719</v>
      </c>
      <c r="G26" s="276">
        <f t="shared" si="5"/>
        <v>515509.98</v>
      </c>
      <c r="H26" s="277" t="s">
        <v>46</v>
      </c>
      <c r="I26" s="277" t="s">
        <v>250</v>
      </c>
      <c r="J26" s="276">
        <v>47921.91</v>
      </c>
      <c r="K26" s="277"/>
      <c r="L26" s="277" t="s">
        <v>46</v>
      </c>
      <c r="M26" s="277" t="s">
        <v>155</v>
      </c>
      <c r="N26" s="278">
        <v>1.5</v>
      </c>
      <c r="O26" s="279">
        <v>719</v>
      </c>
      <c r="P26" s="280">
        <f t="shared" si="3"/>
        <v>47202.91</v>
      </c>
      <c r="Q26" s="192" t="s">
        <v>659</v>
      </c>
    </row>
    <row r="27" spans="1:17" x14ac:dyDescent="0.25">
      <c r="A27" s="1071">
        <v>422</v>
      </c>
      <c r="B27" s="281" t="s">
        <v>83</v>
      </c>
      <c r="C27" s="282">
        <v>716971</v>
      </c>
      <c r="D27" s="282">
        <f>C27*0.992</f>
        <v>711235.23199999996</v>
      </c>
      <c r="E27" s="282">
        <v>70416.27</v>
      </c>
      <c r="F27" s="282">
        <v>1072</v>
      </c>
      <c r="G27" s="282">
        <f>D27-E27-F27</f>
        <v>639746.96199999994</v>
      </c>
      <c r="H27" s="281" t="s">
        <v>46</v>
      </c>
      <c r="I27" s="281" t="s">
        <v>90</v>
      </c>
      <c r="J27" s="282">
        <v>71488.27</v>
      </c>
      <c r="K27" s="281"/>
      <c r="L27" s="281" t="s">
        <v>46</v>
      </c>
      <c r="M27" s="281" t="s">
        <v>155</v>
      </c>
      <c r="N27" s="283">
        <v>1.5</v>
      </c>
      <c r="O27" s="284">
        <v>1072</v>
      </c>
      <c r="P27" s="285">
        <f t="shared" si="3"/>
        <v>70416.27</v>
      </c>
      <c r="Q27" s="229" t="s">
        <v>333</v>
      </c>
    </row>
    <row r="28" spans="1:17" x14ac:dyDescent="0.25">
      <c r="A28" s="1072"/>
      <c r="B28" s="225" t="s">
        <v>83</v>
      </c>
      <c r="C28" s="226">
        <v>716971</v>
      </c>
      <c r="D28" s="226">
        <f>C28*0.992</f>
        <v>711235.23199999996</v>
      </c>
      <c r="E28" s="226">
        <v>307690</v>
      </c>
      <c r="F28" s="226">
        <v>4686</v>
      </c>
      <c r="G28" s="226">
        <f>G27-F28-E28</f>
        <v>327370.96199999994</v>
      </c>
      <c r="H28" s="225" t="s">
        <v>46</v>
      </c>
      <c r="I28" s="225" t="s">
        <v>216</v>
      </c>
      <c r="J28" s="226">
        <v>312375.93</v>
      </c>
      <c r="K28" s="225"/>
      <c r="L28" s="225" t="s">
        <v>46</v>
      </c>
      <c r="M28" s="225" t="s">
        <v>246</v>
      </c>
      <c r="N28" s="227">
        <v>1.5</v>
      </c>
      <c r="O28" s="228">
        <v>4686</v>
      </c>
      <c r="P28" s="286">
        <f t="shared" si="3"/>
        <v>307689.93</v>
      </c>
      <c r="Q28" s="229" t="s">
        <v>333</v>
      </c>
    </row>
    <row r="29" spans="1:17" x14ac:dyDescent="0.25">
      <c r="A29" s="1072"/>
      <c r="B29" s="225" t="s">
        <v>83</v>
      </c>
      <c r="C29" s="226">
        <v>716971</v>
      </c>
      <c r="D29" s="226">
        <f>C29*0.992</f>
        <v>711235.23199999996</v>
      </c>
      <c r="E29" s="226">
        <v>58166</v>
      </c>
      <c r="F29" s="226">
        <v>886</v>
      </c>
      <c r="G29" s="226">
        <f>G28-F29-E29</f>
        <v>268318.96199999994</v>
      </c>
      <c r="H29" s="225" t="s">
        <v>46</v>
      </c>
      <c r="I29" s="225" t="s">
        <v>217</v>
      </c>
      <c r="J29" s="226">
        <v>59051.67</v>
      </c>
      <c r="K29" s="225"/>
      <c r="L29" s="225" t="s">
        <v>46</v>
      </c>
      <c r="M29" s="225" t="s">
        <v>246</v>
      </c>
      <c r="N29" s="227">
        <v>1.5</v>
      </c>
      <c r="O29" s="228">
        <v>886</v>
      </c>
      <c r="P29" s="286">
        <f t="shared" si="3"/>
        <v>58165.67</v>
      </c>
      <c r="Q29" s="229" t="s">
        <v>333</v>
      </c>
    </row>
    <row r="30" spans="1:17" ht="15.75" thickBot="1" x14ac:dyDescent="0.3">
      <c r="A30" s="1073"/>
      <c r="B30" s="287" t="s">
        <v>83</v>
      </c>
      <c r="C30" s="288">
        <v>716971</v>
      </c>
      <c r="D30" s="288">
        <f>C30*0.992</f>
        <v>711235.23199999996</v>
      </c>
      <c r="E30" s="288">
        <v>264294.36</v>
      </c>
      <c r="F30" s="288">
        <v>4025</v>
      </c>
      <c r="G30" s="288">
        <f>G29-F30-E30</f>
        <v>-0.39800000004470348</v>
      </c>
      <c r="H30" s="287" t="s">
        <v>46</v>
      </c>
      <c r="I30" s="287" t="s">
        <v>218</v>
      </c>
      <c r="J30" s="288">
        <v>268319.35999999999</v>
      </c>
      <c r="K30" s="287"/>
      <c r="L30" s="287" t="s">
        <v>46</v>
      </c>
      <c r="M30" s="287" t="s">
        <v>155</v>
      </c>
      <c r="N30" s="289">
        <v>1.5</v>
      </c>
      <c r="O30" s="290">
        <v>4025</v>
      </c>
      <c r="P30" s="291">
        <f t="shared" si="3"/>
        <v>264294.36</v>
      </c>
      <c r="Q30" s="229" t="s">
        <v>658</v>
      </c>
    </row>
    <row r="31" spans="1:17" x14ac:dyDescent="0.25">
      <c r="A31" s="1074">
        <v>431</v>
      </c>
      <c r="B31" s="450" t="s">
        <v>172</v>
      </c>
      <c r="C31" s="451">
        <v>1000000</v>
      </c>
      <c r="D31" s="451">
        <f>C31*0.993</f>
        <v>993000</v>
      </c>
      <c r="E31" s="451">
        <v>546124</v>
      </c>
      <c r="F31" s="451">
        <v>8317</v>
      </c>
      <c r="G31" s="451">
        <f>D31-E31-F31</f>
        <v>438559</v>
      </c>
      <c r="H31" s="450" t="s">
        <v>46</v>
      </c>
      <c r="I31" s="450" t="s">
        <v>319</v>
      </c>
      <c r="J31" s="451">
        <v>554440.72</v>
      </c>
      <c r="K31" s="450"/>
      <c r="L31" s="450" t="s">
        <v>46</v>
      </c>
      <c r="M31" s="298" t="s">
        <v>246</v>
      </c>
      <c r="N31" s="452">
        <v>1.5</v>
      </c>
      <c r="O31" s="453">
        <v>8317</v>
      </c>
      <c r="P31" s="454">
        <f t="shared" si="3"/>
        <v>546123.72</v>
      </c>
      <c r="Q31" s="182" t="s">
        <v>558</v>
      </c>
    </row>
    <row r="32" spans="1:17" x14ac:dyDescent="0.25">
      <c r="A32" s="1075"/>
      <c r="B32" s="298" t="s">
        <v>172</v>
      </c>
      <c r="C32" s="299">
        <v>1000000</v>
      </c>
      <c r="D32" s="299">
        <v>993000</v>
      </c>
      <c r="E32" s="299">
        <v>1266</v>
      </c>
      <c r="F32" s="299">
        <v>83143</v>
      </c>
      <c r="G32" s="299">
        <f>G31-E32-F32</f>
        <v>354150</v>
      </c>
      <c r="H32" s="296" t="s">
        <v>46</v>
      </c>
      <c r="I32" s="298" t="s">
        <v>320</v>
      </c>
      <c r="J32" s="299">
        <v>84409.27</v>
      </c>
      <c r="K32" s="298"/>
      <c r="L32" s="296" t="s">
        <v>46</v>
      </c>
      <c r="M32" s="298" t="s">
        <v>246</v>
      </c>
      <c r="N32" s="297">
        <v>1.5</v>
      </c>
      <c r="O32" s="300">
        <v>1266</v>
      </c>
      <c r="P32" s="455">
        <f t="shared" si="3"/>
        <v>83143.27</v>
      </c>
      <c r="Q32" s="182" t="s">
        <v>493</v>
      </c>
    </row>
    <row r="33" spans="1:17" x14ac:dyDescent="0.25">
      <c r="A33" s="1075"/>
      <c r="B33" s="298" t="s">
        <v>172</v>
      </c>
      <c r="C33" s="299">
        <v>1000000</v>
      </c>
      <c r="D33" s="299">
        <v>993000</v>
      </c>
      <c r="E33" s="299">
        <v>49122.93</v>
      </c>
      <c r="F33" s="299">
        <v>748</v>
      </c>
      <c r="G33" s="299">
        <f>G32-E33-F33</f>
        <v>304279.07</v>
      </c>
      <c r="H33" s="296" t="s">
        <v>46</v>
      </c>
      <c r="I33" s="298" t="s">
        <v>308</v>
      </c>
      <c r="J33" s="299">
        <v>49870.93</v>
      </c>
      <c r="K33" s="298"/>
      <c r="L33" s="296" t="s">
        <v>46</v>
      </c>
      <c r="M33" s="298" t="s">
        <v>155</v>
      </c>
      <c r="N33" s="297">
        <v>1.5</v>
      </c>
      <c r="O33" s="300">
        <v>748</v>
      </c>
      <c r="P33" s="455">
        <f t="shared" si="3"/>
        <v>49122.93</v>
      </c>
      <c r="Q33" s="182" t="s">
        <v>540</v>
      </c>
    </row>
    <row r="34" spans="1:17" x14ac:dyDescent="0.25">
      <c r="A34" s="1075"/>
      <c r="B34" s="298" t="s">
        <v>172</v>
      </c>
      <c r="C34" s="299">
        <v>1000000</v>
      </c>
      <c r="D34" s="299">
        <v>993000</v>
      </c>
      <c r="E34" s="299">
        <v>81318</v>
      </c>
      <c r="F34" s="299">
        <v>1238</v>
      </c>
      <c r="G34" s="299">
        <f>G33-E34-F34</f>
        <v>221723.07</v>
      </c>
      <c r="H34" s="296" t="s">
        <v>46</v>
      </c>
      <c r="I34" s="298" t="s">
        <v>91</v>
      </c>
      <c r="J34" s="299">
        <v>82555.92</v>
      </c>
      <c r="K34" s="298"/>
      <c r="L34" s="296" t="s">
        <v>46</v>
      </c>
      <c r="M34" s="298" t="s">
        <v>246</v>
      </c>
      <c r="N34" s="297">
        <v>1.5</v>
      </c>
      <c r="O34" s="300">
        <v>1238</v>
      </c>
      <c r="P34" s="455">
        <f t="shared" si="3"/>
        <v>81317.919999999998</v>
      </c>
      <c r="Q34" s="182" t="s">
        <v>543</v>
      </c>
    </row>
    <row r="35" spans="1:17" ht="15.75" thickBot="1" x14ac:dyDescent="0.3">
      <c r="A35" s="1076"/>
      <c r="B35" s="456" t="s">
        <v>172</v>
      </c>
      <c r="C35" s="457">
        <v>1000000</v>
      </c>
      <c r="D35" s="457">
        <v>993000</v>
      </c>
      <c r="E35" s="457">
        <v>218397</v>
      </c>
      <c r="F35" s="457">
        <v>3326</v>
      </c>
      <c r="G35" s="457">
        <f>G34-E35-F35</f>
        <v>7.0000000006984919E-2</v>
      </c>
      <c r="H35" s="458" t="s">
        <v>46</v>
      </c>
      <c r="I35" s="456" t="s">
        <v>319</v>
      </c>
      <c r="J35" s="457">
        <v>221723.16</v>
      </c>
      <c r="K35" s="456"/>
      <c r="L35" s="458" t="s">
        <v>46</v>
      </c>
      <c r="M35" s="456" t="s">
        <v>246</v>
      </c>
      <c r="N35" s="459">
        <v>1.5</v>
      </c>
      <c r="O35" s="460">
        <v>3326</v>
      </c>
      <c r="P35" s="461">
        <f t="shared" si="3"/>
        <v>218397.16</v>
      </c>
      <c r="Q35" s="182" t="s">
        <v>658</v>
      </c>
    </row>
    <row r="36" spans="1:17" x14ac:dyDescent="0.25">
      <c r="A36" s="1059">
        <v>432</v>
      </c>
      <c r="B36" s="462" t="s">
        <v>83</v>
      </c>
      <c r="C36" s="463">
        <v>1000000</v>
      </c>
      <c r="D36" s="463">
        <f>C36*0.992</f>
        <v>992000</v>
      </c>
      <c r="E36" s="463">
        <v>327262</v>
      </c>
      <c r="F36" s="463">
        <v>4984</v>
      </c>
      <c r="G36" s="463">
        <f>D36-E36-F36</f>
        <v>659754</v>
      </c>
      <c r="H36" s="462" t="s">
        <v>46</v>
      </c>
      <c r="I36" s="462" t="s">
        <v>319</v>
      </c>
      <c r="J36" s="463">
        <v>332245.76000000001</v>
      </c>
      <c r="K36" s="462"/>
      <c r="L36" s="462" t="s">
        <v>46</v>
      </c>
      <c r="M36" s="462" t="s">
        <v>246</v>
      </c>
      <c r="N36" s="464">
        <v>1.5</v>
      </c>
      <c r="O36" s="465">
        <v>4983.6864000000005</v>
      </c>
      <c r="P36" s="466">
        <f t="shared" si="3"/>
        <v>327262.0736</v>
      </c>
      <c r="Q36" s="310" t="s">
        <v>658</v>
      </c>
    </row>
    <row r="37" spans="1:17" x14ac:dyDescent="0.25">
      <c r="A37" s="1060"/>
      <c r="B37" s="306" t="s">
        <v>83</v>
      </c>
      <c r="C37" s="307">
        <v>1000000</v>
      </c>
      <c r="D37" s="307">
        <v>992000</v>
      </c>
      <c r="E37" s="307">
        <v>366176</v>
      </c>
      <c r="F37" s="307">
        <v>5576</v>
      </c>
      <c r="G37" s="307">
        <f>G36-E37-F37</f>
        <v>288002</v>
      </c>
      <c r="H37" s="306" t="s">
        <v>46</v>
      </c>
      <c r="I37" s="306" t="s">
        <v>321</v>
      </c>
      <c r="J37" s="307">
        <v>371752.5</v>
      </c>
      <c r="K37" s="306"/>
      <c r="L37" s="306" t="s">
        <v>46</v>
      </c>
      <c r="M37" s="306" t="s">
        <v>246</v>
      </c>
      <c r="N37" s="308">
        <v>1.5</v>
      </c>
      <c r="O37" s="309">
        <v>5576.2875000000004</v>
      </c>
      <c r="P37" s="467">
        <f t="shared" si="3"/>
        <v>366176.21250000002</v>
      </c>
      <c r="Q37" s="310" t="s">
        <v>373</v>
      </c>
    </row>
    <row r="38" spans="1:17" x14ac:dyDescent="0.25">
      <c r="A38" s="1060"/>
      <c r="B38" s="306" t="s">
        <v>83</v>
      </c>
      <c r="C38" s="307">
        <v>1000000</v>
      </c>
      <c r="D38" s="307">
        <v>992000</v>
      </c>
      <c r="E38" s="307">
        <v>23713</v>
      </c>
      <c r="F38" s="307">
        <v>361</v>
      </c>
      <c r="G38" s="307">
        <f>G37-E38-F38</f>
        <v>263928</v>
      </c>
      <c r="H38" s="306" t="s">
        <v>46</v>
      </c>
      <c r="I38" s="306" t="s">
        <v>307</v>
      </c>
      <c r="J38" s="307">
        <v>24073.64</v>
      </c>
      <c r="K38" s="306"/>
      <c r="L38" s="306" t="s">
        <v>46</v>
      </c>
      <c r="M38" s="306" t="s">
        <v>246</v>
      </c>
      <c r="N38" s="308">
        <v>1.5</v>
      </c>
      <c r="O38" s="309">
        <v>361.1046</v>
      </c>
      <c r="P38" s="467">
        <f t="shared" si="3"/>
        <v>23712.535400000001</v>
      </c>
      <c r="Q38" s="310" t="s">
        <v>544</v>
      </c>
    </row>
    <row r="39" spans="1:17" x14ac:dyDescent="0.25">
      <c r="A39" s="1060"/>
      <c r="B39" s="306" t="s">
        <v>83</v>
      </c>
      <c r="C39" s="307">
        <v>1000000</v>
      </c>
      <c r="D39" s="307">
        <v>992000</v>
      </c>
      <c r="E39" s="307">
        <v>1439.22</v>
      </c>
      <c r="F39" s="307">
        <v>22</v>
      </c>
      <c r="G39" s="307">
        <f>G38-E39-F39</f>
        <v>262466.78000000003</v>
      </c>
      <c r="H39" s="306" t="s">
        <v>46</v>
      </c>
      <c r="I39" s="306" t="s">
        <v>307</v>
      </c>
      <c r="J39" s="307">
        <v>1461.22</v>
      </c>
      <c r="K39" s="306"/>
      <c r="L39" s="306" t="s">
        <v>46</v>
      </c>
      <c r="M39" s="306" t="s">
        <v>246</v>
      </c>
      <c r="N39" s="308">
        <v>1.5</v>
      </c>
      <c r="O39" s="309">
        <v>22</v>
      </c>
      <c r="P39" s="467">
        <f t="shared" si="3"/>
        <v>1439.22</v>
      </c>
      <c r="Q39" s="310" t="s">
        <v>544</v>
      </c>
    </row>
    <row r="40" spans="1:17" ht="15.75" thickBot="1" x14ac:dyDescent="0.3">
      <c r="A40" s="1061"/>
      <c r="B40" s="468" t="s">
        <v>83</v>
      </c>
      <c r="C40" s="469">
        <v>1000000</v>
      </c>
      <c r="D40" s="469">
        <v>992000</v>
      </c>
      <c r="E40" s="469">
        <v>258530</v>
      </c>
      <c r="F40" s="469">
        <v>3937</v>
      </c>
      <c r="G40" s="469">
        <f>G39-E40-F40</f>
        <v>-0.21999999997206032</v>
      </c>
      <c r="H40" s="468" t="s">
        <v>46</v>
      </c>
      <c r="I40" s="468" t="s">
        <v>344</v>
      </c>
      <c r="J40" s="469">
        <v>262466.89</v>
      </c>
      <c r="K40" s="468"/>
      <c r="L40" s="468" t="s">
        <v>46</v>
      </c>
      <c r="M40" s="306" t="s">
        <v>246</v>
      </c>
      <c r="N40" s="470">
        <v>1.5</v>
      </c>
      <c r="O40" s="471">
        <v>3937</v>
      </c>
      <c r="P40" s="472">
        <f t="shared" si="3"/>
        <v>258529.89</v>
      </c>
      <c r="Q40" s="310" t="s">
        <v>558</v>
      </c>
    </row>
    <row r="41" spans="1:17" x14ac:dyDescent="0.25">
      <c r="A41" s="1050">
        <v>439</v>
      </c>
      <c r="B41" s="473" t="s">
        <v>172</v>
      </c>
      <c r="C41" s="474">
        <v>2000000</v>
      </c>
      <c r="D41" s="474">
        <f>C41*0.993</f>
        <v>1986000</v>
      </c>
      <c r="E41" s="474">
        <v>67782</v>
      </c>
      <c r="F41" s="474">
        <v>1032</v>
      </c>
      <c r="G41" s="474">
        <f>D41-E41-F41</f>
        <v>1917186</v>
      </c>
      <c r="H41" s="473" t="s">
        <v>46</v>
      </c>
      <c r="I41" s="473" t="s">
        <v>345</v>
      </c>
      <c r="J41" s="474">
        <v>68814.41</v>
      </c>
      <c r="K41" s="473"/>
      <c r="L41" s="473" t="s">
        <v>46</v>
      </c>
      <c r="M41" s="334" t="s">
        <v>246</v>
      </c>
      <c r="N41" s="475">
        <v>1.5</v>
      </c>
      <c r="O41" s="476">
        <v>1032</v>
      </c>
      <c r="P41" s="477">
        <f t="shared" si="3"/>
        <v>67782.41</v>
      </c>
      <c r="Q41" s="338" t="s">
        <v>558</v>
      </c>
    </row>
    <row r="42" spans="1:17" x14ac:dyDescent="0.25">
      <c r="A42" s="1051"/>
      <c r="B42" s="334" t="s">
        <v>172</v>
      </c>
      <c r="C42" s="335">
        <v>2000000</v>
      </c>
      <c r="D42" s="335">
        <v>1986000</v>
      </c>
      <c r="E42" s="335">
        <v>67782</v>
      </c>
      <c r="F42" s="335">
        <v>1032</v>
      </c>
      <c r="G42" s="335">
        <f>G41-E42-F42</f>
        <v>1848372</v>
      </c>
      <c r="H42" s="334" t="s">
        <v>46</v>
      </c>
      <c r="I42" s="334" t="s">
        <v>345</v>
      </c>
      <c r="J42" s="335">
        <v>68814.42</v>
      </c>
      <c r="K42" s="334"/>
      <c r="L42" s="334" t="s">
        <v>46</v>
      </c>
      <c r="M42" s="334" t="s">
        <v>246</v>
      </c>
      <c r="N42" s="336">
        <v>1.5</v>
      </c>
      <c r="O42" s="337">
        <v>1032</v>
      </c>
      <c r="P42" s="478">
        <f t="shared" ref="P42:P48" si="6">J42-O42</f>
        <v>67782.42</v>
      </c>
      <c r="Q42" s="338" t="s">
        <v>558</v>
      </c>
    </row>
    <row r="43" spans="1:17" x14ac:dyDescent="0.25">
      <c r="A43" s="1051"/>
      <c r="B43" s="334" t="s">
        <v>172</v>
      </c>
      <c r="C43" s="335">
        <v>2000000</v>
      </c>
      <c r="D43" s="335">
        <v>1986000</v>
      </c>
      <c r="E43" s="335">
        <v>219056</v>
      </c>
      <c r="F43" s="335">
        <v>3336</v>
      </c>
      <c r="G43" s="335">
        <f t="shared" ref="G43:G48" si="7">G42-E43-F43</f>
        <v>1625980</v>
      </c>
      <c r="H43" s="334" t="s">
        <v>46</v>
      </c>
      <c r="I43" s="334" t="s">
        <v>346</v>
      </c>
      <c r="J43" s="335">
        <v>222392.28</v>
      </c>
      <c r="K43" s="334"/>
      <c r="L43" s="334" t="s">
        <v>46</v>
      </c>
      <c r="M43" s="334" t="s">
        <v>246</v>
      </c>
      <c r="N43" s="336">
        <v>1.5</v>
      </c>
      <c r="O43" s="337">
        <v>3336</v>
      </c>
      <c r="P43" s="478">
        <f t="shared" si="6"/>
        <v>219056.28</v>
      </c>
      <c r="Q43" s="338" t="s">
        <v>491</v>
      </c>
    </row>
    <row r="44" spans="1:17" x14ac:dyDescent="0.25">
      <c r="A44" s="1051"/>
      <c r="B44" s="334" t="s">
        <v>172</v>
      </c>
      <c r="C44" s="335">
        <v>2000000</v>
      </c>
      <c r="D44" s="335">
        <v>1986000</v>
      </c>
      <c r="E44" s="335">
        <v>231329</v>
      </c>
      <c r="F44" s="335">
        <v>3523</v>
      </c>
      <c r="G44" s="335">
        <f t="shared" si="7"/>
        <v>1391128</v>
      </c>
      <c r="H44" s="334" t="s">
        <v>46</v>
      </c>
      <c r="I44" s="334" t="s">
        <v>347</v>
      </c>
      <c r="J44" s="335">
        <v>234852.08</v>
      </c>
      <c r="K44" s="334"/>
      <c r="L44" s="334" t="s">
        <v>46</v>
      </c>
      <c r="M44" s="334" t="s">
        <v>246</v>
      </c>
      <c r="N44" s="336">
        <v>1.5</v>
      </c>
      <c r="O44" s="337">
        <v>3523</v>
      </c>
      <c r="P44" s="478">
        <f t="shared" si="6"/>
        <v>231329.08</v>
      </c>
      <c r="Q44" s="338" t="s">
        <v>558</v>
      </c>
    </row>
    <row r="45" spans="1:17" x14ac:dyDescent="0.25">
      <c r="A45" s="1051"/>
      <c r="B45" s="334" t="s">
        <v>172</v>
      </c>
      <c r="C45" s="335">
        <v>2000000</v>
      </c>
      <c r="D45" s="335">
        <v>1986000</v>
      </c>
      <c r="E45" s="335">
        <v>178395</v>
      </c>
      <c r="F45" s="335">
        <v>2717</v>
      </c>
      <c r="G45" s="335">
        <f t="shared" si="7"/>
        <v>1210016</v>
      </c>
      <c r="H45" s="334" t="s">
        <v>46</v>
      </c>
      <c r="I45" s="334" t="s">
        <v>346</v>
      </c>
      <c r="J45" s="335">
        <v>181111.83</v>
      </c>
      <c r="K45" s="334"/>
      <c r="L45" s="334" t="s">
        <v>46</v>
      </c>
      <c r="M45" s="334" t="s">
        <v>246</v>
      </c>
      <c r="N45" s="336">
        <v>1.5</v>
      </c>
      <c r="O45" s="337">
        <v>2717</v>
      </c>
      <c r="P45" s="478">
        <f t="shared" si="6"/>
        <v>178394.83</v>
      </c>
      <c r="Q45" s="338" t="s">
        <v>491</v>
      </c>
    </row>
    <row r="46" spans="1:17" x14ac:dyDescent="0.25">
      <c r="A46" s="1051"/>
      <c r="B46" s="334" t="s">
        <v>172</v>
      </c>
      <c r="C46" s="335">
        <v>2000000</v>
      </c>
      <c r="D46" s="335">
        <v>1986000</v>
      </c>
      <c r="E46" s="335">
        <v>57314</v>
      </c>
      <c r="F46" s="335">
        <v>873</v>
      </c>
      <c r="G46" s="335">
        <f t="shared" si="7"/>
        <v>1151829</v>
      </c>
      <c r="H46" s="334" t="s">
        <v>46</v>
      </c>
      <c r="I46" s="334" t="s">
        <v>125</v>
      </c>
      <c r="J46" s="335">
        <v>58186.76</v>
      </c>
      <c r="K46" s="334"/>
      <c r="L46" s="334" t="s">
        <v>46</v>
      </c>
      <c r="M46" s="334" t="s">
        <v>246</v>
      </c>
      <c r="N46" s="336">
        <v>1.5</v>
      </c>
      <c r="O46" s="337">
        <v>873</v>
      </c>
      <c r="P46" s="478">
        <f t="shared" si="6"/>
        <v>57313.760000000002</v>
      </c>
      <c r="Q46" s="338" t="s">
        <v>543</v>
      </c>
    </row>
    <row r="47" spans="1:17" x14ac:dyDescent="0.25">
      <c r="A47" s="1051"/>
      <c r="B47" s="334" t="s">
        <v>172</v>
      </c>
      <c r="C47" s="335">
        <v>2000000</v>
      </c>
      <c r="D47" s="335">
        <v>1986000</v>
      </c>
      <c r="E47" s="335">
        <v>1094136</v>
      </c>
      <c r="F47" s="335">
        <v>16662</v>
      </c>
      <c r="G47" s="335">
        <f t="shared" si="7"/>
        <v>41031</v>
      </c>
      <c r="H47" s="334" t="s">
        <v>46</v>
      </c>
      <c r="I47" s="334" t="s">
        <v>319</v>
      </c>
      <c r="J47" s="335">
        <v>1110797.6200000001</v>
      </c>
      <c r="K47" s="334"/>
      <c r="L47" s="334" t="s">
        <v>46</v>
      </c>
      <c r="M47" s="334" t="s">
        <v>246</v>
      </c>
      <c r="N47" s="336">
        <v>1.5</v>
      </c>
      <c r="O47" s="337">
        <v>16662</v>
      </c>
      <c r="P47" s="478">
        <f t="shared" si="6"/>
        <v>1094135.6200000001</v>
      </c>
      <c r="Q47" s="338" t="s">
        <v>558</v>
      </c>
    </row>
    <row r="48" spans="1:17" ht="15.75" thickBot="1" x14ac:dyDescent="0.3">
      <c r="A48" s="1052"/>
      <c r="B48" s="479" t="s">
        <v>172</v>
      </c>
      <c r="C48" s="480">
        <v>2000000</v>
      </c>
      <c r="D48" s="480">
        <v>1986000</v>
      </c>
      <c r="E48" s="480">
        <v>40415</v>
      </c>
      <c r="F48" s="480">
        <v>615</v>
      </c>
      <c r="G48" s="480">
        <f t="shared" si="7"/>
        <v>1</v>
      </c>
      <c r="H48" s="479" t="s">
        <v>46</v>
      </c>
      <c r="I48" s="479" t="s">
        <v>128</v>
      </c>
      <c r="J48" s="480">
        <v>41030.589999999997</v>
      </c>
      <c r="K48" s="479"/>
      <c r="L48" s="479" t="s">
        <v>46</v>
      </c>
      <c r="M48" s="479" t="s">
        <v>337</v>
      </c>
      <c r="N48" s="481">
        <v>1.5</v>
      </c>
      <c r="O48" s="482">
        <v>615</v>
      </c>
      <c r="P48" s="483">
        <f t="shared" si="6"/>
        <v>40415.589999999997</v>
      </c>
      <c r="Q48" s="338" t="s">
        <v>542</v>
      </c>
    </row>
    <row r="49" spans="1:19" ht="16.5" thickBot="1" x14ac:dyDescent="0.3">
      <c r="A49" s="484">
        <v>440</v>
      </c>
      <c r="B49" s="485" t="s">
        <v>94</v>
      </c>
      <c r="C49" s="486">
        <v>500000</v>
      </c>
      <c r="D49" s="486">
        <f>C49*0.992</f>
        <v>496000</v>
      </c>
      <c r="E49" s="486">
        <v>488560</v>
      </c>
      <c r="F49" s="486">
        <v>7440</v>
      </c>
      <c r="G49" s="486">
        <f>D49-E49-F49</f>
        <v>0</v>
      </c>
      <c r="H49" s="485" t="s">
        <v>46</v>
      </c>
      <c r="I49" s="485" t="s">
        <v>251</v>
      </c>
      <c r="J49" s="486">
        <v>496000</v>
      </c>
      <c r="K49" s="485"/>
      <c r="L49" s="598" t="s">
        <v>97</v>
      </c>
      <c r="M49" s="485" t="s">
        <v>246</v>
      </c>
      <c r="N49" s="487">
        <v>1.5</v>
      </c>
      <c r="O49" s="488">
        <v>7440</v>
      </c>
      <c r="P49" s="489">
        <f>J49-O49</f>
        <v>488560</v>
      </c>
      <c r="Q49" s="392" t="s">
        <v>770</v>
      </c>
      <c r="R49" s="489">
        <f>P49*3.67</f>
        <v>1793015.2</v>
      </c>
      <c r="S49" t="s">
        <v>662</v>
      </c>
    </row>
    <row r="50" spans="1:19" x14ac:dyDescent="0.25">
      <c r="A50" s="1053">
        <v>450</v>
      </c>
      <c r="B50" s="490" t="s">
        <v>83</v>
      </c>
      <c r="C50" s="491">
        <v>1754780</v>
      </c>
      <c r="D50" s="491">
        <f>C50*0.992</f>
        <v>1740741.76</v>
      </c>
      <c r="E50" s="491"/>
      <c r="F50" s="491"/>
      <c r="G50" s="491">
        <f>D50-E50-F50</f>
        <v>1740741.76</v>
      </c>
      <c r="H50" s="490" t="s">
        <v>46</v>
      </c>
      <c r="I50" s="490" t="s">
        <v>90</v>
      </c>
      <c r="J50" s="491">
        <v>55726.59</v>
      </c>
      <c r="K50" s="490"/>
      <c r="L50" s="490" t="s">
        <v>46</v>
      </c>
      <c r="M50" s="490"/>
      <c r="N50" s="492">
        <v>1.5</v>
      </c>
      <c r="O50" s="493">
        <v>836</v>
      </c>
      <c r="P50" s="494">
        <f>J50-O50</f>
        <v>54890.59</v>
      </c>
      <c r="Q50" s="449"/>
    </row>
    <row r="51" spans="1:19" x14ac:dyDescent="0.25">
      <c r="A51" s="1054"/>
      <c r="B51" s="445" t="s">
        <v>83</v>
      </c>
      <c r="C51" s="446">
        <v>1754780</v>
      </c>
      <c r="D51" s="446">
        <v>1740741.76</v>
      </c>
      <c r="E51" s="446">
        <v>623194</v>
      </c>
      <c r="F51" s="446">
        <v>9490</v>
      </c>
      <c r="G51" s="446">
        <f t="shared" ref="G51:G56" si="8">G50-E51-F51</f>
        <v>1108057.76</v>
      </c>
      <c r="H51" s="445" t="s">
        <v>46</v>
      </c>
      <c r="I51" s="445" t="s">
        <v>396</v>
      </c>
      <c r="J51" s="446">
        <v>632684.44999999995</v>
      </c>
      <c r="K51" s="445"/>
      <c r="L51" s="445" t="s">
        <v>46</v>
      </c>
      <c r="M51" s="445" t="s">
        <v>246</v>
      </c>
      <c r="N51" s="447">
        <v>1.5</v>
      </c>
      <c r="O51" s="448">
        <v>9490</v>
      </c>
      <c r="P51" s="495">
        <f t="shared" ref="P51:P56" si="9">J51-O51</f>
        <v>623194.44999999995</v>
      </c>
      <c r="Q51" s="449" t="s">
        <v>770</v>
      </c>
    </row>
    <row r="52" spans="1:19" x14ac:dyDescent="0.25">
      <c r="A52" s="1054"/>
      <c r="B52" s="445" t="s">
        <v>83</v>
      </c>
      <c r="C52" s="446">
        <v>1754780</v>
      </c>
      <c r="D52" s="446">
        <v>1740741.76</v>
      </c>
      <c r="E52" s="446">
        <v>498820</v>
      </c>
      <c r="F52" s="446">
        <v>7596</v>
      </c>
      <c r="G52" s="446">
        <f t="shared" si="8"/>
        <v>601641.76</v>
      </c>
      <c r="H52" s="445" t="s">
        <v>46</v>
      </c>
      <c r="I52" s="445" t="s">
        <v>396</v>
      </c>
      <c r="J52" s="446">
        <v>506416</v>
      </c>
      <c r="K52" s="445"/>
      <c r="L52" s="445" t="s">
        <v>46</v>
      </c>
      <c r="M52" s="445" t="s">
        <v>246</v>
      </c>
      <c r="N52" s="447">
        <v>1.5</v>
      </c>
      <c r="O52" s="448">
        <v>7596</v>
      </c>
      <c r="P52" s="495">
        <f t="shared" si="9"/>
        <v>498820</v>
      </c>
      <c r="Q52" s="449" t="s">
        <v>798</v>
      </c>
    </row>
    <row r="53" spans="1:19" x14ac:dyDescent="0.25">
      <c r="A53" s="1054"/>
      <c r="B53" s="445" t="s">
        <v>83</v>
      </c>
      <c r="C53" s="446">
        <v>1754780</v>
      </c>
      <c r="D53" s="446">
        <v>1740741.76</v>
      </c>
      <c r="E53" s="446">
        <v>194307.86</v>
      </c>
      <c r="F53" s="446">
        <v>2959</v>
      </c>
      <c r="G53" s="446">
        <f t="shared" si="8"/>
        <v>404374.9</v>
      </c>
      <c r="H53" s="445" t="s">
        <v>46</v>
      </c>
      <c r="I53" s="445" t="s">
        <v>397</v>
      </c>
      <c r="J53" s="446">
        <v>197266.86</v>
      </c>
      <c r="K53" s="445"/>
      <c r="L53" s="445" t="s">
        <v>46</v>
      </c>
      <c r="M53" s="445" t="s">
        <v>155</v>
      </c>
      <c r="N53" s="447">
        <v>1.5</v>
      </c>
      <c r="O53" s="448">
        <v>2959</v>
      </c>
      <c r="P53" s="495">
        <f t="shared" si="9"/>
        <v>194307.86</v>
      </c>
      <c r="Q53" s="449" t="s">
        <v>770</v>
      </c>
    </row>
    <row r="54" spans="1:19" ht="15.75" x14ac:dyDescent="0.25">
      <c r="A54" s="1054"/>
      <c r="B54" s="445" t="s">
        <v>83</v>
      </c>
      <c r="C54" s="446">
        <v>1754780</v>
      </c>
      <c r="D54" s="446">
        <v>1740741.76</v>
      </c>
      <c r="E54" s="446">
        <v>240781</v>
      </c>
      <c r="F54" s="446">
        <v>3667</v>
      </c>
      <c r="G54" s="446">
        <f t="shared" si="8"/>
        <v>159926.90000000002</v>
      </c>
      <c r="H54" s="445" t="s">
        <v>46</v>
      </c>
      <c r="I54" s="445" t="s">
        <v>251</v>
      </c>
      <c r="J54" s="446">
        <v>244448.8</v>
      </c>
      <c r="K54" s="445"/>
      <c r="L54" s="599" t="s">
        <v>97</v>
      </c>
      <c r="M54" s="445" t="s">
        <v>246</v>
      </c>
      <c r="N54" s="447">
        <v>1.5</v>
      </c>
      <c r="O54" s="448">
        <v>3667</v>
      </c>
      <c r="P54" s="495">
        <f t="shared" si="9"/>
        <v>240781.8</v>
      </c>
      <c r="Q54" s="449" t="s">
        <v>770</v>
      </c>
      <c r="R54" s="495">
        <f>P54*3.67</f>
        <v>883669.20599999989</v>
      </c>
      <c r="S54" t="s">
        <v>662</v>
      </c>
    </row>
    <row r="55" spans="1:19" x14ac:dyDescent="0.25">
      <c r="A55" s="1054"/>
      <c r="B55" s="445" t="s">
        <v>83</v>
      </c>
      <c r="C55" s="446">
        <v>1754780</v>
      </c>
      <c r="D55" s="446">
        <v>1740741.76</v>
      </c>
      <c r="E55" s="446">
        <v>13201</v>
      </c>
      <c r="F55" s="446">
        <v>201</v>
      </c>
      <c r="G55" s="446">
        <f t="shared" si="8"/>
        <v>146524.90000000002</v>
      </c>
      <c r="H55" s="445" t="s">
        <v>46</v>
      </c>
      <c r="I55" s="445" t="s">
        <v>398</v>
      </c>
      <c r="J55" s="446">
        <v>13402.31</v>
      </c>
      <c r="K55" s="445"/>
      <c r="L55" s="445" t="s">
        <v>46</v>
      </c>
      <c r="M55" s="445" t="s">
        <v>246</v>
      </c>
      <c r="N55" s="447">
        <v>1.5</v>
      </c>
      <c r="O55" s="448">
        <v>201</v>
      </c>
      <c r="P55" s="495">
        <f t="shared" si="9"/>
        <v>13201.31</v>
      </c>
      <c r="Q55" s="449" t="s">
        <v>559</v>
      </c>
    </row>
    <row r="56" spans="1:19" ht="15.75" thickBot="1" x14ac:dyDescent="0.3">
      <c r="A56" s="1055"/>
      <c r="B56" s="496" t="s">
        <v>83</v>
      </c>
      <c r="C56" s="497">
        <v>1754780</v>
      </c>
      <c r="D56" s="497">
        <v>1740741.76</v>
      </c>
      <c r="E56" s="497">
        <v>89434</v>
      </c>
      <c r="F56" s="497">
        <v>1362</v>
      </c>
      <c r="G56" s="497">
        <f t="shared" si="8"/>
        <v>55728.900000000023</v>
      </c>
      <c r="H56" s="496" t="s">
        <v>46</v>
      </c>
      <c r="I56" s="496" t="s">
        <v>397</v>
      </c>
      <c r="J56" s="497">
        <v>90796.76</v>
      </c>
      <c r="K56" s="496"/>
      <c r="L56" s="496" t="s">
        <v>46</v>
      </c>
      <c r="M56" s="496" t="s">
        <v>337</v>
      </c>
      <c r="N56" s="498">
        <v>1.5</v>
      </c>
      <c r="O56" s="499">
        <v>1362</v>
      </c>
      <c r="P56" s="500">
        <f t="shared" si="9"/>
        <v>89434.76</v>
      </c>
      <c r="Q56" s="449" t="s">
        <v>542</v>
      </c>
    </row>
    <row r="57" spans="1:19" x14ac:dyDescent="0.25">
      <c r="A57" s="1056">
        <v>451</v>
      </c>
      <c r="B57" s="202" t="s">
        <v>122</v>
      </c>
      <c r="C57" s="203">
        <v>2000000</v>
      </c>
      <c r="D57" s="203">
        <f>C57*0.992</f>
        <v>1984000</v>
      </c>
      <c r="E57" s="203">
        <v>142555</v>
      </c>
      <c r="F57" s="203">
        <v>2171</v>
      </c>
      <c r="G57" s="203">
        <f>D57-E57-F57</f>
        <v>1839274</v>
      </c>
      <c r="H57" s="202" t="s">
        <v>46</v>
      </c>
      <c r="I57" s="202" t="s">
        <v>397</v>
      </c>
      <c r="J57" s="203">
        <v>144726.26272</v>
      </c>
      <c r="K57" s="202"/>
      <c r="L57" s="202" t="s">
        <v>46</v>
      </c>
      <c r="M57" s="202" t="s">
        <v>337</v>
      </c>
      <c r="N57" s="510">
        <v>1.5</v>
      </c>
      <c r="O57" s="205">
        <v>2171</v>
      </c>
      <c r="P57" s="203">
        <f>J57-O57</f>
        <v>142555.26272</v>
      </c>
      <c r="Q57" s="206" t="s">
        <v>542</v>
      </c>
    </row>
    <row r="58" spans="1:19" x14ac:dyDescent="0.25">
      <c r="A58" s="1057"/>
      <c r="B58" s="202" t="s">
        <v>122</v>
      </c>
      <c r="C58" s="203">
        <v>2000000</v>
      </c>
      <c r="D58" s="203">
        <f t="shared" ref="D58:D68" si="10">C58*0.992</f>
        <v>1984000</v>
      </c>
      <c r="E58" s="208">
        <v>61541</v>
      </c>
      <c r="F58" s="208">
        <v>937</v>
      </c>
      <c r="G58" s="208">
        <f>G57-E58-F58</f>
        <v>1776796</v>
      </c>
      <c r="H58" s="207" t="s">
        <v>46</v>
      </c>
      <c r="I58" s="207" t="s">
        <v>399</v>
      </c>
      <c r="J58" s="208">
        <v>62478.312639999996</v>
      </c>
      <c r="K58" s="207"/>
      <c r="L58" s="207" t="s">
        <v>46</v>
      </c>
      <c r="M58" s="207" t="s">
        <v>246</v>
      </c>
      <c r="N58" s="511">
        <v>1.5</v>
      </c>
      <c r="O58" s="512">
        <v>937</v>
      </c>
      <c r="P58" s="203">
        <f t="shared" ref="P58:P68" si="11">J58-O58</f>
        <v>61541.312639999996</v>
      </c>
      <c r="Q58" s="206" t="s">
        <v>612</v>
      </c>
    </row>
    <row r="59" spans="1:19" x14ac:dyDescent="0.25">
      <c r="A59" s="1057"/>
      <c r="B59" s="202" t="s">
        <v>122</v>
      </c>
      <c r="C59" s="203">
        <v>2000000</v>
      </c>
      <c r="D59" s="203">
        <f t="shared" si="10"/>
        <v>1984000</v>
      </c>
      <c r="E59" s="208">
        <v>20839</v>
      </c>
      <c r="F59" s="208">
        <v>317</v>
      </c>
      <c r="G59" s="208">
        <f t="shared" ref="G59:G68" si="12">G58-E59-F59</f>
        <v>1755640</v>
      </c>
      <c r="H59" s="207" t="s">
        <v>46</v>
      </c>
      <c r="I59" s="207" t="s">
        <v>406</v>
      </c>
      <c r="J59" s="208">
        <v>21156.393920000002</v>
      </c>
      <c r="K59" s="207"/>
      <c r="L59" s="207" t="s">
        <v>46</v>
      </c>
      <c r="M59" s="207" t="s">
        <v>246</v>
      </c>
      <c r="N59" s="511">
        <v>1.5</v>
      </c>
      <c r="O59" s="512">
        <v>317</v>
      </c>
      <c r="P59" s="203">
        <f t="shared" si="11"/>
        <v>20839.393920000002</v>
      </c>
      <c r="Q59" s="206" t="s">
        <v>559</v>
      </c>
    </row>
    <row r="60" spans="1:19" x14ac:dyDescent="0.25">
      <c r="A60" s="1057"/>
      <c r="B60" s="202" t="s">
        <v>122</v>
      </c>
      <c r="C60" s="203">
        <v>2000000</v>
      </c>
      <c r="D60" s="203">
        <f t="shared" si="10"/>
        <v>1984000</v>
      </c>
      <c r="E60" s="208">
        <v>462549.9</v>
      </c>
      <c r="F60" s="208">
        <v>7044</v>
      </c>
      <c r="G60" s="208">
        <f t="shared" si="12"/>
        <v>1286046.1000000001</v>
      </c>
      <c r="H60" s="207" t="s">
        <v>46</v>
      </c>
      <c r="I60" s="207" t="s">
        <v>218</v>
      </c>
      <c r="J60" s="208">
        <v>469593.90240000002</v>
      </c>
      <c r="K60" s="207"/>
      <c r="L60" s="207" t="s">
        <v>46</v>
      </c>
      <c r="M60" s="207" t="s">
        <v>337</v>
      </c>
      <c r="N60" s="511">
        <v>1.5</v>
      </c>
      <c r="O60" s="512">
        <v>7044</v>
      </c>
      <c r="P60" s="203">
        <f t="shared" si="11"/>
        <v>462549.90240000002</v>
      </c>
      <c r="Q60" s="206" t="s">
        <v>658</v>
      </c>
    </row>
    <row r="61" spans="1:19" x14ac:dyDescent="0.25">
      <c r="A61" s="1057"/>
      <c r="B61" s="202" t="s">
        <v>122</v>
      </c>
      <c r="C61" s="203">
        <v>2000000</v>
      </c>
      <c r="D61" s="203">
        <f t="shared" si="10"/>
        <v>1984000</v>
      </c>
      <c r="E61" s="208">
        <v>10499</v>
      </c>
      <c r="F61" s="208">
        <v>160</v>
      </c>
      <c r="G61" s="208">
        <f t="shared" si="12"/>
        <v>1275387.1000000001</v>
      </c>
      <c r="H61" s="207" t="s">
        <v>46</v>
      </c>
      <c r="I61" s="207" t="s">
        <v>236</v>
      </c>
      <c r="J61" s="208">
        <v>10659.208640000001</v>
      </c>
      <c r="K61" s="207"/>
      <c r="L61" s="207" t="s">
        <v>46</v>
      </c>
      <c r="M61" s="207" t="s">
        <v>246</v>
      </c>
      <c r="N61" s="511">
        <v>1.5</v>
      </c>
      <c r="O61" s="512">
        <v>160</v>
      </c>
      <c r="P61" s="203">
        <f t="shared" si="11"/>
        <v>10499.208640000001</v>
      </c>
      <c r="Q61" s="206" t="s">
        <v>612</v>
      </c>
    </row>
    <row r="62" spans="1:19" x14ac:dyDescent="0.25">
      <c r="A62" s="1057"/>
      <c r="B62" s="202" t="s">
        <v>122</v>
      </c>
      <c r="C62" s="203">
        <v>2000000</v>
      </c>
      <c r="D62" s="203">
        <f t="shared" si="10"/>
        <v>1984000</v>
      </c>
      <c r="E62" s="208">
        <v>1720</v>
      </c>
      <c r="F62" s="208">
        <v>26</v>
      </c>
      <c r="G62" s="208">
        <f t="shared" si="12"/>
        <v>1273641.1000000001</v>
      </c>
      <c r="H62" s="207" t="s">
        <v>46</v>
      </c>
      <c r="I62" s="207" t="s">
        <v>236</v>
      </c>
      <c r="J62" s="208">
        <v>1746.0291199999999</v>
      </c>
      <c r="K62" s="207"/>
      <c r="L62" s="207" t="s">
        <v>46</v>
      </c>
      <c r="M62" s="207" t="s">
        <v>246</v>
      </c>
      <c r="N62" s="511">
        <v>1.5</v>
      </c>
      <c r="O62" s="512">
        <v>26</v>
      </c>
      <c r="P62" s="203">
        <f t="shared" si="11"/>
        <v>1720.0291199999999</v>
      </c>
      <c r="Q62" s="206" t="s">
        <v>612</v>
      </c>
    </row>
    <row r="63" spans="1:19" x14ac:dyDescent="0.25">
      <c r="A63" s="1057"/>
      <c r="B63" s="202" t="s">
        <v>122</v>
      </c>
      <c r="C63" s="203">
        <v>2000000</v>
      </c>
      <c r="D63" s="203">
        <f t="shared" si="10"/>
        <v>1984000</v>
      </c>
      <c r="E63" s="208">
        <v>654125.87</v>
      </c>
      <c r="F63" s="208">
        <v>9961</v>
      </c>
      <c r="G63" s="208">
        <f t="shared" si="12"/>
        <v>609554.2300000001</v>
      </c>
      <c r="H63" s="207" t="s">
        <v>46</v>
      </c>
      <c r="I63" s="207" t="s">
        <v>434</v>
      </c>
      <c r="J63" s="208">
        <v>664086.87072000001</v>
      </c>
      <c r="K63" s="207"/>
      <c r="L63" s="207" t="s">
        <v>46</v>
      </c>
      <c r="M63" s="207" t="s">
        <v>337</v>
      </c>
      <c r="N63" s="511">
        <v>1.5</v>
      </c>
      <c r="O63" s="512">
        <v>9961</v>
      </c>
      <c r="P63" s="203">
        <f t="shared" si="11"/>
        <v>654125.87072000001</v>
      </c>
      <c r="Q63" s="206" t="s">
        <v>612</v>
      </c>
    </row>
    <row r="64" spans="1:19" x14ac:dyDescent="0.25">
      <c r="A64" s="1057"/>
      <c r="B64" s="202" t="s">
        <v>122</v>
      </c>
      <c r="C64" s="203">
        <v>2000000</v>
      </c>
      <c r="D64" s="203">
        <f t="shared" si="10"/>
        <v>1984000</v>
      </c>
      <c r="E64" s="208">
        <v>70435</v>
      </c>
      <c r="F64" s="208">
        <v>1073</v>
      </c>
      <c r="G64" s="208">
        <f t="shared" si="12"/>
        <v>538046.2300000001</v>
      </c>
      <c r="H64" s="207" t="s">
        <v>46</v>
      </c>
      <c r="I64" s="207" t="s">
        <v>307</v>
      </c>
      <c r="J64" s="208">
        <v>71507.724799999996</v>
      </c>
      <c r="K64" s="207"/>
      <c r="L64" s="207" t="s">
        <v>46</v>
      </c>
      <c r="M64" s="207" t="s">
        <v>246</v>
      </c>
      <c r="N64" s="511">
        <v>1.5</v>
      </c>
      <c r="O64" s="512">
        <v>1073</v>
      </c>
      <c r="P64" s="203">
        <f t="shared" si="11"/>
        <v>70434.724799999996</v>
      </c>
      <c r="Q64" s="206" t="s">
        <v>558</v>
      </c>
    </row>
    <row r="65" spans="1:17" x14ac:dyDescent="0.25">
      <c r="A65" s="1057"/>
      <c r="B65" s="202" t="s">
        <v>122</v>
      </c>
      <c r="C65" s="203">
        <v>2000000</v>
      </c>
      <c r="D65" s="203">
        <f t="shared" si="10"/>
        <v>1984000</v>
      </c>
      <c r="E65" s="208">
        <v>53421</v>
      </c>
      <c r="F65" s="208">
        <v>814</v>
      </c>
      <c r="G65" s="208">
        <f t="shared" si="12"/>
        <v>483811.2300000001</v>
      </c>
      <c r="H65" s="207" t="s">
        <v>46</v>
      </c>
      <c r="I65" s="207" t="s">
        <v>437</v>
      </c>
      <c r="J65" s="208">
        <v>54235.318399999996</v>
      </c>
      <c r="K65" s="207"/>
      <c r="L65" s="207" t="s">
        <v>46</v>
      </c>
      <c r="M65" s="207" t="s">
        <v>246</v>
      </c>
      <c r="N65" s="511">
        <v>1.5</v>
      </c>
      <c r="O65" s="512">
        <v>814</v>
      </c>
      <c r="P65" s="203">
        <f t="shared" si="11"/>
        <v>53421.318399999996</v>
      </c>
      <c r="Q65" s="206" t="s">
        <v>559</v>
      </c>
    </row>
    <row r="66" spans="1:17" x14ac:dyDescent="0.25">
      <c r="A66" s="1057"/>
      <c r="B66" s="202" t="s">
        <v>122</v>
      </c>
      <c r="C66" s="203">
        <v>2000000</v>
      </c>
      <c r="D66" s="203">
        <f t="shared" si="10"/>
        <v>1984000</v>
      </c>
      <c r="E66" s="208">
        <v>53031</v>
      </c>
      <c r="F66" s="208">
        <v>808</v>
      </c>
      <c r="G66" s="208">
        <f t="shared" si="12"/>
        <v>429972.2300000001</v>
      </c>
      <c r="H66" s="207" t="s">
        <v>46</v>
      </c>
      <c r="I66" s="207" t="s">
        <v>217</v>
      </c>
      <c r="J66" s="208">
        <v>53838.617599999998</v>
      </c>
      <c r="K66" s="207"/>
      <c r="L66" s="207" t="s">
        <v>46</v>
      </c>
      <c r="M66" s="207" t="s">
        <v>246</v>
      </c>
      <c r="N66" s="511">
        <v>1.5</v>
      </c>
      <c r="O66" s="512">
        <v>808</v>
      </c>
      <c r="P66" s="203">
        <f t="shared" si="11"/>
        <v>53030.617599999998</v>
      </c>
      <c r="Q66" s="206" t="s">
        <v>838</v>
      </c>
    </row>
    <row r="67" spans="1:17" x14ac:dyDescent="0.25">
      <c r="A67" s="1057"/>
      <c r="B67" s="202" t="s">
        <v>122</v>
      </c>
      <c r="C67" s="203">
        <v>2000000</v>
      </c>
      <c r="D67" s="203">
        <f t="shared" si="10"/>
        <v>1984000</v>
      </c>
      <c r="E67" s="208">
        <v>56843</v>
      </c>
      <c r="F67" s="208">
        <v>866</v>
      </c>
      <c r="G67" s="208">
        <f t="shared" si="12"/>
        <v>372263.2300000001</v>
      </c>
      <c r="H67" s="207" t="s">
        <v>46</v>
      </c>
      <c r="I67" s="207" t="s">
        <v>446</v>
      </c>
      <c r="J67" s="208">
        <v>57709.381759999997</v>
      </c>
      <c r="K67" s="207"/>
      <c r="L67" s="207" t="s">
        <v>46</v>
      </c>
      <c r="M67" s="207" t="s">
        <v>246</v>
      </c>
      <c r="N67" s="511">
        <v>1.5</v>
      </c>
      <c r="O67" s="512">
        <v>866</v>
      </c>
      <c r="P67" s="203">
        <f t="shared" si="11"/>
        <v>56843.381759999997</v>
      </c>
      <c r="Q67" s="206" t="s">
        <v>658</v>
      </c>
    </row>
    <row r="68" spans="1:17" x14ac:dyDescent="0.25">
      <c r="A68" s="1058"/>
      <c r="B68" s="202" t="s">
        <v>122</v>
      </c>
      <c r="C68" s="203">
        <v>2000000</v>
      </c>
      <c r="D68" s="203">
        <f t="shared" si="10"/>
        <v>1984000</v>
      </c>
      <c r="E68" s="208"/>
      <c r="F68" s="208"/>
      <c r="G68" s="208">
        <f t="shared" si="12"/>
        <v>372263.2300000001</v>
      </c>
      <c r="H68" s="207" t="s">
        <v>46</v>
      </c>
      <c r="I68" s="207" t="s">
        <v>447</v>
      </c>
      <c r="J68" s="208">
        <v>372261.97728000005</v>
      </c>
      <c r="K68" s="207"/>
      <c r="L68" s="207" t="s">
        <v>46</v>
      </c>
      <c r="M68" s="207"/>
      <c r="N68" s="511">
        <v>1.5</v>
      </c>
      <c r="O68" s="512">
        <v>5584</v>
      </c>
      <c r="P68" s="203">
        <f t="shared" si="11"/>
        <v>366677.97728000005</v>
      </c>
      <c r="Q68" s="206"/>
    </row>
    <row r="69" spans="1:17" x14ac:dyDescent="0.25">
      <c r="A69" s="30"/>
      <c r="B69" s="30"/>
      <c r="C69" s="31"/>
      <c r="D69" s="31"/>
      <c r="E69" s="31"/>
      <c r="F69" s="31"/>
      <c r="G69" s="31"/>
      <c r="H69" s="30"/>
      <c r="I69" s="30"/>
      <c r="J69" s="31"/>
      <c r="K69" s="30"/>
      <c r="L69" s="30"/>
      <c r="M69" s="30"/>
      <c r="N69" s="59">
        <v>1.5</v>
      </c>
      <c r="O69" s="52"/>
      <c r="P69" s="31"/>
    </row>
    <row r="70" spans="1:17" x14ac:dyDescent="0.25">
      <c r="A70" s="30"/>
      <c r="B70" s="30"/>
      <c r="C70" s="31"/>
      <c r="D70" s="31"/>
      <c r="E70" s="31"/>
      <c r="F70" s="31"/>
      <c r="G70" s="31"/>
      <c r="H70" s="30"/>
      <c r="I70" s="30"/>
      <c r="J70" s="31"/>
      <c r="K70" s="30"/>
      <c r="L70" s="30"/>
      <c r="M70" s="30"/>
      <c r="N70" s="59">
        <v>1.5</v>
      </c>
      <c r="O70" s="52"/>
      <c r="P70" s="31"/>
    </row>
    <row r="71" spans="1:17" x14ac:dyDescent="0.25">
      <c r="A71" s="30"/>
      <c r="B71" s="30"/>
      <c r="C71" s="31"/>
      <c r="D71" s="31"/>
      <c r="E71" s="31"/>
      <c r="F71" s="31"/>
      <c r="G71" s="31"/>
      <c r="H71" s="30"/>
      <c r="I71" s="30"/>
      <c r="J71" s="31"/>
      <c r="K71" s="30"/>
      <c r="L71" s="30"/>
      <c r="M71" s="30"/>
      <c r="N71" s="59">
        <v>1.5</v>
      </c>
      <c r="O71" s="52"/>
      <c r="P71" s="31"/>
    </row>
    <row r="72" spans="1:17" x14ac:dyDescent="0.25">
      <c r="A72" s="30"/>
      <c r="B72" s="30"/>
      <c r="C72" s="31"/>
      <c r="D72" s="31"/>
      <c r="E72" s="31"/>
      <c r="F72" s="31"/>
      <c r="G72" s="31"/>
      <c r="H72" s="30"/>
      <c r="I72" s="30"/>
      <c r="J72" s="31"/>
      <c r="K72" s="30"/>
      <c r="L72" s="30"/>
      <c r="M72" s="30"/>
      <c r="N72" s="59">
        <v>1.5</v>
      </c>
      <c r="O72" s="52"/>
      <c r="P72" s="31"/>
    </row>
    <row r="73" spans="1:17" x14ac:dyDescent="0.25">
      <c r="A73" s="30"/>
      <c r="B73" s="30"/>
      <c r="C73" s="31"/>
      <c r="D73" s="31"/>
      <c r="E73" s="31"/>
      <c r="F73" s="31"/>
      <c r="G73" s="31"/>
      <c r="H73" s="30"/>
      <c r="I73" s="30"/>
      <c r="J73" s="31"/>
      <c r="K73" s="30"/>
      <c r="L73" s="30"/>
      <c r="M73" s="30"/>
      <c r="N73" s="59">
        <v>1.5</v>
      </c>
      <c r="O73" s="52"/>
      <c r="P73" s="31"/>
    </row>
    <row r="74" spans="1:17" x14ac:dyDescent="0.25">
      <c r="A74" s="30"/>
      <c r="B74" s="30"/>
      <c r="C74" s="31"/>
      <c r="D74" s="31"/>
      <c r="E74" s="31"/>
      <c r="F74" s="31"/>
      <c r="G74" s="31"/>
      <c r="H74" s="30"/>
      <c r="I74" s="30"/>
      <c r="J74" s="31"/>
      <c r="K74" s="30"/>
      <c r="L74" s="30"/>
      <c r="M74" s="30"/>
      <c r="N74" s="59">
        <v>1.5</v>
      </c>
      <c r="O74" s="52"/>
      <c r="P74" s="31"/>
    </row>
    <row r="75" spans="1:17" x14ac:dyDescent="0.25">
      <c r="A75" s="30"/>
      <c r="B75" s="30"/>
      <c r="C75" s="31"/>
      <c r="D75" s="31"/>
      <c r="E75" s="31"/>
      <c r="F75" s="31"/>
      <c r="G75" s="31"/>
      <c r="H75" s="30"/>
      <c r="I75" s="30"/>
      <c r="J75" s="31"/>
      <c r="K75" s="30"/>
      <c r="L75" s="30"/>
      <c r="M75" s="30"/>
      <c r="N75" s="59">
        <v>1.5</v>
      </c>
      <c r="O75" s="52"/>
      <c r="P75" s="31"/>
    </row>
    <row r="76" spans="1:17" x14ac:dyDescent="0.25">
      <c r="A76" s="30"/>
      <c r="B76" s="30"/>
      <c r="C76" s="31"/>
      <c r="D76" s="31"/>
      <c r="E76" s="31"/>
      <c r="F76" s="31"/>
      <c r="G76" s="31"/>
      <c r="H76" s="30"/>
      <c r="I76" s="30"/>
      <c r="J76" s="31"/>
      <c r="K76" s="30"/>
      <c r="L76" s="30"/>
      <c r="M76" s="30"/>
      <c r="N76" s="59">
        <v>1.5</v>
      </c>
      <c r="O76" s="52"/>
      <c r="P76" s="31"/>
    </row>
    <row r="77" spans="1:17" x14ac:dyDescent="0.25">
      <c r="A77" s="30"/>
      <c r="B77" s="30"/>
      <c r="C77" s="31"/>
      <c r="D77" s="31"/>
      <c r="E77" s="31"/>
      <c r="F77" s="31"/>
      <c r="G77" s="31"/>
      <c r="H77" s="30"/>
      <c r="I77" s="30"/>
      <c r="J77" s="31"/>
      <c r="K77" s="30"/>
      <c r="L77" s="30"/>
      <c r="M77" s="30"/>
      <c r="N77" s="59">
        <v>1.5</v>
      </c>
      <c r="O77" s="52"/>
      <c r="P77" s="31"/>
    </row>
    <row r="78" spans="1:17" x14ac:dyDescent="0.25">
      <c r="A78" s="30"/>
      <c r="B78" s="30"/>
      <c r="C78" s="31"/>
      <c r="D78" s="31"/>
      <c r="E78" s="31"/>
      <c r="F78" s="31"/>
      <c r="G78" s="31"/>
      <c r="H78" s="30"/>
      <c r="I78" s="30"/>
      <c r="J78" s="31"/>
      <c r="K78" s="30"/>
      <c r="L78" s="30"/>
      <c r="M78" s="30"/>
      <c r="N78" s="59">
        <v>1.5</v>
      </c>
      <c r="O78" s="52"/>
      <c r="P78" s="31"/>
    </row>
    <row r="79" spans="1:17" x14ac:dyDescent="0.25">
      <c r="A79" s="30"/>
      <c r="B79" s="30"/>
      <c r="C79" s="31"/>
      <c r="D79" s="31"/>
      <c r="E79" s="31"/>
      <c r="F79" s="31"/>
      <c r="G79" s="31"/>
      <c r="H79" s="30"/>
      <c r="I79" s="30"/>
      <c r="J79" s="31"/>
      <c r="K79" s="30"/>
      <c r="L79" s="30"/>
      <c r="M79" s="30"/>
      <c r="N79" s="59">
        <v>1.5</v>
      </c>
      <c r="O79" s="52"/>
      <c r="P79" s="31"/>
    </row>
    <row r="80" spans="1:17" x14ac:dyDescent="0.25">
      <c r="A80" s="30"/>
      <c r="B80" s="30"/>
      <c r="C80" s="31"/>
      <c r="D80" s="31"/>
      <c r="E80" s="31"/>
      <c r="F80" s="31"/>
      <c r="G80" s="31"/>
      <c r="H80" s="30"/>
      <c r="I80" s="30"/>
      <c r="J80" s="31"/>
      <c r="K80" s="30"/>
      <c r="L80" s="30"/>
      <c r="M80" s="30"/>
      <c r="N80" s="59"/>
      <c r="O80" s="52"/>
      <c r="P80" s="31"/>
    </row>
    <row r="81" spans="1:16" x14ac:dyDescent="0.25">
      <c r="A81" s="30"/>
      <c r="B81" s="30"/>
      <c r="C81" s="31"/>
      <c r="D81" s="31"/>
      <c r="E81" s="31"/>
      <c r="F81" s="31"/>
      <c r="G81" s="31"/>
      <c r="H81" s="30"/>
      <c r="I81" s="30"/>
      <c r="J81" s="31"/>
      <c r="K81" s="30"/>
      <c r="L81" s="30"/>
      <c r="M81" s="30"/>
      <c r="N81" s="59"/>
      <c r="O81" s="52"/>
      <c r="P81" s="31"/>
    </row>
    <row r="82" spans="1:16" x14ac:dyDescent="0.25">
      <c r="A82" s="30"/>
      <c r="B82" s="30"/>
      <c r="C82" s="31"/>
      <c r="D82" s="31"/>
      <c r="E82" s="31"/>
      <c r="F82" s="31"/>
      <c r="G82" s="31"/>
      <c r="H82" s="30"/>
      <c r="I82" s="30"/>
      <c r="J82" s="31"/>
      <c r="K82" s="30"/>
      <c r="L82" s="30"/>
      <c r="M82" s="30"/>
      <c r="N82" s="59"/>
      <c r="O82" s="52"/>
      <c r="P82" s="31"/>
    </row>
    <row r="83" spans="1:16" x14ac:dyDescent="0.25">
      <c r="A83" s="30"/>
      <c r="B83" s="30"/>
      <c r="C83" s="31"/>
      <c r="D83" s="31"/>
      <c r="E83" s="31"/>
      <c r="F83" s="31"/>
      <c r="G83" s="31"/>
      <c r="H83" s="30"/>
      <c r="I83" s="30"/>
      <c r="J83" s="31"/>
      <c r="K83" s="30"/>
      <c r="L83" s="30"/>
      <c r="M83" s="30"/>
      <c r="N83" s="59"/>
      <c r="O83" s="52"/>
      <c r="P83" s="31"/>
    </row>
    <row r="84" spans="1:16" x14ac:dyDescent="0.25">
      <c r="A84" s="30"/>
      <c r="B84" s="30"/>
      <c r="C84" s="31"/>
      <c r="D84" s="31"/>
      <c r="E84" s="31"/>
      <c r="F84" s="31"/>
      <c r="G84" s="31"/>
      <c r="H84" s="30"/>
      <c r="I84" s="30"/>
      <c r="J84" s="31"/>
      <c r="K84" s="30"/>
      <c r="L84" s="30"/>
      <c r="M84" s="30"/>
      <c r="N84" s="59"/>
      <c r="O84" s="52"/>
      <c r="P84" s="31"/>
    </row>
    <row r="85" spans="1:16" x14ac:dyDescent="0.25">
      <c r="A85" s="30"/>
      <c r="B85" s="30"/>
      <c r="C85" s="31"/>
      <c r="D85" s="31"/>
      <c r="E85" s="31"/>
      <c r="F85" s="31"/>
      <c r="G85" s="31"/>
      <c r="H85" s="30"/>
      <c r="I85" s="30"/>
      <c r="J85" s="31"/>
      <c r="K85" s="30"/>
      <c r="L85" s="30"/>
      <c r="M85" s="30"/>
      <c r="N85" s="59"/>
      <c r="O85" s="52"/>
      <c r="P85" s="31"/>
    </row>
    <row r="86" spans="1:16" x14ac:dyDescent="0.25">
      <c r="A86" s="30"/>
      <c r="B86" s="30"/>
      <c r="C86" s="31"/>
      <c r="D86" s="31"/>
      <c r="E86" s="31"/>
      <c r="F86" s="31"/>
      <c r="G86" s="31"/>
      <c r="H86" s="30"/>
      <c r="I86" s="30"/>
      <c r="J86" s="31"/>
      <c r="K86" s="30"/>
      <c r="L86" s="30"/>
      <c r="M86" s="30"/>
      <c r="N86" s="59"/>
      <c r="O86" s="52"/>
      <c r="P86" s="31"/>
    </row>
    <row r="87" spans="1:16" x14ac:dyDescent="0.25">
      <c r="A87" s="30"/>
      <c r="B87" s="30"/>
      <c r="C87" s="31"/>
      <c r="D87" s="31"/>
      <c r="E87" s="31"/>
      <c r="F87" s="31"/>
      <c r="G87" s="31"/>
      <c r="H87" s="30"/>
      <c r="I87" s="30"/>
      <c r="J87" s="31"/>
      <c r="K87" s="30"/>
      <c r="L87" s="30"/>
      <c r="M87" s="30"/>
      <c r="N87" s="59"/>
      <c r="O87" s="52"/>
      <c r="P87" s="31"/>
    </row>
    <row r="88" spans="1:16" x14ac:dyDescent="0.25">
      <c r="A88" s="30"/>
      <c r="B88" s="30"/>
      <c r="C88" s="31"/>
      <c r="D88" s="31"/>
      <c r="E88" s="31"/>
      <c r="F88" s="31"/>
      <c r="G88" s="31"/>
      <c r="H88" s="30"/>
      <c r="I88" s="30"/>
      <c r="J88" s="31"/>
      <c r="K88" s="30"/>
      <c r="L88" s="30"/>
      <c r="M88" s="30"/>
      <c r="N88" s="59"/>
      <c r="O88" s="52"/>
      <c r="P88" s="31"/>
    </row>
    <row r="89" spans="1:16" x14ac:dyDescent="0.25">
      <c r="A89" s="30"/>
      <c r="B89" s="30"/>
      <c r="C89" s="31"/>
      <c r="D89" s="31"/>
      <c r="E89" s="31"/>
      <c r="F89" s="31"/>
      <c r="G89" s="31"/>
      <c r="H89" s="30"/>
      <c r="I89" s="30"/>
      <c r="J89" s="31"/>
      <c r="K89" s="30"/>
      <c r="L89" s="30"/>
      <c r="M89" s="30"/>
      <c r="N89" s="59"/>
      <c r="O89" s="52"/>
      <c r="P89" s="31"/>
    </row>
    <row r="90" spans="1:16" x14ac:dyDescent="0.25">
      <c r="A90" s="30"/>
      <c r="B90" s="30"/>
      <c r="C90" s="31"/>
      <c r="D90" s="31"/>
      <c r="E90" s="31"/>
      <c r="F90" s="31"/>
      <c r="G90" s="31"/>
      <c r="H90" s="30"/>
      <c r="I90" s="30"/>
      <c r="J90" s="31"/>
      <c r="K90" s="30"/>
      <c r="L90" s="30"/>
      <c r="M90" s="30"/>
      <c r="N90" s="59"/>
      <c r="O90" s="52"/>
      <c r="P90" s="31"/>
    </row>
    <row r="91" spans="1:16" x14ac:dyDescent="0.25">
      <c r="A91" s="30"/>
      <c r="B91" s="30"/>
      <c r="C91" s="31"/>
      <c r="D91" s="31"/>
      <c r="E91" s="31"/>
      <c r="F91" s="31"/>
      <c r="G91" s="31"/>
      <c r="H91" s="30"/>
      <c r="I91" s="30"/>
      <c r="J91" s="31"/>
      <c r="K91" s="30"/>
      <c r="L91" s="30"/>
      <c r="M91" s="30"/>
      <c r="N91" s="59"/>
      <c r="O91" s="52"/>
      <c r="P91" s="31"/>
    </row>
    <row r="92" spans="1:16" x14ac:dyDescent="0.25">
      <c r="A92" s="30"/>
      <c r="B92" s="30"/>
      <c r="C92" s="31"/>
      <c r="D92" s="31"/>
      <c r="E92" s="31"/>
      <c r="F92" s="31"/>
      <c r="G92" s="31"/>
      <c r="H92" s="30"/>
      <c r="I92" s="30"/>
      <c r="J92" s="31"/>
      <c r="K92" s="30"/>
      <c r="L92" s="30"/>
      <c r="M92" s="30"/>
      <c r="N92" s="59"/>
      <c r="O92" s="52"/>
      <c r="P92" s="31"/>
    </row>
    <row r="93" spans="1:16" x14ac:dyDescent="0.25">
      <c r="A93" s="30"/>
      <c r="B93" s="30"/>
      <c r="C93" s="31"/>
      <c r="D93" s="31"/>
      <c r="E93" s="31"/>
      <c r="F93" s="31"/>
      <c r="G93" s="31"/>
      <c r="H93" s="30"/>
      <c r="I93" s="30"/>
      <c r="J93" s="31"/>
      <c r="K93" s="30"/>
      <c r="L93" s="30"/>
      <c r="M93" s="30"/>
      <c r="N93" s="59"/>
      <c r="O93" s="52"/>
      <c r="P93" s="31"/>
    </row>
    <row r="94" spans="1:16" x14ac:dyDescent="0.25">
      <c r="A94" s="30"/>
      <c r="B94" s="30"/>
      <c r="C94" s="31"/>
      <c r="D94" s="31"/>
      <c r="E94" s="31"/>
      <c r="F94" s="31"/>
      <c r="G94" s="31"/>
      <c r="H94" s="30"/>
      <c r="I94" s="30"/>
      <c r="J94" s="31"/>
      <c r="K94" s="30"/>
      <c r="L94" s="30"/>
      <c r="M94" s="30"/>
      <c r="N94" s="59"/>
      <c r="O94" s="52"/>
      <c r="P94" s="31"/>
    </row>
    <row r="95" spans="1:16" x14ac:dyDescent="0.25">
      <c r="A95" s="30"/>
      <c r="B95" s="30"/>
      <c r="C95" s="31"/>
      <c r="D95" s="31"/>
      <c r="E95" s="31"/>
      <c r="F95" s="31"/>
      <c r="G95" s="31"/>
      <c r="H95" s="30"/>
      <c r="I95" s="30"/>
      <c r="J95" s="31"/>
      <c r="K95" s="30"/>
      <c r="L95" s="30"/>
      <c r="M95" s="30"/>
      <c r="N95" s="59"/>
      <c r="O95" s="52"/>
      <c r="P95" s="31"/>
    </row>
    <row r="96" spans="1:16" x14ac:dyDescent="0.25">
      <c r="A96" s="30"/>
      <c r="B96" s="30"/>
      <c r="C96" s="31"/>
      <c r="D96" s="31"/>
      <c r="E96" s="31"/>
      <c r="F96" s="31"/>
      <c r="G96" s="31"/>
      <c r="H96" s="30"/>
      <c r="I96" s="30"/>
      <c r="J96" s="31"/>
      <c r="K96" s="30"/>
      <c r="L96" s="30"/>
      <c r="M96" s="30"/>
      <c r="N96" s="59"/>
      <c r="O96" s="52"/>
      <c r="P96" s="31"/>
    </row>
    <row r="97" spans="1:16" x14ac:dyDescent="0.25">
      <c r="A97" s="30"/>
      <c r="B97" s="30"/>
      <c r="C97" s="31"/>
      <c r="D97" s="31"/>
      <c r="E97" s="31"/>
      <c r="F97" s="31"/>
      <c r="G97" s="31"/>
      <c r="H97" s="30"/>
      <c r="I97" s="30"/>
      <c r="J97" s="31"/>
      <c r="K97" s="30"/>
      <c r="L97" s="30"/>
      <c r="M97" s="30"/>
      <c r="N97" s="59"/>
      <c r="O97" s="52"/>
      <c r="P97" s="31"/>
    </row>
    <row r="98" spans="1:16" x14ac:dyDescent="0.25">
      <c r="A98" s="30"/>
      <c r="B98" s="30"/>
      <c r="C98" s="31"/>
      <c r="D98" s="31"/>
      <c r="E98" s="31"/>
      <c r="F98" s="31"/>
      <c r="G98" s="31"/>
      <c r="H98" s="30"/>
      <c r="I98" s="30"/>
      <c r="J98" s="31"/>
      <c r="K98" s="30"/>
      <c r="L98" s="30"/>
      <c r="M98" s="30"/>
      <c r="N98" s="59"/>
      <c r="O98" s="52"/>
      <c r="P98" s="31"/>
    </row>
    <row r="99" spans="1:16" x14ac:dyDescent="0.25">
      <c r="A99" s="30"/>
      <c r="B99" s="30"/>
      <c r="C99" s="31"/>
      <c r="D99" s="31"/>
      <c r="E99" s="31"/>
      <c r="F99" s="31"/>
      <c r="G99" s="31"/>
      <c r="H99" s="30"/>
      <c r="I99" s="30"/>
      <c r="J99" s="31"/>
      <c r="K99" s="30"/>
      <c r="L99" s="30"/>
      <c r="M99" s="30"/>
      <c r="N99" s="59"/>
      <c r="O99" s="52"/>
      <c r="P99" s="31"/>
    </row>
    <row r="100" spans="1:16" x14ac:dyDescent="0.25">
      <c r="A100" s="30"/>
      <c r="B100" s="30"/>
      <c r="C100" s="31"/>
      <c r="D100" s="31"/>
      <c r="E100" s="31"/>
      <c r="F100" s="31"/>
      <c r="G100" s="31"/>
      <c r="H100" s="30"/>
      <c r="I100" s="30"/>
      <c r="J100" s="31"/>
      <c r="K100" s="30"/>
      <c r="L100" s="30"/>
      <c r="M100" s="30"/>
      <c r="N100" s="59"/>
      <c r="O100" s="52"/>
      <c r="P100" s="31"/>
    </row>
    <row r="101" spans="1:16" x14ac:dyDescent="0.25">
      <c r="A101" s="30"/>
      <c r="B101" s="30"/>
      <c r="C101" s="31"/>
      <c r="D101" s="31"/>
      <c r="E101" s="31"/>
      <c r="F101" s="31"/>
      <c r="G101" s="31"/>
      <c r="H101" s="30"/>
      <c r="I101" s="30"/>
      <c r="J101" s="31"/>
      <c r="K101" s="30"/>
      <c r="L101" s="30"/>
      <c r="M101" s="30"/>
      <c r="N101" s="59"/>
      <c r="O101" s="52"/>
      <c r="P101" s="31"/>
    </row>
    <row r="102" spans="1:16" x14ac:dyDescent="0.25">
      <c r="A102" s="30"/>
      <c r="B102" s="30"/>
      <c r="C102" s="31"/>
      <c r="D102" s="31"/>
      <c r="E102" s="31"/>
      <c r="F102" s="31"/>
      <c r="G102" s="31"/>
      <c r="H102" s="30"/>
      <c r="I102" s="30"/>
      <c r="J102" s="31"/>
      <c r="K102" s="30"/>
      <c r="L102" s="30"/>
      <c r="M102" s="30"/>
      <c r="N102" s="59"/>
      <c r="O102" s="52"/>
      <c r="P102" s="31"/>
    </row>
    <row r="103" spans="1:16" x14ac:dyDescent="0.25">
      <c r="A103" s="30"/>
      <c r="B103" s="30"/>
      <c r="C103" s="31"/>
      <c r="D103" s="31"/>
      <c r="E103" s="31"/>
      <c r="F103" s="31"/>
      <c r="G103" s="31"/>
      <c r="H103" s="30"/>
      <c r="I103" s="30"/>
      <c r="J103" s="31"/>
      <c r="K103" s="30"/>
      <c r="L103" s="30"/>
      <c r="M103" s="30"/>
      <c r="N103" s="59"/>
      <c r="O103" s="52"/>
      <c r="P103" s="31"/>
    </row>
    <row r="104" spans="1:16" x14ac:dyDescent="0.25">
      <c r="A104" s="30"/>
      <c r="B104" s="30"/>
      <c r="C104" s="31"/>
      <c r="D104" s="31"/>
      <c r="E104" s="31"/>
      <c r="F104" s="31"/>
      <c r="G104" s="31"/>
      <c r="H104" s="30"/>
      <c r="I104" s="30"/>
      <c r="J104" s="31"/>
      <c r="K104" s="30"/>
      <c r="L104" s="30"/>
      <c r="M104" s="30"/>
      <c r="N104" s="59"/>
      <c r="O104" s="52"/>
      <c r="P104" s="31"/>
    </row>
    <row r="105" spans="1:16" x14ac:dyDescent="0.25">
      <c r="A105" s="30"/>
      <c r="B105" s="30"/>
      <c r="C105" s="31"/>
      <c r="D105" s="31"/>
      <c r="E105" s="31"/>
      <c r="F105" s="31"/>
      <c r="G105" s="31"/>
      <c r="H105" s="30"/>
      <c r="I105" s="30"/>
      <c r="J105" s="31"/>
      <c r="K105" s="30"/>
      <c r="L105" s="30"/>
      <c r="M105" s="30"/>
      <c r="N105" s="59"/>
      <c r="O105" s="52"/>
      <c r="P105" s="31"/>
    </row>
    <row r="106" spans="1:16" x14ac:dyDescent="0.25">
      <c r="A106" s="30"/>
      <c r="B106" s="30"/>
      <c r="C106" s="31"/>
      <c r="D106" s="31"/>
      <c r="E106" s="31"/>
      <c r="F106" s="31"/>
      <c r="G106" s="31"/>
      <c r="H106" s="30"/>
      <c r="I106" s="30"/>
      <c r="J106" s="31"/>
      <c r="K106" s="30"/>
      <c r="L106" s="30"/>
      <c r="M106" s="30"/>
      <c r="N106" s="59"/>
      <c r="O106" s="52"/>
      <c r="P106" s="31"/>
    </row>
    <row r="107" spans="1:16" x14ac:dyDescent="0.25">
      <c r="A107" s="30"/>
      <c r="B107" s="30"/>
      <c r="C107" s="31"/>
      <c r="D107" s="31"/>
      <c r="E107" s="31"/>
      <c r="F107" s="31"/>
      <c r="G107" s="31"/>
      <c r="H107" s="30"/>
      <c r="I107" s="30"/>
      <c r="J107" s="31"/>
      <c r="K107" s="30"/>
      <c r="L107" s="30"/>
      <c r="M107" s="30"/>
      <c r="N107" s="59"/>
      <c r="O107" s="52"/>
      <c r="P107" s="31"/>
    </row>
    <row r="108" spans="1:16" x14ac:dyDescent="0.25">
      <c r="A108" s="30"/>
      <c r="B108" s="30"/>
      <c r="C108" s="31"/>
      <c r="D108" s="31"/>
      <c r="E108" s="31"/>
      <c r="F108" s="31"/>
      <c r="G108" s="31"/>
      <c r="H108" s="30"/>
      <c r="I108" s="30"/>
      <c r="J108" s="31"/>
      <c r="K108" s="30"/>
      <c r="L108" s="30"/>
      <c r="M108" s="30"/>
      <c r="N108" s="59"/>
      <c r="O108" s="52"/>
      <c r="P108" s="31"/>
    </row>
    <row r="109" spans="1:16" x14ac:dyDescent="0.25">
      <c r="A109" s="30"/>
      <c r="B109" s="30"/>
      <c r="C109" s="31"/>
      <c r="D109" s="31"/>
      <c r="E109" s="31"/>
      <c r="F109" s="31"/>
      <c r="G109" s="31"/>
      <c r="H109" s="30"/>
      <c r="I109" s="30"/>
      <c r="J109" s="31"/>
      <c r="K109" s="30"/>
      <c r="L109" s="30"/>
      <c r="M109" s="30"/>
      <c r="N109" s="59"/>
      <c r="O109" s="52"/>
      <c r="P109" s="31"/>
    </row>
    <row r="110" spans="1:16" x14ac:dyDescent="0.25">
      <c r="A110" s="30"/>
      <c r="B110" s="30"/>
      <c r="C110" s="31"/>
      <c r="D110" s="31"/>
      <c r="E110" s="31"/>
      <c r="F110" s="31"/>
      <c r="G110" s="31"/>
      <c r="H110" s="30"/>
      <c r="I110" s="30"/>
      <c r="J110" s="31"/>
      <c r="K110" s="30"/>
      <c r="L110" s="30"/>
      <c r="M110" s="30"/>
      <c r="N110" s="59"/>
      <c r="O110" s="52"/>
      <c r="P110" s="31"/>
    </row>
    <row r="111" spans="1:16" x14ac:dyDescent="0.25">
      <c r="A111" s="30"/>
      <c r="B111" s="30"/>
      <c r="C111" s="31"/>
      <c r="D111" s="31"/>
      <c r="E111" s="31"/>
      <c r="F111" s="31"/>
      <c r="G111" s="31"/>
      <c r="H111" s="30"/>
      <c r="I111" s="30"/>
      <c r="J111" s="31"/>
      <c r="K111" s="30"/>
      <c r="L111" s="30"/>
      <c r="M111" s="30"/>
      <c r="N111" s="59"/>
      <c r="O111" s="52"/>
      <c r="P111" s="31"/>
    </row>
    <row r="112" spans="1:16" x14ac:dyDescent="0.25">
      <c r="A112" s="30"/>
      <c r="B112" s="30"/>
      <c r="C112" s="31"/>
      <c r="D112" s="31"/>
      <c r="E112" s="31"/>
      <c r="F112" s="31"/>
      <c r="G112" s="31"/>
      <c r="H112" s="30"/>
      <c r="I112" s="30"/>
      <c r="J112" s="31"/>
      <c r="K112" s="30"/>
      <c r="L112" s="30"/>
      <c r="M112" s="30"/>
      <c r="N112" s="59"/>
      <c r="O112" s="52"/>
      <c r="P112" s="31"/>
    </row>
    <row r="113" spans="1:16" x14ac:dyDescent="0.25">
      <c r="A113" s="30"/>
      <c r="B113" s="30"/>
      <c r="C113" s="31"/>
      <c r="D113" s="31"/>
      <c r="E113" s="31"/>
      <c r="F113" s="31"/>
      <c r="G113" s="31"/>
      <c r="H113" s="30"/>
      <c r="I113" s="30"/>
      <c r="J113" s="31"/>
      <c r="K113" s="30"/>
      <c r="L113" s="30"/>
      <c r="M113" s="30"/>
      <c r="N113" s="59"/>
      <c r="O113" s="52"/>
      <c r="P113" s="31"/>
    </row>
    <row r="114" spans="1:16" x14ac:dyDescent="0.25">
      <c r="A114" s="30"/>
      <c r="B114" s="30"/>
      <c r="C114" s="31"/>
      <c r="D114" s="31"/>
      <c r="E114" s="31"/>
      <c r="F114" s="31"/>
      <c r="G114" s="31"/>
      <c r="H114" s="30"/>
      <c r="I114" s="30"/>
      <c r="J114" s="31"/>
      <c r="K114" s="30"/>
      <c r="L114" s="30"/>
      <c r="M114" s="30"/>
      <c r="N114" s="59"/>
      <c r="O114" s="52"/>
      <c r="P114" s="31"/>
    </row>
    <row r="115" spans="1:16" x14ac:dyDescent="0.25">
      <c r="A115" s="30"/>
      <c r="B115" s="30"/>
      <c r="C115" s="31"/>
      <c r="D115" s="31"/>
      <c r="E115" s="31"/>
      <c r="F115" s="31"/>
      <c r="G115" s="31"/>
      <c r="H115" s="30"/>
      <c r="I115" s="30"/>
      <c r="J115" s="31"/>
      <c r="K115" s="30"/>
      <c r="L115" s="30"/>
      <c r="M115" s="30"/>
      <c r="N115" s="59"/>
      <c r="O115" s="52"/>
      <c r="P115" s="31"/>
    </row>
    <row r="116" spans="1:16" x14ac:dyDescent="0.25">
      <c r="A116" s="30"/>
      <c r="B116" s="30"/>
      <c r="C116" s="31"/>
      <c r="D116" s="31"/>
      <c r="E116" s="31"/>
      <c r="F116" s="31"/>
      <c r="G116" s="31"/>
      <c r="H116" s="30"/>
      <c r="I116" s="30"/>
      <c r="J116" s="31"/>
      <c r="K116" s="30"/>
      <c r="L116" s="30"/>
      <c r="M116" s="30"/>
      <c r="N116" s="59"/>
      <c r="O116" s="52"/>
      <c r="P116" s="31"/>
    </row>
    <row r="117" spans="1:16" x14ac:dyDescent="0.25">
      <c r="A117" s="30"/>
      <c r="B117" s="30"/>
      <c r="C117" s="31"/>
      <c r="D117" s="31"/>
      <c r="E117" s="31"/>
      <c r="F117" s="31"/>
      <c r="G117" s="31"/>
      <c r="H117" s="30"/>
      <c r="I117" s="30"/>
      <c r="J117" s="31"/>
      <c r="K117" s="30"/>
      <c r="L117" s="30"/>
      <c r="M117" s="30"/>
      <c r="N117" s="59"/>
      <c r="O117" s="52"/>
      <c r="P117" s="31"/>
    </row>
    <row r="118" spans="1:16" x14ac:dyDescent="0.25">
      <c r="A118" s="30"/>
      <c r="B118" s="30"/>
      <c r="C118" s="31"/>
      <c r="D118" s="31"/>
      <c r="E118" s="31"/>
      <c r="F118" s="31"/>
      <c r="G118" s="31"/>
      <c r="H118" s="30"/>
      <c r="I118" s="30"/>
      <c r="J118" s="31"/>
      <c r="K118" s="30"/>
      <c r="L118" s="30"/>
      <c r="M118" s="30"/>
      <c r="N118" s="59"/>
      <c r="O118" s="52"/>
      <c r="P118" s="31"/>
    </row>
    <row r="119" spans="1:16" x14ac:dyDescent="0.25">
      <c r="A119" s="30"/>
      <c r="B119" s="30"/>
      <c r="C119" s="31"/>
      <c r="D119" s="31"/>
      <c r="E119" s="31"/>
      <c r="F119" s="31"/>
      <c r="G119" s="31"/>
      <c r="H119" s="30"/>
      <c r="I119" s="30"/>
      <c r="J119" s="31"/>
      <c r="K119" s="30"/>
      <c r="L119" s="30"/>
      <c r="M119" s="30"/>
      <c r="N119" s="59"/>
      <c r="O119" s="52"/>
      <c r="P119" s="31"/>
    </row>
    <row r="120" spans="1:16" x14ac:dyDescent="0.25">
      <c r="A120" s="30"/>
      <c r="B120" s="30"/>
      <c r="C120" s="31"/>
      <c r="D120" s="31"/>
      <c r="E120" s="31"/>
      <c r="F120" s="31"/>
      <c r="G120" s="31"/>
      <c r="H120" s="30"/>
      <c r="I120" s="30"/>
      <c r="J120" s="31"/>
      <c r="K120" s="30"/>
      <c r="L120" s="30"/>
      <c r="M120" s="30"/>
      <c r="N120" s="59"/>
      <c r="O120" s="52"/>
      <c r="P120" s="31"/>
    </row>
    <row r="121" spans="1:16" x14ac:dyDescent="0.25">
      <c r="A121" s="30"/>
      <c r="B121" s="30"/>
      <c r="C121" s="31"/>
      <c r="D121" s="31"/>
      <c r="E121" s="31"/>
      <c r="F121" s="31"/>
      <c r="G121" s="31"/>
      <c r="H121" s="30"/>
      <c r="I121" s="30"/>
      <c r="J121" s="31"/>
      <c r="K121" s="30"/>
      <c r="L121" s="30"/>
      <c r="M121" s="30"/>
      <c r="N121" s="59"/>
      <c r="O121" s="52"/>
      <c r="P121" s="31"/>
    </row>
    <row r="122" spans="1:16" x14ac:dyDescent="0.25">
      <c r="A122" s="30"/>
      <c r="B122" s="30"/>
      <c r="C122" s="31"/>
      <c r="D122" s="31"/>
      <c r="E122" s="31"/>
      <c r="F122" s="31"/>
      <c r="G122" s="31"/>
      <c r="H122" s="30"/>
      <c r="I122" s="30"/>
      <c r="J122" s="31"/>
      <c r="K122" s="30"/>
      <c r="L122" s="30"/>
      <c r="M122" s="30"/>
      <c r="N122" s="59"/>
      <c r="O122" s="52"/>
      <c r="P122" s="31"/>
    </row>
    <row r="123" spans="1:16" x14ac:dyDescent="0.25">
      <c r="A123" s="30"/>
      <c r="B123" s="30"/>
      <c r="C123" s="31"/>
      <c r="D123" s="31"/>
      <c r="E123" s="31"/>
      <c r="F123" s="31"/>
      <c r="G123" s="31"/>
      <c r="H123" s="30"/>
      <c r="I123" s="30"/>
      <c r="J123" s="31"/>
      <c r="K123" s="30"/>
      <c r="L123" s="30"/>
      <c r="M123" s="30"/>
      <c r="N123" s="59"/>
      <c r="O123" s="52"/>
      <c r="P123" s="31"/>
    </row>
    <row r="124" spans="1:16" x14ac:dyDescent="0.25">
      <c r="A124" s="30"/>
      <c r="B124" s="30"/>
      <c r="C124" s="31"/>
      <c r="D124" s="31"/>
      <c r="E124" s="31"/>
      <c r="F124" s="31"/>
      <c r="G124" s="31"/>
      <c r="H124" s="30"/>
      <c r="I124" s="30"/>
      <c r="J124" s="31"/>
      <c r="K124" s="30"/>
      <c r="L124" s="30"/>
      <c r="M124" s="30"/>
      <c r="N124" s="59"/>
      <c r="O124" s="52"/>
      <c r="P124" s="31"/>
    </row>
    <row r="125" spans="1:16" x14ac:dyDescent="0.25">
      <c r="A125" s="30"/>
      <c r="B125" s="30"/>
      <c r="C125" s="31"/>
      <c r="D125" s="31"/>
      <c r="E125" s="31"/>
      <c r="F125" s="31"/>
      <c r="G125" s="31"/>
      <c r="H125" s="30"/>
      <c r="I125" s="30"/>
      <c r="J125" s="31"/>
      <c r="K125" s="30"/>
      <c r="L125" s="30"/>
      <c r="M125" s="30"/>
      <c r="N125" s="59"/>
      <c r="O125" s="52"/>
      <c r="P125" s="31"/>
    </row>
    <row r="126" spans="1:16" x14ac:dyDescent="0.25">
      <c r="A126" s="30"/>
      <c r="B126" s="30"/>
      <c r="C126" s="31"/>
      <c r="D126" s="31"/>
      <c r="E126" s="31"/>
      <c r="F126" s="31"/>
      <c r="G126" s="31"/>
      <c r="H126" s="30"/>
      <c r="I126" s="30"/>
      <c r="J126" s="31"/>
      <c r="K126" s="30"/>
      <c r="L126" s="30"/>
      <c r="M126" s="30"/>
      <c r="N126" s="59"/>
      <c r="O126" s="52"/>
      <c r="P126" s="31"/>
    </row>
    <row r="127" spans="1:16" x14ac:dyDescent="0.25">
      <c r="A127" s="30"/>
      <c r="B127" s="30"/>
      <c r="C127" s="31"/>
      <c r="D127" s="31"/>
      <c r="E127" s="31"/>
      <c r="F127" s="31"/>
      <c r="G127" s="31"/>
      <c r="H127" s="30"/>
      <c r="I127" s="30"/>
      <c r="J127" s="31"/>
      <c r="K127" s="30"/>
      <c r="L127" s="30"/>
      <c r="M127" s="30"/>
      <c r="N127" s="59"/>
      <c r="O127" s="52"/>
      <c r="P127" s="31"/>
    </row>
    <row r="128" spans="1:16" x14ac:dyDescent="0.25">
      <c r="A128" s="30"/>
      <c r="B128" s="30"/>
      <c r="C128" s="31"/>
      <c r="D128" s="31"/>
      <c r="E128" s="31"/>
      <c r="F128" s="31"/>
      <c r="G128" s="31"/>
      <c r="H128" s="30"/>
      <c r="I128" s="30"/>
      <c r="J128" s="31"/>
      <c r="K128" s="30"/>
      <c r="L128" s="30"/>
      <c r="M128" s="30"/>
      <c r="N128" s="59"/>
      <c r="O128" s="52"/>
      <c r="P128" s="31"/>
    </row>
    <row r="129" spans="1:16" x14ac:dyDescent="0.25">
      <c r="A129" s="30"/>
      <c r="B129" s="30"/>
      <c r="C129" s="31"/>
      <c r="D129" s="31"/>
      <c r="E129" s="31"/>
      <c r="F129" s="31"/>
      <c r="G129" s="31"/>
      <c r="H129" s="30"/>
      <c r="I129" s="30"/>
      <c r="J129" s="31"/>
      <c r="K129" s="30"/>
      <c r="L129" s="30"/>
      <c r="M129" s="30"/>
      <c r="N129" s="59"/>
      <c r="O129" s="52"/>
      <c r="P129" s="31"/>
    </row>
    <row r="130" spans="1:16" x14ac:dyDescent="0.25">
      <c r="A130" s="30"/>
      <c r="B130" s="30"/>
      <c r="C130" s="31"/>
      <c r="D130" s="31"/>
      <c r="E130" s="31"/>
      <c r="F130" s="31"/>
      <c r="G130" s="31"/>
      <c r="H130" s="30"/>
      <c r="I130" s="30"/>
      <c r="J130" s="31"/>
      <c r="K130" s="30"/>
      <c r="L130" s="30"/>
      <c r="M130" s="30"/>
      <c r="N130" s="59"/>
      <c r="O130" s="52"/>
      <c r="P130" s="31"/>
    </row>
    <row r="131" spans="1:16" x14ac:dyDescent="0.25">
      <c r="A131" s="30"/>
      <c r="B131" s="30"/>
      <c r="C131" s="31"/>
      <c r="D131" s="31"/>
      <c r="E131" s="31"/>
      <c r="F131" s="31"/>
      <c r="G131" s="31"/>
      <c r="H131" s="30"/>
      <c r="I131" s="30"/>
      <c r="J131" s="31"/>
      <c r="K131" s="30"/>
      <c r="L131" s="30"/>
      <c r="M131" s="30"/>
      <c r="N131" s="59"/>
      <c r="O131" s="52"/>
      <c r="P131" s="31"/>
    </row>
    <row r="132" spans="1:16" x14ac:dyDescent="0.25">
      <c r="A132" s="30"/>
      <c r="B132" s="30"/>
      <c r="C132" s="31"/>
      <c r="D132" s="31"/>
      <c r="E132" s="31"/>
      <c r="F132" s="31"/>
      <c r="G132" s="31"/>
      <c r="H132" s="30"/>
      <c r="I132" s="30"/>
      <c r="J132" s="31"/>
      <c r="K132" s="30"/>
      <c r="L132" s="30"/>
      <c r="M132" s="30"/>
      <c r="N132" s="59"/>
      <c r="O132" s="52"/>
      <c r="P132" s="31"/>
    </row>
    <row r="133" spans="1:16" x14ac:dyDescent="0.25">
      <c r="A133" s="30"/>
      <c r="B133" s="30"/>
      <c r="C133" s="31"/>
      <c r="D133" s="31"/>
      <c r="E133" s="31"/>
      <c r="F133" s="31"/>
      <c r="G133" s="31"/>
      <c r="H133" s="30"/>
      <c r="I133" s="30"/>
      <c r="J133" s="31"/>
      <c r="K133" s="30"/>
      <c r="L133" s="30"/>
      <c r="M133" s="30"/>
      <c r="N133" s="59"/>
      <c r="O133" s="52"/>
      <c r="P133" s="31"/>
    </row>
  </sheetData>
  <autoFilter ref="A1:Q79" xr:uid="{1009A1F4-EA68-4930-AE77-B37E1DAE311D}"/>
  <mergeCells count="9">
    <mergeCell ref="A41:A48"/>
    <mergeCell ref="A50:A56"/>
    <mergeCell ref="A57:A68"/>
    <mergeCell ref="A36:A40"/>
    <mergeCell ref="A2:A11"/>
    <mergeCell ref="A12:A16"/>
    <mergeCell ref="A17:A26"/>
    <mergeCell ref="A27:A30"/>
    <mergeCell ref="A31:A35"/>
  </mergeCells>
  <phoneticPr fontId="6"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0A67-F4A3-4BF8-BE1E-2F3C60DE04F7}">
  <dimension ref="A1:R135"/>
  <sheetViews>
    <sheetView rightToLeft="1" zoomScaleNormal="100" workbookViewId="0">
      <pane ySplit="1" topLeftCell="A8" activePane="bottomLeft" state="frozen"/>
      <selection pane="bottomLeft" activeCell="I19" sqref="I19"/>
    </sheetView>
  </sheetViews>
  <sheetFormatPr defaultRowHeight="15" x14ac:dyDescent="0.25"/>
  <cols>
    <col min="1" max="1" width="9.140625" style="28"/>
    <col min="2" max="2" width="12.42578125" style="28" bestFit="1" customWidth="1"/>
    <col min="3" max="3" width="13" style="29" bestFit="1" customWidth="1"/>
    <col min="4" max="4" width="12.85546875" style="29" bestFit="1" customWidth="1"/>
    <col min="5" max="5" width="16.42578125" style="29" customWidth="1"/>
    <col min="6" max="6" width="18.42578125" style="29" customWidth="1"/>
    <col min="7" max="7" width="25.7109375" style="29" customWidth="1"/>
    <col min="8" max="8" width="10.85546875" style="28" customWidth="1"/>
    <col min="9" max="9" width="26.42578125" style="28" customWidth="1"/>
    <col min="10" max="10" width="12.28515625" style="29" bestFit="1" customWidth="1"/>
    <col min="11" max="11" width="8.28515625" style="28" customWidth="1"/>
    <col min="12" max="12" width="9.85546875" style="28" customWidth="1"/>
    <col min="13" max="13" width="13.140625" style="28" bestFit="1" customWidth="1"/>
    <col min="14" max="14" width="10.7109375" style="60" bestFit="1" customWidth="1"/>
    <col min="15" max="15" width="10" style="42" bestFit="1" customWidth="1"/>
    <col min="16" max="16" width="13.140625" style="29" bestFit="1" customWidth="1"/>
    <col min="17" max="17" width="10.5703125" style="28" bestFit="1" customWidth="1"/>
  </cols>
  <sheetData>
    <row r="1" spans="1:18" ht="61.5" thickBot="1" x14ac:dyDescent="0.3">
      <c r="A1" s="16" t="s">
        <v>34</v>
      </c>
      <c r="B1" s="17" t="s">
        <v>35</v>
      </c>
      <c r="C1" s="18" t="s">
        <v>4</v>
      </c>
      <c r="D1" s="18" t="s">
        <v>36</v>
      </c>
      <c r="E1" s="18" t="s">
        <v>37</v>
      </c>
      <c r="F1" s="19" t="s">
        <v>38</v>
      </c>
      <c r="G1" s="18" t="s">
        <v>39</v>
      </c>
      <c r="H1" s="17" t="s">
        <v>40</v>
      </c>
      <c r="I1" s="20" t="s">
        <v>17</v>
      </c>
      <c r="J1" s="49" t="s">
        <v>23</v>
      </c>
      <c r="K1" s="21" t="s">
        <v>24</v>
      </c>
      <c r="L1" s="22" t="s">
        <v>21</v>
      </c>
      <c r="M1" s="22" t="s">
        <v>41</v>
      </c>
      <c r="N1" s="23" t="s">
        <v>25</v>
      </c>
      <c r="O1" s="50" t="s">
        <v>42</v>
      </c>
      <c r="P1" s="24" t="s">
        <v>27</v>
      </c>
      <c r="Q1" s="25" t="s">
        <v>32</v>
      </c>
    </row>
    <row r="2" spans="1:18" ht="15.75" thickBot="1" x14ac:dyDescent="0.3">
      <c r="A2" s="53">
        <v>379</v>
      </c>
      <c r="B2" s="54" t="s">
        <v>44</v>
      </c>
      <c r="C2" s="55">
        <v>137590</v>
      </c>
      <c r="D2" s="55">
        <f>C2*0.992</f>
        <v>136489.28</v>
      </c>
      <c r="E2" s="55">
        <v>134442</v>
      </c>
      <c r="F2" s="55">
        <v>2047</v>
      </c>
      <c r="G2" s="55">
        <f>D2-E2-F2</f>
        <v>0.27999999999883585</v>
      </c>
      <c r="H2" s="54" t="s">
        <v>46</v>
      </c>
      <c r="I2" s="54" t="s">
        <v>45</v>
      </c>
      <c r="J2" s="55">
        <v>136489.28</v>
      </c>
      <c r="K2" s="54"/>
      <c r="L2" s="54" t="s">
        <v>46</v>
      </c>
      <c r="M2" s="54" t="s">
        <v>132</v>
      </c>
      <c r="N2" s="58">
        <v>1.5</v>
      </c>
      <c r="O2" s="56">
        <v>2047</v>
      </c>
      <c r="P2" s="57">
        <f>J2-O2</f>
        <v>134442.28</v>
      </c>
      <c r="Q2" s="51" t="s">
        <v>152</v>
      </c>
    </row>
    <row r="3" spans="1:18" ht="15.75" thickBot="1" x14ac:dyDescent="0.3">
      <c r="A3" s="183">
        <v>416</v>
      </c>
      <c r="B3" s="184" t="s">
        <v>44</v>
      </c>
      <c r="C3" s="185">
        <v>483372</v>
      </c>
      <c r="D3" s="185">
        <f>C3*0.992</f>
        <v>479505.02399999998</v>
      </c>
      <c r="E3" s="185">
        <v>472312</v>
      </c>
      <c r="F3" s="185">
        <v>7193</v>
      </c>
      <c r="G3" s="185">
        <f>D3-E3-F3</f>
        <v>2.3999999975785613E-2</v>
      </c>
      <c r="H3" s="184" t="s">
        <v>46</v>
      </c>
      <c r="I3" s="184" t="s">
        <v>128</v>
      </c>
      <c r="J3" s="185">
        <v>479505.02</v>
      </c>
      <c r="K3" s="184"/>
      <c r="L3" s="184" t="s">
        <v>46</v>
      </c>
      <c r="M3" s="184" t="s">
        <v>132</v>
      </c>
      <c r="N3" s="186">
        <v>1.5</v>
      </c>
      <c r="O3" s="187">
        <v>7193</v>
      </c>
      <c r="P3" s="188">
        <f>J3-O3</f>
        <v>472312.02</v>
      </c>
      <c r="Q3" s="182" t="s">
        <v>333</v>
      </c>
    </row>
    <row r="4" spans="1:18" x14ac:dyDescent="0.25">
      <c r="A4" s="1086">
        <v>423</v>
      </c>
      <c r="B4" s="410" t="s">
        <v>122</v>
      </c>
      <c r="C4" s="411">
        <v>629752</v>
      </c>
      <c r="D4" s="411">
        <f>C4*0.992</f>
        <v>624713.98399999994</v>
      </c>
      <c r="E4" s="411">
        <v>7307</v>
      </c>
      <c r="F4" s="411">
        <v>479482</v>
      </c>
      <c r="G4" s="411">
        <f>D4-E4-F4</f>
        <v>137924.98399999994</v>
      </c>
      <c r="H4" s="410" t="s">
        <v>46</v>
      </c>
      <c r="I4" s="410" t="s">
        <v>219</v>
      </c>
      <c r="J4" s="411">
        <v>487149.08</v>
      </c>
      <c r="K4" s="410"/>
      <c r="L4" s="410" t="s">
        <v>46</v>
      </c>
      <c r="M4" s="410" t="s">
        <v>132</v>
      </c>
      <c r="N4" s="412">
        <v>1.5</v>
      </c>
      <c r="O4" s="413">
        <v>7307</v>
      </c>
      <c r="P4" s="414">
        <f>J4-O4</f>
        <v>479842.08</v>
      </c>
      <c r="Q4" s="234" t="s">
        <v>328</v>
      </c>
    </row>
    <row r="5" spans="1:18" x14ac:dyDescent="0.25">
      <c r="A5" s="1087"/>
      <c r="B5" s="231" t="s">
        <v>122</v>
      </c>
      <c r="C5" s="232">
        <v>629752</v>
      </c>
      <c r="D5" s="232">
        <f>C5*0.992</f>
        <v>624713.98399999994</v>
      </c>
      <c r="E5" s="235">
        <v>3307.09</v>
      </c>
      <c r="F5" s="235">
        <v>49.6</v>
      </c>
      <c r="G5" s="235">
        <f>G4-E5-F5</f>
        <v>134568.29399999994</v>
      </c>
      <c r="H5" s="230" t="s">
        <v>46</v>
      </c>
      <c r="I5" s="341" t="s">
        <v>250</v>
      </c>
      <c r="J5" s="235">
        <v>3307.09</v>
      </c>
      <c r="K5" s="230"/>
      <c r="L5" s="230" t="s">
        <v>46</v>
      </c>
      <c r="M5" s="230" t="s">
        <v>337</v>
      </c>
      <c r="N5" s="233">
        <v>1.5</v>
      </c>
      <c r="O5" s="236">
        <v>50</v>
      </c>
      <c r="P5" s="415">
        <f>J5-O5</f>
        <v>3257.09</v>
      </c>
      <c r="Q5" s="234" t="s">
        <v>493</v>
      </c>
      <c r="R5" s="1077" t="s">
        <v>374</v>
      </c>
    </row>
    <row r="6" spans="1:18" x14ac:dyDescent="0.25">
      <c r="A6" s="1087"/>
      <c r="B6" s="231" t="s">
        <v>122</v>
      </c>
      <c r="C6" s="232">
        <v>629752</v>
      </c>
      <c r="D6" s="232">
        <f>C6*0.992</f>
        <v>624713.98399999994</v>
      </c>
      <c r="E6" s="235">
        <v>709.16</v>
      </c>
      <c r="F6" s="235">
        <v>10.63</v>
      </c>
      <c r="G6" s="235">
        <f>G5-E6-F6</f>
        <v>133848.50399999993</v>
      </c>
      <c r="H6" s="230" t="s">
        <v>46</v>
      </c>
      <c r="I6" s="341" t="s">
        <v>250</v>
      </c>
      <c r="J6" s="235">
        <v>709.16</v>
      </c>
      <c r="K6" s="230"/>
      <c r="L6" s="230" t="s">
        <v>46</v>
      </c>
      <c r="M6" s="230" t="s">
        <v>337</v>
      </c>
      <c r="N6" s="233">
        <v>1.5</v>
      </c>
      <c r="O6" s="236">
        <v>11</v>
      </c>
      <c r="P6" s="415">
        <f>J6-O6</f>
        <v>698.16</v>
      </c>
      <c r="Q6" s="234" t="s">
        <v>493</v>
      </c>
      <c r="R6" s="1077"/>
    </row>
    <row r="7" spans="1:18" x14ac:dyDescent="0.25">
      <c r="A7" s="1087"/>
      <c r="B7" s="231" t="s">
        <v>122</v>
      </c>
      <c r="C7" s="232">
        <v>629752</v>
      </c>
      <c r="D7" s="232">
        <f t="shared" ref="D7:D13" si="0">C7*0.992</f>
        <v>624713.98399999994</v>
      </c>
      <c r="E7" s="235">
        <v>13870.95</v>
      </c>
      <c r="F7" s="235">
        <v>208</v>
      </c>
      <c r="G7" s="235">
        <f t="shared" ref="G7:G13" si="1">G6-E7-F7</f>
        <v>119769.55399999993</v>
      </c>
      <c r="H7" s="230" t="s">
        <v>46</v>
      </c>
      <c r="I7" s="341" t="s">
        <v>250</v>
      </c>
      <c r="J7" s="235">
        <v>13870.95</v>
      </c>
      <c r="K7" s="230"/>
      <c r="L7" s="230" t="s">
        <v>46</v>
      </c>
      <c r="M7" s="230" t="s">
        <v>337</v>
      </c>
      <c r="N7" s="233">
        <v>1.5</v>
      </c>
      <c r="O7" s="236">
        <v>208</v>
      </c>
      <c r="P7" s="415">
        <f t="shared" ref="P7:P13" si="2">J7-O7</f>
        <v>13662.95</v>
      </c>
      <c r="Q7" s="234" t="s">
        <v>493</v>
      </c>
      <c r="R7" s="1077"/>
    </row>
    <row r="8" spans="1:18" x14ac:dyDescent="0.25">
      <c r="A8" s="1087"/>
      <c r="B8" s="231" t="s">
        <v>122</v>
      </c>
      <c r="C8" s="232">
        <v>629752</v>
      </c>
      <c r="D8" s="232">
        <f t="shared" si="0"/>
        <v>624713.98399999994</v>
      </c>
      <c r="E8" s="235">
        <v>1296.6300000000001</v>
      </c>
      <c r="F8" s="235">
        <v>19.440000000000001</v>
      </c>
      <c r="G8" s="235">
        <f t="shared" si="1"/>
        <v>118453.48399999992</v>
      </c>
      <c r="H8" s="230" t="s">
        <v>46</v>
      </c>
      <c r="I8" s="341" t="s">
        <v>250</v>
      </c>
      <c r="J8" s="235">
        <v>1296.6300000000001</v>
      </c>
      <c r="K8" s="230"/>
      <c r="L8" s="230" t="s">
        <v>46</v>
      </c>
      <c r="M8" s="230" t="s">
        <v>337</v>
      </c>
      <c r="N8" s="233">
        <v>1.5</v>
      </c>
      <c r="O8" s="236">
        <v>19</v>
      </c>
      <c r="P8" s="415">
        <f t="shared" si="2"/>
        <v>1277.6300000000001</v>
      </c>
      <c r="Q8" s="234" t="s">
        <v>493</v>
      </c>
      <c r="R8" s="1077"/>
    </row>
    <row r="9" spans="1:18" x14ac:dyDescent="0.25">
      <c r="A9" s="1087"/>
      <c r="B9" s="231" t="s">
        <v>122</v>
      </c>
      <c r="C9" s="232">
        <v>629752</v>
      </c>
      <c r="D9" s="232">
        <f t="shared" si="0"/>
        <v>624713.98399999994</v>
      </c>
      <c r="E9" s="235">
        <v>28420</v>
      </c>
      <c r="F9" s="235">
        <v>433</v>
      </c>
      <c r="G9" s="235">
        <f t="shared" si="1"/>
        <v>89600.483999999924</v>
      </c>
      <c r="H9" s="230" t="s">
        <v>46</v>
      </c>
      <c r="I9" s="230" t="s">
        <v>300</v>
      </c>
      <c r="J9" s="235">
        <v>28852.53</v>
      </c>
      <c r="K9" s="230"/>
      <c r="L9" s="230" t="s">
        <v>46</v>
      </c>
      <c r="M9" s="230" t="s">
        <v>132</v>
      </c>
      <c r="N9" s="233">
        <v>1.5</v>
      </c>
      <c r="O9" s="236">
        <v>433</v>
      </c>
      <c r="P9" s="415">
        <f t="shared" si="2"/>
        <v>28419.53</v>
      </c>
      <c r="Q9" s="234" t="s">
        <v>368</v>
      </c>
    </row>
    <row r="10" spans="1:18" x14ac:dyDescent="0.25">
      <c r="A10" s="1087"/>
      <c r="B10" s="231" t="s">
        <v>122</v>
      </c>
      <c r="C10" s="232">
        <v>629752</v>
      </c>
      <c r="D10" s="232">
        <f t="shared" si="0"/>
        <v>624713.98399999994</v>
      </c>
      <c r="E10" s="235">
        <v>28670</v>
      </c>
      <c r="F10" s="235">
        <v>437</v>
      </c>
      <c r="G10" s="235">
        <f t="shared" si="1"/>
        <v>60493.483999999924</v>
      </c>
      <c r="H10" s="230" t="s">
        <v>46</v>
      </c>
      <c r="I10" s="230" t="s">
        <v>159</v>
      </c>
      <c r="J10" s="235">
        <v>29107.26</v>
      </c>
      <c r="K10" s="235"/>
      <c r="L10" s="230" t="s">
        <v>46</v>
      </c>
      <c r="M10" s="230" t="s">
        <v>132</v>
      </c>
      <c r="N10" s="233">
        <v>1.5</v>
      </c>
      <c r="O10" s="236">
        <v>437</v>
      </c>
      <c r="P10" s="415">
        <f t="shared" si="2"/>
        <v>28670.26</v>
      </c>
      <c r="Q10" s="234" t="s">
        <v>336</v>
      </c>
    </row>
    <row r="11" spans="1:18" x14ac:dyDescent="0.25">
      <c r="A11" s="1087"/>
      <c r="B11" s="231" t="s">
        <v>122</v>
      </c>
      <c r="C11" s="232">
        <v>629752</v>
      </c>
      <c r="D11" s="232">
        <f t="shared" si="0"/>
        <v>624713.98399999994</v>
      </c>
      <c r="E11" s="235">
        <v>5180</v>
      </c>
      <c r="F11" s="235">
        <v>79</v>
      </c>
      <c r="G11" s="235">
        <f t="shared" si="1"/>
        <v>55234.483999999924</v>
      </c>
      <c r="H11" s="230" t="s">
        <v>46</v>
      </c>
      <c r="I11" s="230" t="s">
        <v>305</v>
      </c>
      <c r="J11" s="235">
        <v>5258.92</v>
      </c>
      <c r="K11" s="235"/>
      <c r="L11" s="230" t="s">
        <v>46</v>
      </c>
      <c r="M11" s="230" t="s">
        <v>132</v>
      </c>
      <c r="N11" s="233">
        <v>1.5</v>
      </c>
      <c r="O11" s="236">
        <v>79</v>
      </c>
      <c r="P11" s="415">
        <f t="shared" si="2"/>
        <v>5179.92</v>
      </c>
      <c r="Q11" s="234" t="s">
        <v>558</v>
      </c>
    </row>
    <row r="12" spans="1:18" x14ac:dyDescent="0.25">
      <c r="A12" s="1087"/>
      <c r="B12" s="231" t="s">
        <v>122</v>
      </c>
      <c r="C12" s="232">
        <v>629752</v>
      </c>
      <c r="D12" s="232">
        <f t="shared" si="0"/>
        <v>624713.98399999994</v>
      </c>
      <c r="E12" s="235"/>
      <c r="F12" s="235"/>
      <c r="G12" s="235">
        <f t="shared" si="1"/>
        <v>55234.483999999924</v>
      </c>
      <c r="H12" s="230" t="s">
        <v>46</v>
      </c>
      <c r="I12" s="230" t="s">
        <v>306</v>
      </c>
      <c r="J12" s="235">
        <v>12712.48</v>
      </c>
      <c r="K12" s="235"/>
      <c r="L12" s="230" t="s">
        <v>46</v>
      </c>
      <c r="M12" s="230"/>
      <c r="N12" s="233">
        <v>1.5</v>
      </c>
      <c r="O12" s="236">
        <v>191</v>
      </c>
      <c r="P12" s="415">
        <f t="shared" si="2"/>
        <v>12521.48</v>
      </c>
      <c r="Q12" s="234"/>
    </row>
    <row r="13" spans="1:18" ht="15.75" thickBot="1" x14ac:dyDescent="0.3">
      <c r="A13" s="1088"/>
      <c r="B13" s="416" t="s">
        <v>122</v>
      </c>
      <c r="C13" s="417">
        <v>629752</v>
      </c>
      <c r="D13" s="417">
        <f t="shared" si="0"/>
        <v>624713.98399999994</v>
      </c>
      <c r="E13" s="418">
        <v>41813</v>
      </c>
      <c r="F13" s="418">
        <v>637</v>
      </c>
      <c r="G13" s="418">
        <f t="shared" si="1"/>
        <v>12784.483999999924</v>
      </c>
      <c r="H13" s="419" t="s">
        <v>46</v>
      </c>
      <c r="I13" s="419" t="s">
        <v>307</v>
      </c>
      <c r="J13" s="418">
        <v>42449.88</v>
      </c>
      <c r="K13" s="418"/>
      <c r="L13" s="419" t="s">
        <v>46</v>
      </c>
      <c r="M13" s="419" t="s">
        <v>132</v>
      </c>
      <c r="N13" s="420">
        <v>1.5</v>
      </c>
      <c r="O13" s="421">
        <v>637</v>
      </c>
      <c r="P13" s="422">
        <f t="shared" si="2"/>
        <v>41812.879999999997</v>
      </c>
      <c r="Q13" s="234" t="s">
        <v>518</v>
      </c>
    </row>
    <row r="14" spans="1:18" x14ac:dyDescent="0.25">
      <c r="A14" s="1089">
        <v>441</v>
      </c>
      <c r="B14" s="399" t="s">
        <v>322</v>
      </c>
      <c r="C14" s="400">
        <v>440910</v>
      </c>
      <c r="D14" s="400">
        <f>C14*0.993</f>
        <v>437823.63</v>
      </c>
      <c r="E14" s="400">
        <v>43668</v>
      </c>
      <c r="F14" s="400">
        <v>397</v>
      </c>
      <c r="G14" s="400">
        <f>D14-E14-F14</f>
        <v>393758.63</v>
      </c>
      <c r="H14" s="399" t="s">
        <v>97</v>
      </c>
      <c r="I14" s="399" t="s">
        <v>323</v>
      </c>
      <c r="J14" s="400">
        <v>44065.13</v>
      </c>
      <c r="K14" s="399"/>
      <c r="L14" s="399" t="s">
        <v>97</v>
      </c>
      <c r="M14" s="317" t="s">
        <v>132</v>
      </c>
      <c r="N14" s="401">
        <v>8.9999999999999993E-3</v>
      </c>
      <c r="O14" s="402">
        <v>397</v>
      </c>
      <c r="P14" s="403">
        <f t="shared" ref="P14:P28" si="3">J14-O14</f>
        <v>43668.13</v>
      </c>
      <c r="Q14" s="320" t="s">
        <v>492</v>
      </c>
    </row>
    <row r="15" spans="1:18" x14ac:dyDescent="0.25">
      <c r="A15" s="1090"/>
      <c r="B15" s="317" t="s">
        <v>322</v>
      </c>
      <c r="C15" s="318">
        <v>440910</v>
      </c>
      <c r="D15" s="318">
        <v>437823.63</v>
      </c>
      <c r="E15" s="318">
        <v>24890</v>
      </c>
      <c r="F15" s="318">
        <v>226</v>
      </c>
      <c r="G15" s="318">
        <f>G14-E15-F15</f>
        <v>368642.63</v>
      </c>
      <c r="H15" s="317" t="s">
        <v>97</v>
      </c>
      <c r="I15" s="317" t="s">
        <v>323</v>
      </c>
      <c r="J15" s="318">
        <v>25116.37</v>
      </c>
      <c r="K15" s="317"/>
      <c r="L15" s="317" t="s">
        <v>97</v>
      </c>
      <c r="M15" s="317" t="s">
        <v>132</v>
      </c>
      <c r="N15" s="321">
        <v>8.9999999999999993E-3</v>
      </c>
      <c r="O15" s="319">
        <v>226</v>
      </c>
      <c r="P15" s="404">
        <f t="shared" si="3"/>
        <v>24890.37</v>
      </c>
      <c r="Q15" s="320" t="s">
        <v>492</v>
      </c>
    </row>
    <row r="16" spans="1:18" x14ac:dyDescent="0.25">
      <c r="A16" s="1090"/>
      <c r="B16" s="317" t="s">
        <v>322</v>
      </c>
      <c r="C16" s="318">
        <v>440910</v>
      </c>
      <c r="D16" s="318">
        <v>437823.63</v>
      </c>
      <c r="E16" s="318">
        <v>14642</v>
      </c>
      <c r="F16" s="318">
        <v>133</v>
      </c>
      <c r="G16" s="318">
        <f>G15-E16-F16</f>
        <v>353867.63</v>
      </c>
      <c r="H16" s="317" t="s">
        <v>97</v>
      </c>
      <c r="I16" s="317" t="s">
        <v>323</v>
      </c>
      <c r="J16" s="318">
        <v>14774.78</v>
      </c>
      <c r="K16" s="317"/>
      <c r="L16" s="317" t="s">
        <v>97</v>
      </c>
      <c r="M16" s="317" t="s">
        <v>132</v>
      </c>
      <c r="N16" s="321">
        <v>8.9999999999999993E-3</v>
      </c>
      <c r="O16" s="319">
        <v>133</v>
      </c>
      <c r="P16" s="404">
        <f t="shared" si="3"/>
        <v>14641.78</v>
      </c>
      <c r="Q16" s="320" t="s">
        <v>492</v>
      </c>
    </row>
    <row r="17" spans="1:17" ht="15.75" thickBot="1" x14ac:dyDescent="0.3">
      <c r="A17" s="1091"/>
      <c r="B17" s="405" t="s">
        <v>322</v>
      </c>
      <c r="C17" s="406">
        <v>440910</v>
      </c>
      <c r="D17" s="406">
        <v>437823.63</v>
      </c>
      <c r="E17" s="406">
        <v>350682</v>
      </c>
      <c r="F17" s="406">
        <v>3185</v>
      </c>
      <c r="G17" s="406">
        <f>G16-E17-F17</f>
        <v>0.63000000000465661</v>
      </c>
      <c r="H17" s="405" t="s">
        <v>97</v>
      </c>
      <c r="I17" s="405" t="s">
        <v>181</v>
      </c>
      <c r="J17" s="406">
        <v>353867.36</v>
      </c>
      <c r="K17" s="405"/>
      <c r="L17" s="405" t="s">
        <v>97</v>
      </c>
      <c r="M17" s="405" t="s">
        <v>132</v>
      </c>
      <c r="N17" s="407">
        <v>8.9999999999999993E-3</v>
      </c>
      <c r="O17" s="408">
        <v>3185</v>
      </c>
      <c r="P17" s="409">
        <f t="shared" si="3"/>
        <v>350682.36</v>
      </c>
      <c r="Q17" s="320" t="s">
        <v>368</v>
      </c>
    </row>
    <row r="18" spans="1:17" x14ac:dyDescent="0.25">
      <c r="A18" s="1092">
        <v>443</v>
      </c>
      <c r="B18" s="1078" t="s">
        <v>322</v>
      </c>
      <c r="C18" s="394">
        <v>599211</v>
      </c>
      <c r="D18" s="394">
        <f t="shared" ref="D18:D28" si="4">C18*0.993</f>
        <v>595016.52300000004</v>
      </c>
      <c r="E18" s="394">
        <v>243986</v>
      </c>
      <c r="F18" s="394">
        <v>2216</v>
      </c>
      <c r="G18" s="394">
        <f>D18-E18-F18</f>
        <v>348814.52300000004</v>
      </c>
      <c r="H18" s="395" t="s">
        <v>97</v>
      </c>
      <c r="I18" s="395" t="s">
        <v>181</v>
      </c>
      <c r="J18" s="394">
        <v>246202.19</v>
      </c>
      <c r="K18" s="395"/>
      <c r="L18" s="395" t="s">
        <v>97</v>
      </c>
      <c r="M18" s="395" t="s">
        <v>132</v>
      </c>
      <c r="N18" s="396">
        <v>8.9999999999999993E-3</v>
      </c>
      <c r="O18" s="397">
        <f>J18*N18</f>
        <v>2215.8197099999998</v>
      </c>
      <c r="P18" s="398">
        <f t="shared" si="3"/>
        <v>243986.37028999999</v>
      </c>
      <c r="Q18" s="328" t="s">
        <v>373</v>
      </c>
    </row>
    <row r="19" spans="1:17" ht="15.75" thickBot="1" x14ac:dyDescent="0.3">
      <c r="A19" s="1093"/>
      <c r="B19" s="1079"/>
      <c r="C19" s="600">
        <v>599212</v>
      </c>
      <c r="D19" s="600">
        <f t="shared" si="4"/>
        <v>595017.51599999995</v>
      </c>
      <c r="E19" s="600">
        <v>345675</v>
      </c>
      <c r="F19" s="600">
        <v>3139</v>
      </c>
      <c r="G19" s="600">
        <f>G18-E19-F19</f>
        <v>0.52300000004470348</v>
      </c>
      <c r="H19" s="601" t="s">
        <v>97</v>
      </c>
      <c r="I19" s="601" t="s">
        <v>130</v>
      </c>
      <c r="J19" s="600">
        <v>348814.34</v>
      </c>
      <c r="K19" s="601"/>
      <c r="L19" s="601" t="s">
        <v>97</v>
      </c>
      <c r="M19" s="601"/>
      <c r="N19" s="602">
        <v>8.9999999999999993E-3</v>
      </c>
      <c r="O19" s="603">
        <f>J19*N19</f>
        <v>3139.32906</v>
      </c>
      <c r="P19" s="604">
        <f t="shared" si="3"/>
        <v>345675.01094000001</v>
      </c>
      <c r="Q19" s="328"/>
    </row>
    <row r="20" spans="1:17" x14ac:dyDescent="0.25">
      <c r="A20" s="1080">
        <v>446</v>
      </c>
      <c r="B20" s="423" t="s">
        <v>83</v>
      </c>
      <c r="C20" s="424">
        <v>645328</v>
      </c>
      <c r="D20" s="424">
        <f t="shared" si="4"/>
        <v>640810.70400000003</v>
      </c>
      <c r="E20" s="424">
        <v>154749</v>
      </c>
      <c r="F20" s="424">
        <v>1405</v>
      </c>
      <c r="G20" s="424">
        <f>D20-E20-F20</f>
        <v>484656.70400000003</v>
      </c>
      <c r="H20" s="423" t="s">
        <v>97</v>
      </c>
      <c r="I20" s="423" t="s">
        <v>130</v>
      </c>
      <c r="J20" s="424">
        <v>156153.71</v>
      </c>
      <c r="K20" s="423"/>
      <c r="L20" s="423" t="s">
        <v>97</v>
      </c>
      <c r="M20" s="423" t="s">
        <v>132</v>
      </c>
      <c r="N20" s="425">
        <v>8.9999999999999993E-3</v>
      </c>
      <c r="O20" s="426">
        <v>1405</v>
      </c>
      <c r="P20" s="427">
        <f t="shared" si="3"/>
        <v>154748.71</v>
      </c>
      <c r="Q20" s="254" t="s">
        <v>678</v>
      </c>
    </row>
    <row r="21" spans="1:17" x14ac:dyDescent="0.25">
      <c r="A21" s="1081"/>
      <c r="B21" s="251" t="s">
        <v>83</v>
      </c>
      <c r="C21" s="252">
        <v>645328</v>
      </c>
      <c r="D21" s="252">
        <f t="shared" si="4"/>
        <v>640810.70400000003</v>
      </c>
      <c r="E21" s="252">
        <v>282504</v>
      </c>
      <c r="F21" s="252">
        <v>2566</v>
      </c>
      <c r="G21" s="252">
        <f>G20-E21-F21</f>
        <v>199586.70400000003</v>
      </c>
      <c r="H21" s="251" t="s">
        <v>97</v>
      </c>
      <c r="I21" s="251" t="s">
        <v>130</v>
      </c>
      <c r="J21" s="252">
        <v>285070.19</v>
      </c>
      <c r="K21" s="251"/>
      <c r="L21" s="251" t="s">
        <v>97</v>
      </c>
      <c r="M21" s="251" t="s">
        <v>132</v>
      </c>
      <c r="N21" s="393">
        <v>8.9999999999999993E-3</v>
      </c>
      <c r="O21" s="253">
        <v>2566</v>
      </c>
      <c r="P21" s="428">
        <f t="shared" si="3"/>
        <v>282504.19</v>
      </c>
      <c r="Q21" s="254" t="s">
        <v>544</v>
      </c>
    </row>
    <row r="22" spans="1:17" x14ac:dyDescent="0.25">
      <c r="A22" s="1081"/>
      <c r="B22" s="251" t="s">
        <v>83</v>
      </c>
      <c r="C22" s="252">
        <v>645328</v>
      </c>
      <c r="D22" s="252">
        <f t="shared" si="4"/>
        <v>640810.70400000003</v>
      </c>
      <c r="E22" s="252">
        <v>51289</v>
      </c>
      <c r="F22" s="252">
        <v>466</v>
      </c>
      <c r="G22" s="252">
        <f>G21-E22-F22</f>
        <v>147831.70400000003</v>
      </c>
      <c r="H22" s="251" t="s">
        <v>97</v>
      </c>
      <c r="I22" s="251" t="s">
        <v>159</v>
      </c>
      <c r="J22" s="252">
        <v>51755.02</v>
      </c>
      <c r="K22" s="251"/>
      <c r="L22" s="251" t="s">
        <v>97</v>
      </c>
      <c r="M22" s="251" t="s">
        <v>132</v>
      </c>
      <c r="N22" s="393">
        <v>8.9999999999999993E-3</v>
      </c>
      <c r="O22" s="253">
        <v>466</v>
      </c>
      <c r="P22" s="428">
        <f t="shared" si="3"/>
        <v>51289.02</v>
      </c>
      <c r="Q22" s="254" t="s">
        <v>542</v>
      </c>
    </row>
    <row r="23" spans="1:17" ht="15.75" thickBot="1" x14ac:dyDescent="0.3">
      <c r="A23" s="1082"/>
      <c r="B23" s="430" t="s">
        <v>83</v>
      </c>
      <c r="C23" s="429">
        <v>645328</v>
      </c>
      <c r="D23" s="429">
        <f t="shared" si="4"/>
        <v>640810.70400000003</v>
      </c>
      <c r="E23" s="429">
        <v>146502</v>
      </c>
      <c r="F23" s="429">
        <v>1330</v>
      </c>
      <c r="G23" s="429">
        <f>G22-E23-F23</f>
        <v>-0.29599999997299165</v>
      </c>
      <c r="H23" s="430" t="s">
        <v>97</v>
      </c>
      <c r="I23" s="430" t="s">
        <v>160</v>
      </c>
      <c r="J23" s="429">
        <v>147831.78</v>
      </c>
      <c r="K23" s="430"/>
      <c r="L23" s="430" t="s">
        <v>97</v>
      </c>
      <c r="M23" s="430" t="s">
        <v>132</v>
      </c>
      <c r="N23" s="431">
        <v>8.9999999999999993E-3</v>
      </c>
      <c r="O23" s="432">
        <v>1330</v>
      </c>
      <c r="P23" s="433">
        <f t="shared" si="3"/>
        <v>146501.78</v>
      </c>
      <c r="Q23" s="254" t="s">
        <v>542</v>
      </c>
    </row>
    <row r="24" spans="1:17" x14ac:dyDescent="0.25">
      <c r="A24" s="1083">
        <v>448</v>
      </c>
      <c r="B24" s="638" t="s">
        <v>83</v>
      </c>
      <c r="C24" s="639">
        <v>2037311</v>
      </c>
      <c r="D24" s="639">
        <f t="shared" si="4"/>
        <v>2023049.8230000001</v>
      </c>
      <c r="E24" s="639">
        <v>1779479</v>
      </c>
      <c r="F24" s="639">
        <v>16161</v>
      </c>
      <c r="G24" s="639">
        <f>D24-E24-F24</f>
        <v>227409.82300000009</v>
      </c>
      <c r="H24" s="638" t="s">
        <v>97</v>
      </c>
      <c r="I24" s="638" t="s">
        <v>395</v>
      </c>
      <c r="J24" s="639">
        <v>1795639.91</v>
      </c>
      <c r="K24" s="638"/>
      <c r="L24" s="638" t="s">
        <v>97</v>
      </c>
      <c r="M24" s="638" t="s">
        <v>132</v>
      </c>
      <c r="N24" s="640">
        <v>8.9999999999999993E-3</v>
      </c>
      <c r="O24" s="641">
        <v>16161</v>
      </c>
      <c r="P24" s="642">
        <f t="shared" si="3"/>
        <v>1779478.91</v>
      </c>
      <c r="Q24" s="434" t="s">
        <v>518</v>
      </c>
    </row>
    <row r="25" spans="1:17" x14ac:dyDescent="0.25">
      <c r="A25" s="1084"/>
      <c r="B25" s="435" t="s">
        <v>83</v>
      </c>
      <c r="C25" s="436">
        <v>2037311</v>
      </c>
      <c r="D25" s="605">
        <f t="shared" si="4"/>
        <v>2023049.8230000001</v>
      </c>
      <c r="E25" s="436">
        <v>32046</v>
      </c>
      <c r="F25" s="436">
        <v>291</v>
      </c>
      <c r="G25" s="436">
        <f>G24-E25-F25</f>
        <v>195072.82300000009</v>
      </c>
      <c r="H25" s="435" t="s">
        <v>97</v>
      </c>
      <c r="I25" s="435" t="s">
        <v>395</v>
      </c>
      <c r="J25" s="436">
        <v>32336.799999999999</v>
      </c>
      <c r="K25" s="435"/>
      <c r="L25" s="435" t="s">
        <v>97</v>
      </c>
      <c r="M25" s="435" t="s">
        <v>132</v>
      </c>
      <c r="N25" s="437">
        <v>8.9999999999999993E-3</v>
      </c>
      <c r="O25" s="438">
        <v>291</v>
      </c>
      <c r="P25" s="439">
        <f t="shared" si="3"/>
        <v>32045.8</v>
      </c>
      <c r="Q25" s="434" t="s">
        <v>518</v>
      </c>
    </row>
    <row r="26" spans="1:17" x14ac:dyDescent="0.25">
      <c r="A26" s="1084"/>
      <c r="B26" s="435" t="s">
        <v>83</v>
      </c>
      <c r="C26" s="436">
        <v>2037311</v>
      </c>
      <c r="D26" s="605">
        <f t="shared" si="4"/>
        <v>2023049.8230000001</v>
      </c>
      <c r="E26" s="436">
        <v>60587</v>
      </c>
      <c r="F26" s="436">
        <v>550</v>
      </c>
      <c r="G26" s="436">
        <f>G25-E26-F26</f>
        <v>133935.82300000009</v>
      </c>
      <c r="H26" s="435" t="s">
        <v>97</v>
      </c>
      <c r="I26" s="435" t="s">
        <v>90</v>
      </c>
      <c r="J26" s="436">
        <v>61137.13</v>
      </c>
      <c r="K26" s="435"/>
      <c r="L26" s="435" t="s">
        <v>97</v>
      </c>
      <c r="M26" s="435"/>
      <c r="N26" s="437">
        <v>8.9999999999999993E-3</v>
      </c>
      <c r="O26" s="438">
        <v>550</v>
      </c>
      <c r="P26" s="439">
        <f t="shared" si="3"/>
        <v>60587.13</v>
      </c>
      <c r="Q26" s="434" t="s">
        <v>542</v>
      </c>
    </row>
    <row r="27" spans="1:17" ht="15.75" thickBot="1" x14ac:dyDescent="0.3">
      <c r="A27" s="1085"/>
      <c r="B27" s="440" t="s">
        <v>83</v>
      </c>
      <c r="C27" s="441">
        <v>2037311</v>
      </c>
      <c r="D27" s="643">
        <f t="shared" si="4"/>
        <v>2023049.8230000001</v>
      </c>
      <c r="E27" s="441">
        <v>132730</v>
      </c>
      <c r="F27" s="441">
        <v>1205</v>
      </c>
      <c r="G27" s="441">
        <f>G26-E27-F27</f>
        <v>0.82300000009126961</v>
      </c>
      <c r="H27" s="440" t="s">
        <v>97</v>
      </c>
      <c r="I27" s="440" t="s">
        <v>159</v>
      </c>
      <c r="J27" s="441">
        <v>133935.98000000001</v>
      </c>
      <c r="K27" s="440"/>
      <c r="L27" s="440" t="s">
        <v>97</v>
      </c>
      <c r="M27" s="440" t="s">
        <v>132</v>
      </c>
      <c r="N27" s="442">
        <v>8.9999999999999993E-3</v>
      </c>
      <c r="O27" s="443">
        <v>1205</v>
      </c>
      <c r="P27" s="444">
        <f t="shared" si="3"/>
        <v>132730.98000000001</v>
      </c>
      <c r="Q27" s="434" t="s">
        <v>542</v>
      </c>
    </row>
    <row r="28" spans="1:17" x14ac:dyDescent="0.25">
      <c r="A28" s="633">
        <v>487</v>
      </c>
      <c r="B28" s="633" t="s">
        <v>322</v>
      </c>
      <c r="C28" s="634">
        <v>478714</v>
      </c>
      <c r="D28" s="634">
        <f t="shared" si="4"/>
        <v>475363.00199999998</v>
      </c>
      <c r="E28" s="634"/>
      <c r="F28" s="634"/>
      <c r="G28" s="634">
        <f>D28-F28-E28</f>
        <v>475363.00199999998</v>
      </c>
      <c r="H28" s="633" t="s">
        <v>769</v>
      </c>
      <c r="I28" s="633" t="s">
        <v>768</v>
      </c>
      <c r="J28" s="634">
        <v>475363</v>
      </c>
      <c r="K28" s="633"/>
      <c r="L28" s="633" t="s">
        <v>97</v>
      </c>
      <c r="M28" s="633"/>
      <c r="N28" s="635">
        <v>8.9999999999999993E-3</v>
      </c>
      <c r="O28" s="636">
        <v>4278</v>
      </c>
      <c r="P28" s="634">
        <f t="shared" si="3"/>
        <v>471085</v>
      </c>
      <c r="Q28" s="637"/>
    </row>
    <row r="29" spans="1:17" x14ac:dyDescent="0.25">
      <c r="A29" s="30"/>
      <c r="B29" s="30"/>
      <c r="C29" s="31"/>
      <c r="D29" s="31"/>
      <c r="E29" s="31"/>
      <c r="F29" s="31"/>
      <c r="G29" s="31"/>
      <c r="H29" s="30"/>
      <c r="I29" s="30"/>
      <c r="J29" s="31"/>
      <c r="K29" s="30"/>
      <c r="L29" s="30"/>
      <c r="M29" s="30"/>
      <c r="N29" s="59"/>
      <c r="O29" s="52"/>
      <c r="P29" s="31"/>
    </row>
    <row r="30" spans="1:17" x14ac:dyDescent="0.25">
      <c r="A30" s="30"/>
      <c r="B30" s="30"/>
      <c r="C30" s="31"/>
      <c r="D30" s="31"/>
      <c r="E30" s="31"/>
      <c r="F30" s="31"/>
      <c r="G30" s="31"/>
      <c r="H30" s="30"/>
      <c r="I30" s="30"/>
      <c r="J30" s="31"/>
      <c r="K30" s="30"/>
      <c r="L30" s="30"/>
      <c r="M30" s="30"/>
      <c r="N30" s="59"/>
      <c r="O30" s="52"/>
      <c r="P30" s="31"/>
    </row>
    <row r="31" spans="1:17" x14ac:dyDescent="0.25">
      <c r="A31" s="30"/>
      <c r="B31" s="30"/>
      <c r="C31" s="31"/>
      <c r="D31" s="31"/>
      <c r="E31" s="31"/>
      <c r="F31" s="31"/>
      <c r="G31" s="31"/>
      <c r="H31" s="30"/>
      <c r="I31" s="30"/>
      <c r="J31" s="31"/>
      <c r="K31" s="30"/>
      <c r="L31" s="30"/>
      <c r="M31" s="30"/>
      <c r="N31" s="59"/>
      <c r="O31" s="52"/>
      <c r="P31" s="31"/>
    </row>
    <row r="32" spans="1:17" x14ac:dyDescent="0.25">
      <c r="A32" s="30"/>
      <c r="B32" s="30"/>
      <c r="C32" s="31"/>
      <c r="D32" s="31"/>
      <c r="E32" s="31"/>
      <c r="F32" s="31"/>
      <c r="G32" s="31"/>
      <c r="H32" s="30"/>
      <c r="I32" s="30"/>
      <c r="J32" s="31"/>
      <c r="K32" s="30"/>
      <c r="L32" s="30"/>
      <c r="M32" s="30"/>
      <c r="N32" s="59"/>
      <c r="O32" s="52"/>
      <c r="P32" s="31"/>
    </row>
    <row r="33" spans="1:16" x14ac:dyDescent="0.25">
      <c r="A33" s="30"/>
      <c r="B33" s="30"/>
      <c r="C33" s="31"/>
      <c r="D33" s="31"/>
      <c r="E33" s="31"/>
      <c r="F33" s="31"/>
      <c r="G33" s="31"/>
      <c r="H33" s="30"/>
      <c r="I33" s="30"/>
      <c r="J33" s="31"/>
      <c r="K33" s="30"/>
      <c r="L33" s="30"/>
      <c r="M33" s="30"/>
      <c r="N33" s="59"/>
      <c r="O33" s="52"/>
      <c r="P33" s="31"/>
    </row>
    <row r="34" spans="1:16" x14ac:dyDescent="0.25">
      <c r="A34" s="30"/>
      <c r="B34" s="30"/>
      <c r="C34" s="31"/>
      <c r="D34" s="31"/>
      <c r="E34" s="31"/>
      <c r="F34" s="31"/>
      <c r="G34" s="31"/>
      <c r="H34" s="30"/>
      <c r="I34" s="30"/>
      <c r="J34" s="31"/>
      <c r="K34" s="30"/>
      <c r="L34" s="30"/>
      <c r="M34" s="30"/>
      <c r="N34" s="59"/>
      <c r="O34" s="52"/>
      <c r="P34" s="31"/>
    </row>
    <row r="35" spans="1:16" x14ac:dyDescent="0.25">
      <c r="A35" s="30"/>
      <c r="B35" s="30"/>
      <c r="C35" s="31"/>
      <c r="D35" s="31"/>
      <c r="E35" s="31"/>
      <c r="F35" s="31"/>
      <c r="G35" s="31"/>
      <c r="H35" s="30"/>
      <c r="I35" s="30"/>
      <c r="J35" s="31"/>
      <c r="K35" s="30"/>
      <c r="L35" s="30"/>
      <c r="M35" s="30"/>
      <c r="N35" s="59"/>
      <c r="O35" s="52"/>
      <c r="P35" s="31"/>
    </row>
    <row r="36" spans="1:16" x14ac:dyDescent="0.25">
      <c r="A36" s="30"/>
      <c r="B36" s="30"/>
      <c r="C36" s="31"/>
      <c r="D36" s="31"/>
      <c r="E36" s="31"/>
      <c r="F36" s="31"/>
      <c r="G36" s="31"/>
      <c r="H36" s="30"/>
      <c r="I36" s="30"/>
      <c r="J36" s="31"/>
      <c r="K36" s="30"/>
      <c r="L36" s="30"/>
      <c r="M36" s="30"/>
      <c r="N36" s="59"/>
      <c r="O36" s="52"/>
      <c r="P36" s="31"/>
    </row>
    <row r="37" spans="1:16" x14ac:dyDescent="0.25">
      <c r="A37" s="30"/>
      <c r="B37" s="30"/>
      <c r="C37" s="31"/>
      <c r="D37" s="31"/>
      <c r="E37" s="31"/>
      <c r="F37" s="31"/>
      <c r="G37" s="31"/>
      <c r="H37" s="30"/>
      <c r="I37" s="30"/>
      <c r="J37" s="31"/>
      <c r="K37" s="30"/>
      <c r="L37" s="30"/>
      <c r="M37" s="30"/>
      <c r="N37" s="59"/>
      <c r="O37" s="52"/>
      <c r="P37" s="31"/>
    </row>
    <row r="38" spans="1:16" x14ac:dyDescent="0.25">
      <c r="A38" s="30"/>
      <c r="B38" s="30"/>
      <c r="C38" s="31"/>
      <c r="D38" s="31"/>
      <c r="E38" s="31"/>
      <c r="F38" s="31"/>
      <c r="G38" s="31"/>
      <c r="H38" s="30"/>
      <c r="I38" s="30"/>
      <c r="J38" s="31"/>
      <c r="K38" s="30"/>
      <c r="L38" s="30"/>
      <c r="M38" s="30"/>
      <c r="N38" s="59"/>
      <c r="O38" s="52"/>
      <c r="P38" s="31"/>
    </row>
    <row r="39" spans="1:16" x14ac:dyDescent="0.25">
      <c r="A39" s="30"/>
      <c r="B39" s="30"/>
      <c r="C39" s="31"/>
      <c r="D39" s="31"/>
      <c r="E39" s="31"/>
      <c r="F39" s="31"/>
      <c r="G39" s="31"/>
      <c r="H39" s="30"/>
      <c r="I39" s="30"/>
      <c r="J39" s="31"/>
      <c r="K39" s="30"/>
      <c r="L39" s="30"/>
      <c r="M39" s="30"/>
      <c r="N39" s="59"/>
      <c r="O39" s="52"/>
      <c r="P39" s="31"/>
    </row>
    <row r="40" spans="1:16" x14ac:dyDescent="0.25">
      <c r="A40" s="30"/>
      <c r="B40" s="30"/>
      <c r="C40" s="31"/>
      <c r="D40" s="31"/>
      <c r="E40" s="31"/>
      <c r="F40" s="31"/>
      <c r="G40" s="31"/>
      <c r="H40" s="30"/>
      <c r="I40" s="30"/>
      <c r="J40" s="31"/>
      <c r="K40" s="30"/>
      <c r="L40" s="30"/>
      <c r="M40" s="30"/>
      <c r="N40" s="59"/>
      <c r="O40" s="52"/>
      <c r="P40" s="31"/>
    </row>
    <row r="41" spans="1:16" x14ac:dyDescent="0.25">
      <c r="A41" s="30"/>
      <c r="B41" s="30"/>
      <c r="C41" s="31"/>
      <c r="D41" s="31"/>
      <c r="E41" s="31"/>
      <c r="F41" s="31"/>
      <c r="G41" s="31"/>
      <c r="H41" s="30"/>
      <c r="I41" s="30"/>
      <c r="J41" s="31"/>
      <c r="K41" s="30"/>
      <c r="L41" s="30"/>
      <c r="M41" s="30"/>
      <c r="N41" s="59"/>
      <c r="O41" s="52"/>
      <c r="P41" s="31"/>
    </row>
    <row r="42" spans="1:16" x14ac:dyDescent="0.25">
      <c r="A42" s="30"/>
      <c r="B42" s="30"/>
      <c r="C42" s="31"/>
      <c r="D42" s="31"/>
      <c r="E42" s="31"/>
      <c r="F42" s="31"/>
      <c r="G42" s="31"/>
      <c r="H42" s="30"/>
      <c r="I42" s="30"/>
      <c r="J42" s="31"/>
      <c r="K42" s="30"/>
      <c r="L42" s="30"/>
      <c r="M42" s="30"/>
      <c r="N42" s="59"/>
      <c r="O42" s="52"/>
      <c r="P42" s="31"/>
    </row>
    <row r="43" spans="1:16" x14ac:dyDescent="0.25">
      <c r="A43" s="30"/>
      <c r="B43" s="30"/>
      <c r="C43" s="31"/>
      <c r="D43" s="31"/>
      <c r="E43" s="31"/>
      <c r="F43" s="31"/>
      <c r="G43" s="31"/>
      <c r="H43" s="30"/>
      <c r="I43" s="30"/>
      <c r="J43" s="31"/>
      <c r="K43" s="30"/>
      <c r="L43" s="30"/>
      <c r="M43" s="30"/>
      <c r="N43" s="59"/>
      <c r="O43" s="52"/>
      <c r="P43" s="31"/>
    </row>
    <row r="44" spans="1:16" x14ac:dyDescent="0.25">
      <c r="A44" s="30"/>
      <c r="B44" s="30"/>
      <c r="C44" s="31"/>
      <c r="D44" s="31"/>
      <c r="E44" s="31"/>
      <c r="F44" s="31"/>
      <c r="G44" s="31"/>
      <c r="H44" s="30"/>
      <c r="I44" s="30"/>
      <c r="J44" s="31"/>
      <c r="K44" s="30"/>
      <c r="L44" s="30"/>
      <c r="M44" s="30"/>
      <c r="N44" s="59"/>
      <c r="O44" s="52"/>
      <c r="P44" s="31"/>
    </row>
    <row r="45" spans="1:16" x14ac:dyDescent="0.25">
      <c r="A45" s="30"/>
      <c r="B45" s="30"/>
      <c r="C45" s="31"/>
      <c r="D45" s="31"/>
      <c r="E45" s="31"/>
      <c r="F45" s="31"/>
      <c r="G45" s="31"/>
      <c r="H45" s="30"/>
      <c r="I45" s="30"/>
      <c r="J45" s="31"/>
      <c r="K45" s="30"/>
      <c r="L45" s="30"/>
      <c r="M45" s="30"/>
      <c r="N45" s="59"/>
      <c r="O45" s="52"/>
      <c r="P45" s="31"/>
    </row>
    <row r="46" spans="1:16" x14ac:dyDescent="0.25">
      <c r="A46" s="30"/>
      <c r="B46" s="30"/>
      <c r="C46" s="31"/>
      <c r="D46" s="31"/>
      <c r="E46" s="31"/>
      <c r="F46" s="31"/>
      <c r="G46" s="31"/>
      <c r="H46" s="30"/>
      <c r="I46" s="30"/>
      <c r="J46" s="31"/>
      <c r="K46" s="30"/>
      <c r="L46" s="30"/>
      <c r="M46" s="30"/>
      <c r="N46" s="59"/>
      <c r="O46" s="52"/>
      <c r="P46" s="31"/>
    </row>
    <row r="47" spans="1:16" x14ac:dyDescent="0.25">
      <c r="A47" s="30"/>
      <c r="B47" s="30"/>
      <c r="C47" s="31"/>
      <c r="D47" s="31"/>
      <c r="E47" s="31"/>
      <c r="F47" s="31"/>
      <c r="G47" s="31"/>
      <c r="H47" s="30"/>
      <c r="I47" s="30"/>
      <c r="J47" s="31"/>
      <c r="K47" s="30"/>
      <c r="L47" s="30"/>
      <c r="M47" s="30"/>
      <c r="N47" s="59"/>
      <c r="O47" s="52"/>
      <c r="P47" s="31"/>
    </row>
    <row r="48" spans="1:16" x14ac:dyDescent="0.25">
      <c r="A48" s="30"/>
      <c r="B48" s="30"/>
      <c r="C48" s="31"/>
      <c r="D48" s="31"/>
      <c r="E48" s="31"/>
      <c r="F48" s="31"/>
      <c r="G48" s="31"/>
      <c r="H48" s="30"/>
      <c r="I48" s="30"/>
      <c r="J48" s="31"/>
      <c r="K48" s="30"/>
      <c r="L48" s="30"/>
      <c r="M48" s="30"/>
      <c r="N48" s="59"/>
      <c r="O48" s="52"/>
      <c r="P48" s="31"/>
    </row>
    <row r="49" spans="1:16" x14ac:dyDescent="0.25">
      <c r="A49" s="30"/>
      <c r="B49" s="30"/>
      <c r="C49" s="31"/>
      <c r="D49" s="31"/>
      <c r="E49" s="31"/>
      <c r="F49" s="31"/>
      <c r="G49" s="31"/>
      <c r="H49" s="30"/>
      <c r="I49" s="30"/>
      <c r="J49" s="31"/>
      <c r="K49" s="30"/>
      <c r="L49" s="30"/>
      <c r="M49" s="30"/>
      <c r="N49" s="59"/>
      <c r="O49" s="52"/>
      <c r="P49" s="31"/>
    </row>
    <row r="50" spans="1:16" x14ac:dyDescent="0.25">
      <c r="A50" s="30"/>
      <c r="B50" s="30"/>
      <c r="C50" s="31"/>
      <c r="D50" s="31"/>
      <c r="E50" s="31"/>
      <c r="F50" s="31"/>
      <c r="G50" s="31"/>
      <c r="H50" s="30"/>
      <c r="I50" s="30"/>
      <c r="J50" s="31"/>
      <c r="K50" s="30"/>
      <c r="L50" s="30"/>
      <c r="M50" s="30"/>
      <c r="N50" s="59"/>
      <c r="O50" s="52"/>
      <c r="P50" s="31"/>
    </row>
    <row r="51" spans="1:16" x14ac:dyDescent="0.25">
      <c r="A51" s="30"/>
      <c r="B51" s="30"/>
      <c r="C51" s="31"/>
      <c r="D51" s="31"/>
      <c r="E51" s="31"/>
      <c r="F51" s="31"/>
      <c r="G51" s="31"/>
      <c r="H51" s="30"/>
      <c r="I51" s="30"/>
      <c r="J51" s="31"/>
      <c r="K51" s="30"/>
      <c r="L51" s="30"/>
      <c r="M51" s="30"/>
      <c r="N51" s="59"/>
      <c r="O51" s="52"/>
      <c r="P51" s="31"/>
    </row>
    <row r="52" spans="1:16" x14ac:dyDescent="0.25">
      <c r="A52" s="30"/>
      <c r="B52" s="30"/>
      <c r="C52" s="31"/>
      <c r="D52" s="31"/>
      <c r="E52" s="31"/>
      <c r="F52" s="31"/>
      <c r="G52" s="31"/>
      <c r="H52" s="30"/>
      <c r="I52" s="30"/>
      <c r="J52" s="31"/>
      <c r="K52" s="30"/>
      <c r="L52" s="30"/>
      <c r="M52" s="30"/>
      <c r="N52" s="59"/>
      <c r="O52" s="52"/>
      <c r="P52" s="31"/>
    </row>
    <row r="53" spans="1:16" x14ac:dyDescent="0.25">
      <c r="A53" s="30"/>
      <c r="B53" s="30"/>
      <c r="C53" s="31"/>
      <c r="D53" s="31"/>
      <c r="E53" s="31"/>
      <c r="F53" s="31"/>
      <c r="G53" s="31"/>
      <c r="H53" s="30"/>
      <c r="I53" s="30"/>
      <c r="J53" s="31"/>
      <c r="K53" s="30"/>
      <c r="L53" s="30"/>
      <c r="M53" s="30"/>
      <c r="N53" s="59"/>
      <c r="O53" s="52"/>
      <c r="P53" s="31"/>
    </row>
    <row r="54" spans="1:16" x14ac:dyDescent="0.25">
      <c r="A54" s="30"/>
      <c r="B54" s="30"/>
      <c r="C54" s="31"/>
      <c r="D54" s="31"/>
      <c r="E54" s="31"/>
      <c r="F54" s="31"/>
      <c r="G54" s="31"/>
      <c r="H54" s="30"/>
      <c r="I54" s="30"/>
      <c r="J54" s="31"/>
      <c r="K54" s="30"/>
      <c r="L54" s="30"/>
      <c r="M54" s="30"/>
      <c r="N54" s="59"/>
      <c r="O54" s="52"/>
      <c r="P54" s="31"/>
    </row>
    <row r="55" spans="1:16" x14ac:dyDescent="0.25">
      <c r="A55" s="30"/>
      <c r="B55" s="30"/>
      <c r="C55" s="31"/>
      <c r="D55" s="31"/>
      <c r="E55" s="31"/>
      <c r="F55" s="31"/>
      <c r="G55" s="31"/>
      <c r="H55" s="30"/>
      <c r="I55" s="30"/>
      <c r="J55" s="31"/>
      <c r="K55" s="30"/>
      <c r="L55" s="30"/>
      <c r="M55" s="30"/>
      <c r="N55" s="59"/>
      <c r="O55" s="52"/>
      <c r="P55" s="31"/>
    </row>
    <row r="56" spans="1:16" x14ac:dyDescent="0.25">
      <c r="A56" s="30"/>
      <c r="B56" s="30"/>
      <c r="C56" s="31"/>
      <c r="D56" s="31"/>
      <c r="E56" s="31"/>
      <c r="F56" s="31"/>
      <c r="G56" s="31"/>
      <c r="H56" s="30"/>
      <c r="I56" s="30"/>
      <c r="J56" s="31"/>
      <c r="K56" s="30"/>
      <c r="L56" s="30"/>
      <c r="M56" s="30"/>
      <c r="N56" s="59"/>
      <c r="O56" s="52"/>
      <c r="P56" s="31"/>
    </row>
    <row r="57" spans="1:16" x14ac:dyDescent="0.25">
      <c r="A57" s="30"/>
      <c r="B57" s="30"/>
      <c r="C57" s="31"/>
      <c r="D57" s="31"/>
      <c r="E57" s="31"/>
      <c r="F57" s="31"/>
      <c r="G57" s="31"/>
      <c r="H57" s="30"/>
      <c r="I57" s="30"/>
      <c r="J57" s="31"/>
      <c r="K57" s="30"/>
      <c r="L57" s="30"/>
      <c r="M57" s="30"/>
      <c r="N57" s="59"/>
      <c r="O57" s="52"/>
      <c r="P57" s="31"/>
    </row>
    <row r="58" spans="1:16" x14ac:dyDescent="0.25">
      <c r="A58" s="30"/>
      <c r="B58" s="30"/>
      <c r="C58" s="31"/>
      <c r="D58" s="31"/>
      <c r="E58" s="31"/>
      <c r="F58" s="31"/>
      <c r="G58" s="31"/>
      <c r="H58" s="30"/>
      <c r="I58" s="30"/>
      <c r="J58" s="31"/>
      <c r="K58" s="30"/>
      <c r="L58" s="30"/>
      <c r="M58" s="30"/>
      <c r="N58" s="59"/>
      <c r="O58" s="52"/>
      <c r="P58" s="31"/>
    </row>
    <row r="59" spans="1:16" x14ac:dyDescent="0.25">
      <c r="A59" s="30"/>
      <c r="B59" s="30"/>
      <c r="C59" s="31"/>
      <c r="D59" s="31"/>
      <c r="E59" s="31"/>
      <c r="F59" s="31"/>
      <c r="G59" s="31"/>
      <c r="H59" s="30"/>
      <c r="I59" s="30"/>
      <c r="J59" s="31"/>
      <c r="K59" s="30"/>
      <c r="L59" s="30"/>
      <c r="M59" s="30"/>
      <c r="N59" s="59"/>
      <c r="O59" s="52"/>
      <c r="P59" s="31"/>
    </row>
    <row r="60" spans="1:16" x14ac:dyDescent="0.25">
      <c r="A60" s="30"/>
      <c r="B60" s="30"/>
      <c r="C60" s="31"/>
      <c r="D60" s="31"/>
      <c r="E60" s="31"/>
      <c r="F60" s="31"/>
      <c r="G60" s="31"/>
      <c r="H60" s="30"/>
      <c r="I60" s="30"/>
      <c r="J60" s="31"/>
      <c r="K60" s="30"/>
      <c r="L60" s="30"/>
      <c r="M60" s="30"/>
      <c r="N60" s="59"/>
      <c r="O60" s="52"/>
      <c r="P60" s="31"/>
    </row>
    <row r="61" spans="1:16" x14ac:dyDescent="0.25">
      <c r="A61" s="30"/>
      <c r="B61" s="30"/>
      <c r="C61" s="31"/>
      <c r="D61" s="31"/>
      <c r="E61" s="31"/>
      <c r="F61" s="31"/>
      <c r="G61" s="31"/>
      <c r="H61" s="30"/>
      <c r="I61" s="30"/>
      <c r="J61" s="31"/>
      <c r="K61" s="30"/>
      <c r="L61" s="30"/>
      <c r="M61" s="30"/>
      <c r="N61" s="59"/>
      <c r="O61" s="52"/>
      <c r="P61" s="31"/>
    </row>
    <row r="62" spans="1:16" x14ac:dyDescent="0.25">
      <c r="A62" s="30"/>
      <c r="B62" s="30"/>
      <c r="C62" s="31"/>
      <c r="D62" s="31"/>
      <c r="E62" s="31"/>
      <c r="F62" s="31"/>
      <c r="G62" s="31"/>
      <c r="H62" s="30"/>
      <c r="I62" s="30"/>
      <c r="J62" s="31"/>
      <c r="K62" s="30"/>
      <c r="L62" s="30"/>
      <c r="M62" s="30"/>
      <c r="N62" s="59"/>
      <c r="O62" s="52"/>
      <c r="P62" s="31"/>
    </row>
    <row r="63" spans="1:16" x14ac:dyDescent="0.25">
      <c r="A63" s="30"/>
      <c r="B63" s="30"/>
      <c r="C63" s="31"/>
      <c r="D63" s="31"/>
      <c r="E63" s="31"/>
      <c r="F63" s="31"/>
      <c r="G63" s="31"/>
      <c r="H63" s="30"/>
      <c r="I63" s="30"/>
      <c r="J63" s="31"/>
      <c r="K63" s="30"/>
      <c r="L63" s="30"/>
      <c r="M63" s="30"/>
      <c r="N63" s="59"/>
      <c r="O63" s="52"/>
      <c r="P63" s="31"/>
    </row>
    <row r="64" spans="1:16" x14ac:dyDescent="0.25">
      <c r="A64" s="30"/>
      <c r="B64" s="30"/>
      <c r="C64" s="31"/>
      <c r="D64" s="31"/>
      <c r="E64" s="31"/>
      <c r="F64" s="31"/>
      <c r="G64" s="31"/>
      <c r="H64" s="30"/>
      <c r="I64" s="30"/>
      <c r="J64" s="31"/>
      <c r="K64" s="30"/>
      <c r="L64" s="30"/>
      <c r="M64" s="30"/>
      <c r="N64" s="59"/>
      <c r="O64" s="52"/>
      <c r="P64" s="31"/>
    </row>
    <row r="65" spans="1:16" x14ac:dyDescent="0.25">
      <c r="A65" s="30"/>
      <c r="B65" s="30"/>
      <c r="C65" s="31"/>
      <c r="D65" s="31"/>
      <c r="E65" s="31"/>
      <c r="F65" s="31"/>
      <c r="G65" s="31"/>
      <c r="H65" s="30"/>
      <c r="I65" s="30"/>
      <c r="J65" s="31"/>
      <c r="K65" s="30"/>
      <c r="L65" s="30"/>
      <c r="M65" s="30"/>
      <c r="N65" s="59"/>
      <c r="O65" s="52"/>
      <c r="P65" s="31"/>
    </row>
    <row r="66" spans="1:16" x14ac:dyDescent="0.25">
      <c r="A66" s="30"/>
      <c r="B66" s="30"/>
      <c r="C66" s="31"/>
      <c r="D66" s="31"/>
      <c r="E66" s="31"/>
      <c r="F66" s="31"/>
      <c r="G66" s="31"/>
      <c r="H66" s="30"/>
      <c r="I66" s="30"/>
      <c r="J66" s="31"/>
      <c r="K66" s="30"/>
      <c r="L66" s="30"/>
      <c r="M66" s="30"/>
      <c r="N66" s="59"/>
      <c r="O66" s="52"/>
      <c r="P66" s="31"/>
    </row>
    <row r="67" spans="1:16" x14ac:dyDescent="0.25">
      <c r="A67" s="30"/>
      <c r="B67" s="30"/>
      <c r="C67" s="31"/>
      <c r="D67" s="31"/>
      <c r="E67" s="31"/>
      <c r="F67" s="31"/>
      <c r="G67" s="31"/>
      <c r="H67" s="30"/>
      <c r="I67" s="30"/>
      <c r="J67" s="31"/>
      <c r="K67" s="30"/>
      <c r="L67" s="30"/>
      <c r="M67" s="30"/>
      <c r="N67" s="59"/>
      <c r="O67" s="52"/>
      <c r="P67" s="31"/>
    </row>
    <row r="68" spans="1:16" x14ac:dyDescent="0.25">
      <c r="A68" s="30"/>
      <c r="B68" s="30"/>
      <c r="C68" s="31"/>
      <c r="D68" s="31"/>
      <c r="E68" s="31"/>
      <c r="F68" s="31"/>
      <c r="G68" s="31"/>
      <c r="H68" s="30"/>
      <c r="I68" s="30"/>
      <c r="J68" s="31"/>
      <c r="K68" s="30"/>
      <c r="L68" s="30"/>
      <c r="M68" s="30"/>
      <c r="N68" s="59"/>
      <c r="O68" s="52"/>
      <c r="P68" s="31"/>
    </row>
    <row r="69" spans="1:16" x14ac:dyDescent="0.25">
      <c r="A69" s="30"/>
      <c r="B69" s="30"/>
      <c r="C69" s="31"/>
      <c r="D69" s="31"/>
      <c r="E69" s="31"/>
      <c r="F69" s="31"/>
      <c r="G69" s="31"/>
      <c r="H69" s="30"/>
      <c r="I69" s="30"/>
      <c r="J69" s="31"/>
      <c r="K69" s="30"/>
      <c r="L69" s="30"/>
      <c r="M69" s="30"/>
      <c r="N69" s="59"/>
      <c r="O69" s="52"/>
      <c r="P69" s="31"/>
    </row>
    <row r="70" spans="1:16" x14ac:dyDescent="0.25">
      <c r="A70" s="30"/>
      <c r="B70" s="30"/>
      <c r="C70" s="31"/>
      <c r="D70" s="31"/>
      <c r="E70" s="31"/>
      <c r="F70" s="31"/>
      <c r="G70" s="31"/>
      <c r="H70" s="30"/>
      <c r="I70" s="30"/>
      <c r="J70" s="31"/>
      <c r="K70" s="30"/>
      <c r="L70" s="30"/>
      <c r="M70" s="30"/>
      <c r="N70" s="59"/>
      <c r="O70" s="52"/>
      <c r="P70" s="31"/>
    </row>
    <row r="71" spans="1:16" x14ac:dyDescent="0.25">
      <c r="A71" s="30"/>
      <c r="B71" s="30"/>
      <c r="C71" s="31"/>
      <c r="D71" s="31"/>
      <c r="E71" s="31"/>
      <c r="F71" s="31"/>
      <c r="G71" s="31"/>
      <c r="H71" s="30"/>
      <c r="I71" s="30"/>
      <c r="J71" s="31"/>
      <c r="K71" s="30"/>
      <c r="L71" s="30"/>
      <c r="M71" s="30"/>
      <c r="N71" s="59"/>
      <c r="O71" s="52"/>
      <c r="P71" s="31"/>
    </row>
    <row r="72" spans="1:16" x14ac:dyDescent="0.25">
      <c r="A72" s="30"/>
      <c r="B72" s="30"/>
      <c r="C72" s="31"/>
      <c r="D72" s="31"/>
      <c r="E72" s="31"/>
      <c r="F72" s="31"/>
      <c r="G72" s="31"/>
      <c r="H72" s="30"/>
      <c r="I72" s="30"/>
      <c r="J72" s="31"/>
      <c r="K72" s="30"/>
      <c r="L72" s="30"/>
      <c r="M72" s="30"/>
      <c r="N72" s="59"/>
      <c r="O72" s="52"/>
      <c r="P72" s="31"/>
    </row>
    <row r="73" spans="1:16" x14ac:dyDescent="0.25">
      <c r="A73" s="30"/>
      <c r="B73" s="30"/>
      <c r="C73" s="31"/>
      <c r="D73" s="31"/>
      <c r="E73" s="31"/>
      <c r="F73" s="31"/>
      <c r="G73" s="31"/>
      <c r="H73" s="30"/>
      <c r="I73" s="30"/>
      <c r="J73" s="31"/>
      <c r="K73" s="30"/>
      <c r="L73" s="30"/>
      <c r="M73" s="30"/>
      <c r="N73" s="59"/>
      <c r="O73" s="52"/>
      <c r="P73" s="31"/>
    </row>
    <row r="74" spans="1:16" x14ac:dyDescent="0.25">
      <c r="A74" s="30"/>
      <c r="B74" s="30"/>
      <c r="C74" s="31"/>
      <c r="D74" s="31"/>
      <c r="E74" s="31"/>
      <c r="F74" s="31"/>
      <c r="G74" s="31"/>
      <c r="H74" s="30"/>
      <c r="I74" s="30"/>
      <c r="J74" s="31"/>
      <c r="K74" s="30"/>
      <c r="L74" s="30"/>
      <c r="M74" s="30"/>
      <c r="N74" s="59"/>
      <c r="O74" s="52"/>
      <c r="P74" s="31"/>
    </row>
    <row r="75" spans="1:16" x14ac:dyDescent="0.25">
      <c r="A75" s="30"/>
      <c r="B75" s="30"/>
      <c r="C75" s="31"/>
      <c r="D75" s="31"/>
      <c r="E75" s="31"/>
      <c r="F75" s="31"/>
      <c r="G75" s="31"/>
      <c r="H75" s="30"/>
      <c r="I75" s="30"/>
      <c r="J75" s="31"/>
      <c r="K75" s="30"/>
      <c r="L75" s="30"/>
      <c r="M75" s="30"/>
      <c r="N75" s="59"/>
      <c r="O75" s="52"/>
      <c r="P75" s="31"/>
    </row>
    <row r="76" spans="1:16" x14ac:dyDescent="0.25">
      <c r="A76" s="30"/>
      <c r="B76" s="30"/>
      <c r="C76" s="31"/>
      <c r="D76" s="31"/>
      <c r="E76" s="31"/>
      <c r="F76" s="31"/>
      <c r="G76" s="31"/>
      <c r="H76" s="30"/>
      <c r="I76" s="30"/>
      <c r="J76" s="31"/>
      <c r="K76" s="30"/>
      <c r="L76" s="30"/>
      <c r="M76" s="30"/>
      <c r="N76" s="59"/>
      <c r="O76" s="52"/>
      <c r="P76" s="31"/>
    </row>
    <row r="77" spans="1:16" x14ac:dyDescent="0.25">
      <c r="A77" s="30"/>
      <c r="B77" s="30"/>
      <c r="C77" s="31"/>
      <c r="D77" s="31"/>
      <c r="E77" s="31"/>
      <c r="F77" s="31"/>
      <c r="G77" s="31"/>
      <c r="H77" s="30"/>
      <c r="I77" s="30"/>
      <c r="J77" s="31"/>
      <c r="K77" s="30"/>
      <c r="L77" s="30"/>
      <c r="M77" s="30"/>
      <c r="N77" s="59"/>
      <c r="O77" s="52"/>
      <c r="P77" s="31"/>
    </row>
    <row r="78" spans="1:16" x14ac:dyDescent="0.25">
      <c r="A78" s="30"/>
      <c r="B78" s="30"/>
      <c r="C78" s="31"/>
      <c r="D78" s="31"/>
      <c r="E78" s="31"/>
      <c r="F78" s="31"/>
      <c r="G78" s="31"/>
      <c r="H78" s="30"/>
      <c r="I78" s="30"/>
      <c r="J78" s="31"/>
      <c r="K78" s="30"/>
      <c r="L78" s="30"/>
      <c r="M78" s="30"/>
      <c r="N78" s="59"/>
      <c r="O78" s="52"/>
      <c r="P78" s="31"/>
    </row>
    <row r="79" spans="1:16" x14ac:dyDescent="0.25">
      <c r="A79" s="30"/>
      <c r="B79" s="30"/>
      <c r="C79" s="31"/>
      <c r="D79" s="31"/>
      <c r="E79" s="31"/>
      <c r="F79" s="31"/>
      <c r="G79" s="31"/>
      <c r="H79" s="30"/>
      <c r="I79" s="30"/>
      <c r="J79" s="31"/>
      <c r="K79" s="30"/>
      <c r="L79" s="30"/>
      <c r="M79" s="30"/>
      <c r="N79" s="59"/>
      <c r="O79" s="52"/>
      <c r="P79" s="31"/>
    </row>
    <row r="80" spans="1:16" x14ac:dyDescent="0.25">
      <c r="A80" s="30"/>
      <c r="B80" s="30"/>
      <c r="C80" s="31"/>
      <c r="D80" s="31"/>
      <c r="E80" s="31"/>
      <c r="F80" s="31"/>
      <c r="G80" s="31"/>
      <c r="H80" s="30"/>
      <c r="I80" s="30"/>
      <c r="J80" s="31"/>
      <c r="K80" s="30"/>
      <c r="L80" s="30"/>
      <c r="M80" s="30"/>
      <c r="N80" s="59"/>
      <c r="O80" s="52"/>
      <c r="P80" s="31"/>
    </row>
    <row r="81" spans="1:16" x14ac:dyDescent="0.25">
      <c r="A81" s="30"/>
      <c r="B81" s="30"/>
      <c r="C81" s="31"/>
      <c r="D81" s="31"/>
      <c r="E81" s="31"/>
      <c r="F81" s="31"/>
      <c r="G81" s="31"/>
      <c r="H81" s="30"/>
      <c r="I81" s="30"/>
      <c r="J81" s="31"/>
      <c r="K81" s="30"/>
      <c r="L81" s="30"/>
      <c r="M81" s="30"/>
      <c r="N81" s="59"/>
      <c r="O81" s="52"/>
      <c r="P81" s="31"/>
    </row>
    <row r="82" spans="1:16" x14ac:dyDescent="0.25">
      <c r="A82" s="30"/>
      <c r="B82" s="30"/>
      <c r="C82" s="31"/>
      <c r="D82" s="31"/>
      <c r="E82" s="31"/>
      <c r="F82" s="31"/>
      <c r="G82" s="31"/>
      <c r="H82" s="30"/>
      <c r="I82" s="30"/>
      <c r="J82" s="31"/>
      <c r="K82" s="30"/>
      <c r="L82" s="30"/>
      <c r="M82" s="30"/>
      <c r="N82" s="59"/>
      <c r="O82" s="52"/>
      <c r="P82" s="31"/>
    </row>
    <row r="83" spans="1:16" x14ac:dyDescent="0.25">
      <c r="A83" s="30"/>
      <c r="B83" s="30"/>
      <c r="C83" s="31"/>
      <c r="D83" s="31"/>
      <c r="E83" s="31"/>
      <c r="F83" s="31"/>
      <c r="G83" s="31"/>
      <c r="H83" s="30"/>
      <c r="I83" s="30"/>
      <c r="J83" s="31"/>
      <c r="K83" s="30"/>
      <c r="L83" s="30"/>
      <c r="M83" s="30"/>
      <c r="N83" s="59"/>
      <c r="O83" s="52"/>
      <c r="P83" s="31"/>
    </row>
    <row r="84" spans="1:16" x14ac:dyDescent="0.25">
      <c r="A84" s="30"/>
      <c r="B84" s="30"/>
      <c r="C84" s="31"/>
      <c r="D84" s="31"/>
      <c r="E84" s="31"/>
      <c r="F84" s="31"/>
      <c r="G84" s="31"/>
      <c r="H84" s="30"/>
      <c r="I84" s="30"/>
      <c r="J84" s="31"/>
      <c r="K84" s="30"/>
      <c r="L84" s="30"/>
      <c r="M84" s="30"/>
      <c r="N84" s="59"/>
      <c r="O84" s="52"/>
      <c r="P84" s="31"/>
    </row>
    <row r="85" spans="1:16" x14ac:dyDescent="0.25">
      <c r="A85" s="30"/>
      <c r="B85" s="30"/>
      <c r="C85" s="31"/>
      <c r="D85" s="31"/>
      <c r="E85" s="31"/>
      <c r="F85" s="31"/>
      <c r="G85" s="31"/>
      <c r="H85" s="30"/>
      <c r="I85" s="30"/>
      <c r="J85" s="31"/>
      <c r="K85" s="30"/>
      <c r="L85" s="30"/>
      <c r="M85" s="30"/>
      <c r="N85" s="59"/>
      <c r="O85" s="52"/>
      <c r="P85" s="31"/>
    </row>
    <row r="86" spans="1:16" x14ac:dyDescent="0.25">
      <c r="A86" s="30"/>
      <c r="B86" s="30"/>
      <c r="C86" s="31"/>
      <c r="D86" s="31"/>
      <c r="E86" s="31"/>
      <c r="F86" s="31"/>
      <c r="G86" s="31"/>
      <c r="H86" s="30"/>
      <c r="I86" s="30"/>
      <c r="J86" s="31"/>
      <c r="K86" s="30"/>
      <c r="L86" s="30"/>
      <c r="M86" s="30"/>
      <c r="N86" s="59"/>
      <c r="O86" s="52"/>
      <c r="P86" s="31"/>
    </row>
    <row r="87" spans="1:16" x14ac:dyDescent="0.25">
      <c r="A87" s="30"/>
      <c r="B87" s="30"/>
      <c r="C87" s="31"/>
      <c r="D87" s="31"/>
      <c r="E87" s="31"/>
      <c r="F87" s="31"/>
      <c r="G87" s="31"/>
      <c r="H87" s="30"/>
      <c r="I87" s="30"/>
      <c r="J87" s="31"/>
      <c r="K87" s="30"/>
      <c r="L87" s="30"/>
      <c r="M87" s="30"/>
      <c r="N87" s="59"/>
      <c r="O87" s="52"/>
      <c r="P87" s="31"/>
    </row>
    <row r="88" spans="1:16" x14ac:dyDescent="0.25">
      <c r="A88" s="30"/>
      <c r="B88" s="30"/>
      <c r="C88" s="31"/>
      <c r="D88" s="31"/>
      <c r="E88" s="31"/>
      <c r="F88" s="31"/>
      <c r="G88" s="31"/>
      <c r="H88" s="30"/>
      <c r="I88" s="30"/>
      <c r="J88" s="31"/>
      <c r="K88" s="30"/>
      <c r="L88" s="30"/>
      <c r="M88" s="30"/>
      <c r="N88" s="59"/>
      <c r="O88" s="52"/>
      <c r="P88" s="31"/>
    </row>
    <row r="89" spans="1:16" x14ac:dyDescent="0.25">
      <c r="A89" s="30"/>
      <c r="B89" s="30"/>
      <c r="C89" s="31"/>
      <c r="D89" s="31"/>
      <c r="E89" s="31"/>
      <c r="F89" s="31"/>
      <c r="G89" s="31"/>
      <c r="H89" s="30"/>
      <c r="I89" s="30"/>
      <c r="J89" s="31"/>
      <c r="K89" s="30"/>
      <c r="L89" s="30"/>
      <c r="M89" s="30"/>
      <c r="N89" s="59"/>
      <c r="O89" s="52"/>
      <c r="P89" s="31"/>
    </row>
    <row r="90" spans="1:16" x14ac:dyDescent="0.25">
      <c r="A90" s="30"/>
      <c r="B90" s="30"/>
      <c r="C90" s="31"/>
      <c r="D90" s="31"/>
      <c r="E90" s="31"/>
      <c r="F90" s="31"/>
      <c r="G90" s="31"/>
      <c r="H90" s="30"/>
      <c r="I90" s="30"/>
      <c r="J90" s="31"/>
      <c r="K90" s="30"/>
      <c r="L90" s="30"/>
      <c r="M90" s="30"/>
      <c r="N90" s="59"/>
      <c r="O90" s="52"/>
      <c r="P90" s="31"/>
    </row>
    <row r="91" spans="1:16" x14ac:dyDescent="0.25">
      <c r="A91" s="30"/>
      <c r="B91" s="30"/>
      <c r="C91" s="31"/>
      <c r="D91" s="31"/>
      <c r="E91" s="31"/>
      <c r="F91" s="31"/>
      <c r="G91" s="31"/>
      <c r="H91" s="30"/>
      <c r="I91" s="30"/>
      <c r="J91" s="31"/>
      <c r="K91" s="30"/>
      <c r="L91" s="30"/>
      <c r="M91" s="30"/>
      <c r="N91" s="59"/>
      <c r="O91" s="52"/>
      <c r="P91" s="31"/>
    </row>
    <row r="92" spans="1:16" x14ac:dyDescent="0.25">
      <c r="A92" s="30"/>
      <c r="B92" s="30"/>
      <c r="C92" s="31"/>
      <c r="D92" s="31"/>
      <c r="E92" s="31"/>
      <c r="F92" s="31"/>
      <c r="G92" s="31"/>
      <c r="H92" s="30"/>
      <c r="I92" s="30"/>
      <c r="J92" s="31"/>
      <c r="K92" s="30"/>
      <c r="L92" s="30"/>
      <c r="M92" s="30"/>
      <c r="N92" s="59"/>
      <c r="O92" s="52"/>
      <c r="P92" s="31"/>
    </row>
    <row r="93" spans="1:16" x14ac:dyDescent="0.25">
      <c r="A93" s="30"/>
      <c r="B93" s="30"/>
      <c r="C93" s="31"/>
      <c r="D93" s="31"/>
      <c r="E93" s="31"/>
      <c r="F93" s="31"/>
      <c r="G93" s="31"/>
      <c r="H93" s="30"/>
      <c r="I93" s="30"/>
      <c r="J93" s="31"/>
      <c r="K93" s="30"/>
      <c r="L93" s="30"/>
      <c r="M93" s="30"/>
      <c r="N93" s="59"/>
      <c r="O93" s="52"/>
      <c r="P93" s="31"/>
    </row>
    <row r="94" spans="1:16" x14ac:dyDescent="0.25">
      <c r="A94" s="30"/>
      <c r="B94" s="30"/>
      <c r="C94" s="31"/>
      <c r="D94" s="31"/>
      <c r="E94" s="31"/>
      <c r="F94" s="31"/>
      <c r="G94" s="31"/>
      <c r="H94" s="30"/>
      <c r="I94" s="30"/>
      <c r="J94" s="31"/>
      <c r="K94" s="30"/>
      <c r="L94" s="30"/>
      <c r="M94" s="30"/>
      <c r="N94" s="59"/>
      <c r="O94" s="52"/>
      <c r="P94" s="31"/>
    </row>
    <row r="95" spans="1:16" x14ac:dyDescent="0.25">
      <c r="A95" s="30"/>
      <c r="B95" s="30"/>
      <c r="C95" s="31"/>
      <c r="D95" s="31"/>
      <c r="E95" s="31"/>
      <c r="F95" s="31"/>
      <c r="G95" s="31"/>
      <c r="H95" s="30"/>
      <c r="I95" s="30"/>
      <c r="J95" s="31"/>
      <c r="K95" s="30"/>
      <c r="L95" s="30"/>
      <c r="M95" s="30"/>
      <c r="N95" s="59"/>
      <c r="O95" s="52"/>
      <c r="P95" s="31"/>
    </row>
    <row r="96" spans="1:16" x14ac:dyDescent="0.25">
      <c r="A96" s="30"/>
      <c r="B96" s="30"/>
      <c r="C96" s="31"/>
      <c r="D96" s="31"/>
      <c r="E96" s="31"/>
      <c r="F96" s="31"/>
      <c r="G96" s="31"/>
      <c r="H96" s="30"/>
      <c r="I96" s="30"/>
      <c r="J96" s="31"/>
      <c r="K96" s="30"/>
      <c r="L96" s="30"/>
      <c r="M96" s="30"/>
      <c r="N96" s="59"/>
      <c r="O96" s="52"/>
      <c r="P96" s="31"/>
    </row>
    <row r="97" spans="1:16" x14ac:dyDescent="0.25">
      <c r="A97" s="30"/>
      <c r="B97" s="30"/>
      <c r="C97" s="31"/>
      <c r="D97" s="31"/>
      <c r="E97" s="31"/>
      <c r="F97" s="31"/>
      <c r="G97" s="31"/>
      <c r="H97" s="30"/>
      <c r="I97" s="30"/>
      <c r="J97" s="31"/>
      <c r="K97" s="30"/>
      <c r="L97" s="30"/>
      <c r="M97" s="30"/>
      <c r="N97" s="59"/>
      <c r="O97" s="52"/>
      <c r="P97" s="31"/>
    </row>
    <row r="98" spans="1:16" x14ac:dyDescent="0.25">
      <c r="A98" s="30"/>
      <c r="B98" s="30"/>
      <c r="C98" s="31"/>
      <c r="D98" s="31"/>
      <c r="E98" s="31"/>
      <c r="F98" s="31"/>
      <c r="G98" s="31"/>
      <c r="H98" s="30"/>
      <c r="I98" s="30"/>
      <c r="J98" s="31"/>
      <c r="K98" s="30"/>
      <c r="L98" s="30"/>
      <c r="M98" s="30"/>
      <c r="N98" s="59"/>
      <c r="O98" s="52"/>
      <c r="P98" s="31"/>
    </row>
    <row r="99" spans="1:16" x14ac:dyDescent="0.25">
      <c r="A99" s="30"/>
      <c r="B99" s="30"/>
      <c r="C99" s="31"/>
      <c r="D99" s="31"/>
      <c r="E99" s="31"/>
      <c r="F99" s="31"/>
      <c r="G99" s="31"/>
      <c r="H99" s="30"/>
      <c r="I99" s="30"/>
      <c r="J99" s="31"/>
      <c r="K99" s="30"/>
      <c r="L99" s="30"/>
      <c r="M99" s="30"/>
      <c r="N99" s="59"/>
      <c r="O99" s="52"/>
      <c r="P99" s="31"/>
    </row>
    <row r="100" spans="1:16" x14ac:dyDescent="0.25">
      <c r="A100" s="30"/>
      <c r="B100" s="30"/>
      <c r="C100" s="31"/>
      <c r="D100" s="31"/>
      <c r="E100" s="31"/>
      <c r="F100" s="31"/>
      <c r="G100" s="31"/>
      <c r="H100" s="30"/>
      <c r="I100" s="30"/>
      <c r="J100" s="31"/>
      <c r="K100" s="30"/>
      <c r="L100" s="30"/>
      <c r="M100" s="30"/>
      <c r="N100" s="59"/>
      <c r="O100" s="52"/>
      <c r="P100" s="31"/>
    </row>
    <row r="101" spans="1:16" x14ac:dyDescent="0.25">
      <c r="A101" s="30"/>
      <c r="B101" s="30"/>
      <c r="C101" s="31"/>
      <c r="D101" s="31"/>
      <c r="E101" s="31"/>
      <c r="F101" s="31"/>
      <c r="G101" s="31"/>
      <c r="H101" s="30"/>
      <c r="I101" s="30"/>
      <c r="J101" s="31"/>
      <c r="K101" s="30"/>
      <c r="L101" s="30"/>
      <c r="M101" s="30"/>
      <c r="N101" s="59"/>
      <c r="O101" s="52"/>
      <c r="P101" s="31"/>
    </row>
    <row r="102" spans="1:16" x14ac:dyDescent="0.25">
      <c r="A102" s="30"/>
      <c r="B102" s="30"/>
      <c r="C102" s="31"/>
      <c r="D102" s="31"/>
      <c r="E102" s="31"/>
      <c r="F102" s="31"/>
      <c r="G102" s="31"/>
      <c r="H102" s="30"/>
      <c r="I102" s="30"/>
      <c r="J102" s="31"/>
      <c r="K102" s="30"/>
      <c r="L102" s="30"/>
      <c r="M102" s="30"/>
      <c r="N102" s="59"/>
      <c r="O102" s="52"/>
      <c r="P102" s="31"/>
    </row>
    <row r="103" spans="1:16" x14ac:dyDescent="0.25">
      <c r="A103" s="30"/>
      <c r="B103" s="30"/>
      <c r="C103" s="31"/>
      <c r="D103" s="31"/>
      <c r="E103" s="31"/>
      <c r="F103" s="31"/>
      <c r="G103" s="31"/>
      <c r="H103" s="30"/>
      <c r="I103" s="30"/>
      <c r="J103" s="31"/>
      <c r="K103" s="30"/>
      <c r="L103" s="30"/>
      <c r="M103" s="30"/>
      <c r="N103" s="59"/>
      <c r="O103" s="52"/>
      <c r="P103" s="31"/>
    </row>
    <row r="104" spans="1:16" x14ac:dyDescent="0.25">
      <c r="A104" s="30"/>
      <c r="B104" s="30"/>
      <c r="C104" s="31"/>
      <c r="D104" s="31"/>
      <c r="E104" s="31"/>
      <c r="F104" s="31"/>
      <c r="G104" s="31"/>
      <c r="H104" s="30"/>
      <c r="I104" s="30"/>
      <c r="J104" s="31"/>
      <c r="K104" s="30"/>
      <c r="L104" s="30"/>
      <c r="M104" s="30"/>
      <c r="N104" s="59"/>
      <c r="O104" s="52"/>
      <c r="P104" s="31"/>
    </row>
    <row r="105" spans="1:16" x14ac:dyDescent="0.25">
      <c r="A105" s="30"/>
      <c r="B105" s="30"/>
      <c r="C105" s="31"/>
      <c r="D105" s="31"/>
      <c r="E105" s="31"/>
      <c r="F105" s="31"/>
      <c r="G105" s="31"/>
      <c r="H105" s="30"/>
      <c r="I105" s="30"/>
      <c r="J105" s="31"/>
      <c r="K105" s="30"/>
      <c r="L105" s="30"/>
      <c r="M105" s="30"/>
      <c r="N105" s="59"/>
      <c r="O105" s="52"/>
      <c r="P105" s="31"/>
    </row>
    <row r="106" spans="1:16" x14ac:dyDescent="0.25">
      <c r="A106" s="30"/>
      <c r="B106" s="30"/>
      <c r="C106" s="31"/>
      <c r="D106" s="31"/>
      <c r="E106" s="31"/>
      <c r="F106" s="31"/>
      <c r="G106" s="31"/>
      <c r="H106" s="30"/>
      <c r="I106" s="30"/>
      <c r="J106" s="31"/>
      <c r="K106" s="30"/>
      <c r="L106" s="30"/>
      <c r="M106" s="30"/>
      <c r="N106" s="59"/>
      <c r="O106" s="52"/>
      <c r="P106" s="31"/>
    </row>
    <row r="107" spans="1:16" x14ac:dyDescent="0.25">
      <c r="A107" s="30"/>
      <c r="B107" s="30"/>
      <c r="C107" s="31"/>
      <c r="D107" s="31"/>
      <c r="E107" s="31"/>
      <c r="F107" s="31"/>
      <c r="G107" s="31"/>
      <c r="H107" s="30"/>
      <c r="I107" s="30"/>
      <c r="J107" s="31"/>
      <c r="K107" s="30"/>
      <c r="L107" s="30"/>
      <c r="M107" s="30"/>
      <c r="N107" s="59"/>
      <c r="O107" s="52"/>
      <c r="P107" s="31"/>
    </row>
    <row r="108" spans="1:16" x14ac:dyDescent="0.25">
      <c r="A108" s="30"/>
      <c r="B108" s="30"/>
      <c r="C108" s="31"/>
      <c r="D108" s="31"/>
      <c r="E108" s="31"/>
      <c r="F108" s="31"/>
      <c r="G108" s="31"/>
      <c r="H108" s="30"/>
      <c r="I108" s="30"/>
      <c r="J108" s="31"/>
      <c r="K108" s="30"/>
      <c r="L108" s="30"/>
      <c r="M108" s="30"/>
      <c r="N108" s="59"/>
      <c r="O108" s="52"/>
      <c r="P108" s="31"/>
    </row>
    <row r="109" spans="1:16" x14ac:dyDescent="0.25">
      <c r="A109" s="30"/>
      <c r="B109" s="30"/>
      <c r="C109" s="31"/>
      <c r="D109" s="31"/>
      <c r="E109" s="31"/>
      <c r="F109" s="31"/>
      <c r="G109" s="31"/>
      <c r="H109" s="30"/>
      <c r="I109" s="30"/>
      <c r="J109" s="31"/>
      <c r="K109" s="30"/>
      <c r="L109" s="30"/>
      <c r="M109" s="30"/>
      <c r="N109" s="59"/>
      <c r="O109" s="52"/>
      <c r="P109" s="31"/>
    </row>
    <row r="110" spans="1:16" x14ac:dyDescent="0.25">
      <c r="A110" s="30"/>
      <c r="B110" s="30"/>
      <c r="C110" s="31"/>
      <c r="D110" s="31"/>
      <c r="E110" s="31"/>
      <c r="F110" s="31"/>
      <c r="G110" s="31"/>
      <c r="H110" s="30"/>
      <c r="I110" s="30"/>
      <c r="J110" s="31"/>
      <c r="K110" s="30"/>
      <c r="L110" s="30"/>
      <c r="M110" s="30"/>
      <c r="N110" s="59"/>
      <c r="O110" s="52"/>
      <c r="P110" s="31"/>
    </row>
    <row r="111" spans="1:16" x14ac:dyDescent="0.25">
      <c r="A111" s="30"/>
      <c r="B111" s="30"/>
      <c r="C111" s="31"/>
      <c r="D111" s="31"/>
      <c r="E111" s="31"/>
      <c r="F111" s="31"/>
      <c r="G111" s="31"/>
      <c r="H111" s="30"/>
      <c r="I111" s="30"/>
      <c r="J111" s="31"/>
      <c r="K111" s="30"/>
      <c r="L111" s="30"/>
      <c r="M111" s="30"/>
      <c r="N111" s="59"/>
      <c r="O111" s="52"/>
      <c r="P111" s="31"/>
    </row>
    <row r="112" spans="1:16" x14ac:dyDescent="0.25">
      <c r="A112" s="30"/>
      <c r="B112" s="30"/>
      <c r="C112" s="31"/>
      <c r="D112" s="31"/>
      <c r="E112" s="31"/>
      <c r="F112" s="31"/>
      <c r="G112" s="31"/>
      <c r="H112" s="30"/>
      <c r="I112" s="30"/>
      <c r="J112" s="31"/>
      <c r="K112" s="30"/>
      <c r="L112" s="30"/>
      <c r="M112" s="30"/>
      <c r="N112" s="59"/>
      <c r="O112" s="52"/>
      <c r="P112" s="31"/>
    </row>
    <row r="113" spans="1:16" x14ac:dyDescent="0.25">
      <c r="A113" s="30"/>
      <c r="B113" s="30"/>
      <c r="C113" s="31"/>
      <c r="D113" s="31"/>
      <c r="E113" s="31"/>
      <c r="F113" s="31"/>
      <c r="G113" s="31"/>
      <c r="H113" s="30"/>
      <c r="I113" s="30"/>
      <c r="J113" s="31"/>
      <c r="K113" s="30"/>
      <c r="L113" s="30"/>
      <c r="M113" s="30"/>
      <c r="N113" s="59"/>
      <c r="O113" s="52"/>
      <c r="P113" s="31"/>
    </row>
    <row r="114" spans="1:16" x14ac:dyDescent="0.25">
      <c r="A114" s="30"/>
      <c r="B114" s="30"/>
      <c r="C114" s="31"/>
      <c r="D114" s="31"/>
      <c r="E114" s="31"/>
      <c r="F114" s="31"/>
      <c r="G114" s="31"/>
      <c r="H114" s="30"/>
      <c r="I114" s="30"/>
      <c r="J114" s="31"/>
      <c r="K114" s="30"/>
      <c r="L114" s="30"/>
      <c r="M114" s="30"/>
      <c r="N114" s="59"/>
      <c r="O114" s="52"/>
      <c r="P114" s="31"/>
    </row>
    <row r="115" spans="1:16" x14ac:dyDescent="0.25">
      <c r="A115" s="30"/>
      <c r="B115" s="30"/>
      <c r="C115" s="31"/>
      <c r="D115" s="31"/>
      <c r="E115" s="31"/>
      <c r="F115" s="31"/>
      <c r="G115" s="31"/>
      <c r="H115" s="30"/>
      <c r="I115" s="30"/>
      <c r="J115" s="31"/>
      <c r="K115" s="30"/>
      <c r="L115" s="30"/>
      <c r="M115" s="30"/>
      <c r="N115" s="59"/>
      <c r="O115" s="52"/>
      <c r="P115" s="31"/>
    </row>
    <row r="116" spans="1:16" x14ac:dyDescent="0.25">
      <c r="A116" s="30"/>
      <c r="B116" s="30"/>
      <c r="C116" s="31"/>
      <c r="D116" s="31"/>
      <c r="E116" s="31"/>
      <c r="F116" s="31"/>
      <c r="G116" s="31"/>
      <c r="H116" s="30"/>
      <c r="I116" s="30"/>
      <c r="J116" s="31"/>
      <c r="K116" s="30"/>
      <c r="L116" s="30"/>
      <c r="M116" s="30"/>
      <c r="N116" s="59"/>
      <c r="O116" s="52"/>
      <c r="P116" s="31"/>
    </row>
    <row r="117" spans="1:16" x14ac:dyDescent="0.25">
      <c r="A117" s="30"/>
      <c r="B117" s="30"/>
      <c r="C117" s="31"/>
      <c r="D117" s="31"/>
      <c r="E117" s="31"/>
      <c r="F117" s="31"/>
      <c r="G117" s="31"/>
      <c r="H117" s="30"/>
      <c r="I117" s="30"/>
      <c r="J117" s="31"/>
      <c r="K117" s="30"/>
      <c r="L117" s="30"/>
      <c r="M117" s="30"/>
      <c r="N117" s="59"/>
      <c r="O117" s="52"/>
      <c r="P117" s="31"/>
    </row>
    <row r="118" spans="1:16" x14ac:dyDescent="0.25">
      <c r="A118" s="30"/>
      <c r="B118" s="30"/>
      <c r="C118" s="31"/>
      <c r="D118" s="31"/>
      <c r="E118" s="31"/>
      <c r="F118" s="31"/>
      <c r="G118" s="31"/>
      <c r="H118" s="30"/>
      <c r="I118" s="30"/>
      <c r="J118" s="31"/>
      <c r="K118" s="30"/>
      <c r="L118" s="30"/>
      <c r="M118" s="30"/>
      <c r="N118" s="59"/>
      <c r="O118" s="52"/>
      <c r="P118" s="31"/>
    </row>
    <row r="119" spans="1:16" x14ac:dyDescent="0.25">
      <c r="A119" s="30"/>
      <c r="B119" s="30"/>
      <c r="C119" s="31"/>
      <c r="D119" s="31"/>
      <c r="E119" s="31"/>
      <c r="F119" s="31"/>
      <c r="G119" s="31"/>
      <c r="H119" s="30"/>
      <c r="I119" s="30"/>
      <c r="J119" s="31"/>
      <c r="K119" s="30"/>
      <c r="L119" s="30"/>
      <c r="M119" s="30"/>
      <c r="N119" s="59"/>
      <c r="O119" s="52"/>
      <c r="P119" s="31"/>
    </row>
    <row r="120" spans="1:16" x14ac:dyDescent="0.25">
      <c r="A120" s="30"/>
      <c r="B120" s="30"/>
      <c r="C120" s="31"/>
      <c r="D120" s="31"/>
      <c r="E120" s="31"/>
      <c r="F120" s="31"/>
      <c r="G120" s="31"/>
      <c r="H120" s="30"/>
      <c r="I120" s="30"/>
      <c r="J120" s="31"/>
      <c r="K120" s="30"/>
      <c r="L120" s="30"/>
      <c r="M120" s="30"/>
      <c r="N120" s="59"/>
      <c r="O120" s="52"/>
      <c r="P120" s="31"/>
    </row>
    <row r="121" spans="1:16" x14ac:dyDescent="0.25">
      <c r="A121" s="30"/>
      <c r="B121" s="30"/>
      <c r="C121" s="31"/>
      <c r="D121" s="31"/>
      <c r="E121" s="31"/>
      <c r="F121" s="31"/>
      <c r="G121" s="31"/>
      <c r="H121" s="30"/>
      <c r="I121" s="30"/>
      <c r="J121" s="31"/>
      <c r="K121" s="30"/>
      <c r="L121" s="30"/>
      <c r="M121" s="30"/>
      <c r="N121" s="59"/>
      <c r="O121" s="52"/>
      <c r="P121" s="31"/>
    </row>
    <row r="122" spans="1:16" x14ac:dyDescent="0.25">
      <c r="A122" s="30"/>
      <c r="B122" s="30"/>
      <c r="C122" s="31"/>
      <c r="D122" s="31"/>
      <c r="E122" s="31"/>
      <c r="F122" s="31"/>
      <c r="G122" s="31"/>
      <c r="H122" s="30"/>
      <c r="I122" s="30"/>
      <c r="J122" s="31"/>
      <c r="K122" s="30"/>
      <c r="L122" s="30"/>
      <c r="M122" s="30"/>
      <c r="N122" s="59"/>
      <c r="O122" s="52"/>
      <c r="P122" s="31"/>
    </row>
    <row r="123" spans="1:16" x14ac:dyDescent="0.25">
      <c r="A123" s="30"/>
      <c r="B123" s="30"/>
      <c r="C123" s="31"/>
      <c r="D123" s="31"/>
      <c r="E123" s="31"/>
      <c r="F123" s="31"/>
      <c r="G123" s="31"/>
      <c r="H123" s="30"/>
      <c r="I123" s="30"/>
      <c r="J123" s="31"/>
      <c r="K123" s="30"/>
      <c r="L123" s="30"/>
      <c r="M123" s="30"/>
      <c r="N123" s="59"/>
      <c r="O123" s="52"/>
      <c r="P123" s="31"/>
    </row>
    <row r="124" spans="1:16" x14ac:dyDescent="0.25">
      <c r="A124" s="30"/>
      <c r="B124" s="30"/>
      <c r="C124" s="31"/>
      <c r="D124" s="31"/>
      <c r="E124" s="31"/>
      <c r="F124" s="31"/>
      <c r="G124" s="31"/>
      <c r="H124" s="30"/>
      <c r="I124" s="30"/>
      <c r="J124" s="31"/>
      <c r="K124" s="30"/>
      <c r="L124" s="30"/>
      <c r="M124" s="30"/>
      <c r="N124" s="59"/>
      <c r="O124" s="52"/>
      <c r="P124" s="31"/>
    </row>
    <row r="125" spans="1:16" x14ac:dyDescent="0.25">
      <c r="A125" s="30"/>
      <c r="B125" s="30"/>
      <c r="C125" s="31"/>
      <c r="D125" s="31"/>
      <c r="E125" s="31"/>
      <c r="F125" s="31"/>
      <c r="G125" s="31"/>
      <c r="H125" s="30"/>
      <c r="I125" s="30"/>
      <c r="J125" s="31"/>
      <c r="K125" s="30"/>
      <c r="L125" s="30"/>
      <c r="M125" s="30"/>
      <c r="N125" s="59"/>
      <c r="O125" s="52"/>
      <c r="P125" s="31"/>
    </row>
    <row r="126" spans="1:16" x14ac:dyDescent="0.25">
      <c r="A126" s="30"/>
      <c r="B126" s="30"/>
      <c r="C126" s="31"/>
      <c r="D126" s="31"/>
      <c r="E126" s="31"/>
      <c r="F126" s="31"/>
      <c r="G126" s="31"/>
      <c r="H126" s="30"/>
      <c r="I126" s="30"/>
      <c r="J126" s="31"/>
      <c r="K126" s="30"/>
      <c r="L126" s="30"/>
      <c r="M126" s="30"/>
      <c r="N126" s="59"/>
      <c r="O126" s="52"/>
      <c r="P126" s="31"/>
    </row>
    <row r="127" spans="1:16" x14ac:dyDescent="0.25">
      <c r="A127" s="30"/>
      <c r="B127" s="30"/>
      <c r="C127" s="31"/>
      <c r="D127" s="31"/>
      <c r="E127" s="31"/>
      <c r="F127" s="31"/>
      <c r="G127" s="31"/>
      <c r="H127" s="30"/>
      <c r="I127" s="30"/>
      <c r="J127" s="31"/>
      <c r="K127" s="30"/>
      <c r="L127" s="30"/>
      <c r="M127" s="30"/>
      <c r="N127" s="59"/>
      <c r="O127" s="52"/>
      <c r="P127" s="31"/>
    </row>
    <row r="128" spans="1:16" x14ac:dyDescent="0.25">
      <c r="A128" s="30"/>
      <c r="B128" s="30"/>
      <c r="C128" s="31"/>
      <c r="D128" s="31"/>
      <c r="E128" s="31"/>
      <c r="F128" s="31"/>
      <c r="G128" s="31"/>
      <c r="H128" s="30"/>
      <c r="I128" s="30"/>
      <c r="J128" s="31"/>
      <c r="K128" s="30"/>
      <c r="L128" s="30"/>
      <c r="M128" s="30"/>
      <c r="N128" s="59"/>
      <c r="O128" s="52"/>
      <c r="P128" s="31"/>
    </row>
    <row r="129" spans="1:16" x14ac:dyDescent="0.25">
      <c r="A129" s="30"/>
      <c r="B129" s="30"/>
      <c r="C129" s="31"/>
      <c r="D129" s="31"/>
      <c r="E129" s="31"/>
      <c r="F129" s="31"/>
      <c r="G129" s="31"/>
      <c r="H129" s="30"/>
      <c r="I129" s="30"/>
      <c r="J129" s="31"/>
      <c r="K129" s="30"/>
      <c r="L129" s="30"/>
      <c r="M129" s="30"/>
      <c r="N129" s="59"/>
      <c r="O129" s="52"/>
      <c r="P129" s="31"/>
    </row>
    <row r="130" spans="1:16" x14ac:dyDescent="0.25">
      <c r="A130" s="30"/>
      <c r="B130" s="30"/>
      <c r="C130" s="31"/>
      <c r="D130" s="31"/>
      <c r="E130" s="31"/>
      <c r="F130" s="31"/>
      <c r="G130" s="31"/>
      <c r="H130" s="30"/>
      <c r="I130" s="30"/>
      <c r="J130" s="31"/>
      <c r="K130" s="30"/>
      <c r="L130" s="30"/>
      <c r="M130" s="30"/>
      <c r="N130" s="59"/>
      <c r="O130" s="52"/>
      <c r="P130" s="31"/>
    </row>
    <row r="131" spans="1:16" x14ac:dyDescent="0.25">
      <c r="A131" s="30"/>
      <c r="B131" s="30"/>
      <c r="C131" s="31"/>
      <c r="D131" s="31"/>
      <c r="E131" s="31"/>
      <c r="F131" s="31"/>
      <c r="G131" s="31"/>
      <c r="H131" s="30"/>
      <c r="I131" s="30"/>
      <c r="J131" s="31"/>
      <c r="K131" s="30"/>
      <c r="L131" s="30"/>
      <c r="M131" s="30"/>
      <c r="N131" s="59"/>
      <c r="O131" s="52"/>
      <c r="P131" s="31"/>
    </row>
    <row r="132" spans="1:16" x14ac:dyDescent="0.25">
      <c r="A132" s="30"/>
      <c r="B132" s="30"/>
      <c r="C132" s="31"/>
      <c r="D132" s="31"/>
      <c r="E132" s="31"/>
      <c r="F132" s="31"/>
      <c r="G132" s="31"/>
      <c r="H132" s="30"/>
      <c r="I132" s="30"/>
      <c r="J132" s="31"/>
      <c r="K132" s="30"/>
      <c r="L132" s="30"/>
      <c r="M132" s="30"/>
      <c r="N132" s="59"/>
      <c r="O132" s="52"/>
      <c r="P132" s="31"/>
    </row>
    <row r="133" spans="1:16" x14ac:dyDescent="0.25">
      <c r="A133" s="30"/>
      <c r="B133" s="30"/>
      <c r="C133" s="31"/>
      <c r="D133" s="31"/>
      <c r="E133" s="31"/>
      <c r="F133" s="31"/>
      <c r="G133" s="31"/>
      <c r="H133" s="30"/>
      <c r="I133" s="30"/>
      <c r="J133" s="31"/>
      <c r="K133" s="30"/>
      <c r="L133" s="30"/>
      <c r="M133" s="30"/>
      <c r="N133" s="59"/>
      <c r="O133" s="52"/>
      <c r="P133" s="31"/>
    </row>
    <row r="134" spans="1:16" x14ac:dyDescent="0.25">
      <c r="A134" s="30"/>
      <c r="B134" s="30"/>
      <c r="C134" s="31"/>
      <c r="D134" s="31"/>
      <c r="E134" s="31"/>
      <c r="F134" s="31"/>
      <c r="G134" s="31"/>
      <c r="H134" s="30"/>
      <c r="I134" s="30"/>
      <c r="J134" s="31"/>
      <c r="K134" s="30"/>
      <c r="L134" s="30"/>
      <c r="M134" s="30"/>
      <c r="N134" s="59"/>
      <c r="O134" s="52"/>
      <c r="P134" s="31"/>
    </row>
    <row r="135" spans="1:16" x14ac:dyDescent="0.25">
      <c r="A135" s="30"/>
      <c r="B135" s="30"/>
      <c r="C135" s="31"/>
      <c r="D135" s="31"/>
      <c r="E135" s="31"/>
      <c r="F135" s="31"/>
      <c r="G135" s="31"/>
      <c r="H135" s="30"/>
      <c r="I135" s="30"/>
      <c r="J135" s="31"/>
      <c r="K135" s="30"/>
      <c r="L135" s="30"/>
      <c r="M135" s="30"/>
      <c r="N135" s="59"/>
      <c r="O135" s="52"/>
      <c r="P135" s="31"/>
    </row>
  </sheetData>
  <autoFilter ref="A1:Q1" xr:uid="{1009A1F4-EA68-4930-AE77-B37E1DAE311D}"/>
  <mergeCells count="7">
    <mergeCell ref="R5:R8"/>
    <mergeCell ref="B18:B19"/>
    <mergeCell ref="A20:A23"/>
    <mergeCell ref="A24:A27"/>
    <mergeCell ref="A4:A13"/>
    <mergeCell ref="A14:A17"/>
    <mergeCell ref="A18:A19"/>
  </mergeCells>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96009-A6A0-4809-8579-4F0E9DD408EC}">
  <dimension ref="A1:S136"/>
  <sheetViews>
    <sheetView rightToLeft="1" zoomScaleNormal="100" workbookViewId="0">
      <pane ySplit="1" topLeftCell="A26" activePane="bottomLeft" state="frozen"/>
      <selection pane="bottomLeft" activeCell="I21" sqref="I21"/>
    </sheetView>
  </sheetViews>
  <sheetFormatPr defaultRowHeight="15" x14ac:dyDescent="0.25"/>
  <cols>
    <col min="1" max="1" width="9.140625" style="28"/>
    <col min="2" max="2" width="13.42578125" style="28" bestFit="1" customWidth="1"/>
    <col min="3" max="3" width="13" style="29" bestFit="1" customWidth="1"/>
    <col min="4" max="4" width="12.85546875" style="29" bestFit="1" customWidth="1"/>
    <col min="5" max="5" width="16.42578125" style="29" customWidth="1"/>
    <col min="6" max="6" width="18.42578125" style="29" customWidth="1"/>
    <col min="7" max="7" width="29.42578125" style="29" customWidth="1"/>
    <col min="8" max="8" width="12.140625" style="28" bestFit="1" customWidth="1"/>
    <col min="9" max="9" width="31.140625" style="28" bestFit="1" customWidth="1"/>
    <col min="10" max="10" width="12.28515625" style="29" bestFit="1" customWidth="1"/>
    <col min="11" max="11" width="7.85546875" style="28" customWidth="1"/>
    <col min="12" max="12" width="11" style="28" bestFit="1" customWidth="1"/>
    <col min="13" max="13" width="9" style="28" customWidth="1"/>
    <col min="14" max="14" width="10.7109375" style="60" bestFit="1" customWidth="1"/>
    <col min="15" max="15" width="10" style="42" bestFit="1" customWidth="1"/>
    <col min="16" max="16" width="13.140625" style="29" bestFit="1" customWidth="1"/>
    <col min="17" max="17" width="10.5703125" style="28" bestFit="1" customWidth="1"/>
    <col min="18" max="18" width="12.85546875" customWidth="1"/>
    <col min="19" max="19" width="5.5703125" customWidth="1"/>
  </cols>
  <sheetData>
    <row r="1" spans="1:19" ht="61.5" thickBot="1" x14ac:dyDescent="0.3">
      <c r="A1" s="16" t="s">
        <v>34</v>
      </c>
      <c r="B1" s="17" t="s">
        <v>35</v>
      </c>
      <c r="C1" s="18" t="s">
        <v>4</v>
      </c>
      <c r="D1" s="18" t="s">
        <v>36</v>
      </c>
      <c r="E1" s="18" t="s">
        <v>37</v>
      </c>
      <c r="F1" s="19" t="s">
        <v>38</v>
      </c>
      <c r="G1" s="18" t="s">
        <v>39</v>
      </c>
      <c r="H1" s="17" t="s">
        <v>40</v>
      </c>
      <c r="I1" s="20" t="s">
        <v>17</v>
      </c>
      <c r="J1" s="49" t="s">
        <v>23</v>
      </c>
      <c r="K1" s="21" t="s">
        <v>24</v>
      </c>
      <c r="L1" s="22" t="s">
        <v>21</v>
      </c>
      <c r="M1" s="22" t="s">
        <v>41</v>
      </c>
      <c r="N1" s="23" t="s">
        <v>25</v>
      </c>
      <c r="O1" s="50" t="s">
        <v>42</v>
      </c>
      <c r="P1" s="24" t="s">
        <v>27</v>
      </c>
      <c r="Q1" s="25" t="s">
        <v>32</v>
      </c>
    </row>
    <row r="2" spans="1:19" x14ac:dyDescent="0.25">
      <c r="A2" s="1094">
        <v>425</v>
      </c>
      <c r="B2" s="551" t="s">
        <v>83</v>
      </c>
      <c r="C2" s="552">
        <v>1000000</v>
      </c>
      <c r="D2" s="552">
        <f t="shared" ref="D2:D8" si="0">C2*0.992</f>
        <v>992000</v>
      </c>
      <c r="E2" s="552">
        <v>82154</v>
      </c>
      <c r="F2" s="552">
        <v>998</v>
      </c>
      <c r="G2" s="552">
        <f>D2-E2-F2</f>
        <v>908848</v>
      </c>
      <c r="H2" s="551" t="s">
        <v>46</v>
      </c>
      <c r="I2" s="551" t="s">
        <v>236</v>
      </c>
      <c r="J2" s="552">
        <v>83152</v>
      </c>
      <c r="K2" s="551"/>
      <c r="L2" s="551" t="s">
        <v>46</v>
      </c>
      <c r="M2" s="551" t="s">
        <v>246</v>
      </c>
      <c r="N2" s="553">
        <v>1.2</v>
      </c>
      <c r="O2" s="554">
        <v>997.82399999999996</v>
      </c>
      <c r="P2" s="555">
        <f t="shared" ref="P2:P11" si="1">J2-O2</f>
        <v>82154.176000000007</v>
      </c>
      <c r="Q2" s="51" t="s">
        <v>303</v>
      </c>
    </row>
    <row r="3" spans="1:19" x14ac:dyDescent="0.25">
      <c r="A3" s="1095"/>
      <c r="B3" s="237" t="s">
        <v>83</v>
      </c>
      <c r="C3" s="238">
        <v>1000000</v>
      </c>
      <c r="D3" s="238">
        <f t="shared" si="0"/>
        <v>992000</v>
      </c>
      <c r="E3" s="238">
        <v>504738</v>
      </c>
      <c r="F3" s="238">
        <v>6130</v>
      </c>
      <c r="G3" s="238">
        <f>G2-E3-F3</f>
        <v>397980</v>
      </c>
      <c r="H3" s="237" t="s">
        <v>46</v>
      </c>
      <c r="I3" s="237" t="s">
        <v>236</v>
      </c>
      <c r="J3" s="238">
        <v>510868.49</v>
      </c>
      <c r="K3" s="237"/>
      <c r="L3" s="237" t="s">
        <v>46</v>
      </c>
      <c r="M3" s="237" t="s">
        <v>246</v>
      </c>
      <c r="N3" s="239">
        <v>1.2</v>
      </c>
      <c r="O3" s="240">
        <v>6130.4218799999999</v>
      </c>
      <c r="P3" s="556">
        <f t="shared" si="1"/>
        <v>504738.06812000001</v>
      </c>
      <c r="Q3" s="51" t="s">
        <v>303</v>
      </c>
    </row>
    <row r="4" spans="1:19" x14ac:dyDescent="0.25">
      <c r="A4" s="1095"/>
      <c r="B4" s="237" t="s">
        <v>83</v>
      </c>
      <c r="C4" s="242">
        <v>1000000</v>
      </c>
      <c r="D4" s="238">
        <f t="shared" si="0"/>
        <v>992000</v>
      </c>
      <c r="E4" s="242">
        <v>184074.11</v>
      </c>
      <c r="F4" s="242">
        <v>2236</v>
      </c>
      <c r="G4" s="238">
        <f>G3-E4-F4</f>
        <v>211669.89</v>
      </c>
      <c r="H4" s="237" t="s">
        <v>46</v>
      </c>
      <c r="I4" s="241" t="s">
        <v>218</v>
      </c>
      <c r="J4" s="242">
        <v>186310.11</v>
      </c>
      <c r="K4" s="241"/>
      <c r="L4" s="237" t="s">
        <v>46</v>
      </c>
      <c r="M4" s="241" t="s">
        <v>155</v>
      </c>
      <c r="N4" s="239">
        <v>1.2</v>
      </c>
      <c r="O4" s="243">
        <v>2235.7213199999997</v>
      </c>
      <c r="P4" s="556">
        <f t="shared" si="1"/>
        <v>184074.38867999997</v>
      </c>
      <c r="Q4" s="51" t="s">
        <v>612</v>
      </c>
    </row>
    <row r="5" spans="1:19" x14ac:dyDescent="0.25">
      <c r="A5" s="1095"/>
      <c r="B5" s="237" t="s">
        <v>83</v>
      </c>
      <c r="C5" s="238">
        <v>1000000</v>
      </c>
      <c r="D5" s="238">
        <f t="shared" si="0"/>
        <v>992000</v>
      </c>
      <c r="E5" s="238">
        <v>21238.06</v>
      </c>
      <c r="F5" s="238">
        <v>258</v>
      </c>
      <c r="G5" s="238">
        <f>G4-E5-F5</f>
        <v>190173.83000000002</v>
      </c>
      <c r="H5" s="237" t="s">
        <v>46</v>
      </c>
      <c r="I5" s="237" t="s">
        <v>237</v>
      </c>
      <c r="J5" s="238">
        <v>21496.06</v>
      </c>
      <c r="K5" s="237"/>
      <c r="L5" s="237" t="s">
        <v>46</v>
      </c>
      <c r="M5" s="237" t="s">
        <v>337</v>
      </c>
      <c r="N5" s="239">
        <v>1.2</v>
      </c>
      <c r="O5" s="240">
        <v>257.95272</v>
      </c>
      <c r="P5" s="556">
        <f t="shared" si="1"/>
        <v>21238.10728</v>
      </c>
      <c r="Q5" s="51" t="s">
        <v>336</v>
      </c>
    </row>
    <row r="6" spans="1:19" ht="16.5" thickBot="1" x14ac:dyDescent="0.3">
      <c r="A6" s="1095"/>
      <c r="B6" s="237" t="s">
        <v>83</v>
      </c>
      <c r="C6" s="238">
        <v>1000000</v>
      </c>
      <c r="D6" s="238">
        <f t="shared" si="0"/>
        <v>992000</v>
      </c>
      <c r="E6" s="238"/>
      <c r="F6" s="238"/>
      <c r="G6" s="238">
        <f>G5-E6-F6</f>
        <v>190173.83000000002</v>
      </c>
      <c r="H6" s="237" t="s">
        <v>46</v>
      </c>
      <c r="I6" s="237" t="s">
        <v>251</v>
      </c>
      <c r="J6" s="238">
        <v>159710.72</v>
      </c>
      <c r="K6" s="237">
        <v>3.67</v>
      </c>
      <c r="L6" s="250" t="s">
        <v>97</v>
      </c>
      <c r="M6" s="237" t="s">
        <v>155</v>
      </c>
      <c r="N6" s="239">
        <v>1.2</v>
      </c>
      <c r="O6" s="240">
        <v>1917</v>
      </c>
      <c r="P6" s="556">
        <f t="shared" si="1"/>
        <v>157793.72</v>
      </c>
      <c r="Q6" s="51"/>
      <c r="R6" s="561">
        <f>P6*3.67</f>
        <v>579102.95239999995</v>
      </c>
      <c r="S6" t="s">
        <v>662</v>
      </c>
    </row>
    <row r="7" spans="1:19" ht="15.75" thickBot="1" x14ac:dyDescent="0.3">
      <c r="A7" s="1096"/>
      <c r="B7" s="557" t="s">
        <v>83</v>
      </c>
      <c r="C7" s="558">
        <v>1000000</v>
      </c>
      <c r="D7" s="558">
        <f t="shared" si="0"/>
        <v>992000</v>
      </c>
      <c r="E7" s="558">
        <v>30096.61</v>
      </c>
      <c r="F7" s="558">
        <v>366</v>
      </c>
      <c r="G7" s="558">
        <f>G6-E7-F7</f>
        <v>159711.22000000003</v>
      </c>
      <c r="H7" s="557" t="s">
        <v>46</v>
      </c>
      <c r="I7" s="557" t="s">
        <v>250</v>
      </c>
      <c r="J7" s="558">
        <v>30462.61</v>
      </c>
      <c r="K7" s="557"/>
      <c r="L7" s="557" t="s">
        <v>46</v>
      </c>
      <c r="M7" s="557" t="s">
        <v>337</v>
      </c>
      <c r="N7" s="559">
        <v>1.2</v>
      </c>
      <c r="O7" s="560">
        <v>366</v>
      </c>
      <c r="P7" s="561">
        <f t="shared" si="1"/>
        <v>30096.61</v>
      </c>
      <c r="Q7" s="51" t="s">
        <v>493</v>
      </c>
    </row>
    <row r="8" spans="1:19" x14ac:dyDescent="0.25">
      <c r="A8" s="1097">
        <v>429</v>
      </c>
      <c r="B8" s="128" t="s">
        <v>122</v>
      </c>
      <c r="C8" s="129">
        <v>1335162</v>
      </c>
      <c r="D8" s="129">
        <f t="shared" si="0"/>
        <v>1324480.7039999999</v>
      </c>
      <c r="E8" s="129">
        <v>1096463</v>
      </c>
      <c r="F8" s="129">
        <v>13317</v>
      </c>
      <c r="G8" s="129">
        <f>D8-E8-F8</f>
        <v>214700.70399999991</v>
      </c>
      <c r="H8" s="128" t="s">
        <v>46</v>
      </c>
      <c r="I8" s="128" t="s">
        <v>128</v>
      </c>
      <c r="J8" s="129">
        <v>1109780.28</v>
      </c>
      <c r="K8" s="128"/>
      <c r="L8" s="128" t="s">
        <v>46</v>
      </c>
      <c r="M8" s="128" t="s">
        <v>337</v>
      </c>
      <c r="N8" s="130">
        <v>1.2</v>
      </c>
      <c r="O8" s="131">
        <v>13317</v>
      </c>
      <c r="P8" s="132">
        <f t="shared" si="1"/>
        <v>1096463.28</v>
      </c>
      <c r="Q8" s="94" t="s">
        <v>368</v>
      </c>
    </row>
    <row r="9" spans="1:19" ht="16.5" thickBot="1" x14ac:dyDescent="0.3">
      <c r="A9" s="1098"/>
      <c r="B9" s="134" t="s">
        <v>122</v>
      </c>
      <c r="C9" s="135">
        <v>1335162</v>
      </c>
      <c r="D9" s="135">
        <v>1324480.7039999999</v>
      </c>
      <c r="E9" s="135"/>
      <c r="F9" s="135"/>
      <c r="G9" s="135">
        <f>G8-E9-F9</f>
        <v>214700.70399999991</v>
      </c>
      <c r="H9" s="134" t="s">
        <v>46</v>
      </c>
      <c r="I9" s="134" t="s">
        <v>251</v>
      </c>
      <c r="J9" s="135">
        <v>214700.42</v>
      </c>
      <c r="K9" s="134">
        <v>3.67</v>
      </c>
      <c r="L9" s="562" t="s">
        <v>97</v>
      </c>
      <c r="M9" s="134" t="s">
        <v>155</v>
      </c>
      <c r="N9" s="136">
        <v>1.2</v>
      </c>
      <c r="O9" s="137">
        <v>2576</v>
      </c>
      <c r="P9" s="138">
        <f t="shared" si="1"/>
        <v>212124.42</v>
      </c>
      <c r="Q9" s="94"/>
      <c r="R9" s="138">
        <f>P9*3.67</f>
        <v>778496.62140000006</v>
      </c>
      <c r="S9" t="s">
        <v>662</v>
      </c>
    </row>
    <row r="10" spans="1:19" ht="16.5" thickBot="1" x14ac:dyDescent="0.3">
      <c r="A10" s="563">
        <v>430</v>
      </c>
      <c r="B10" s="564" t="s">
        <v>172</v>
      </c>
      <c r="C10" s="565">
        <v>1125912</v>
      </c>
      <c r="D10" s="565">
        <f>C10*0.993</f>
        <v>1118030.6159999999</v>
      </c>
      <c r="E10" s="565"/>
      <c r="F10" s="565"/>
      <c r="G10" s="565">
        <f>D10-E10-F10</f>
        <v>1118030.6159999999</v>
      </c>
      <c r="H10" s="564" t="s">
        <v>46</v>
      </c>
      <c r="I10" s="564" t="s">
        <v>251</v>
      </c>
      <c r="J10" s="565">
        <v>1118030.6200000001</v>
      </c>
      <c r="K10" s="564">
        <v>3.67</v>
      </c>
      <c r="L10" s="566" t="s">
        <v>97</v>
      </c>
      <c r="M10" s="564" t="s">
        <v>155</v>
      </c>
      <c r="N10" s="567">
        <v>1.2</v>
      </c>
      <c r="O10" s="568">
        <v>13416</v>
      </c>
      <c r="P10" s="569">
        <f t="shared" si="1"/>
        <v>1104614.6200000001</v>
      </c>
      <c r="Q10" s="254"/>
      <c r="R10" s="569">
        <f>P10*3.67</f>
        <v>4053935.6554000005</v>
      </c>
      <c r="S10" t="s">
        <v>662</v>
      </c>
    </row>
    <row r="11" spans="1:19" x14ac:dyDescent="0.25">
      <c r="A11" s="1102">
        <v>452</v>
      </c>
      <c r="B11" s="501" t="s">
        <v>486</v>
      </c>
      <c r="C11" s="502">
        <v>5000000</v>
      </c>
      <c r="D11" s="502">
        <v>5000000</v>
      </c>
      <c r="E11" s="502">
        <v>469835</v>
      </c>
      <c r="F11" s="502">
        <v>5707</v>
      </c>
      <c r="G11" s="502">
        <f>D11-E11-F11</f>
        <v>4524458</v>
      </c>
      <c r="H11" s="501" t="s">
        <v>46</v>
      </c>
      <c r="I11" s="501" t="s">
        <v>396</v>
      </c>
      <c r="J11" s="502">
        <v>475542.74</v>
      </c>
      <c r="K11" s="501"/>
      <c r="L11" s="501" t="s">
        <v>46</v>
      </c>
      <c r="M11" s="501" t="s">
        <v>246</v>
      </c>
      <c r="N11" s="503">
        <v>1.2</v>
      </c>
      <c r="O11" s="504">
        <v>5707</v>
      </c>
      <c r="P11" s="502">
        <f t="shared" si="1"/>
        <v>469835.74</v>
      </c>
      <c r="Q11" s="505"/>
    </row>
    <row r="12" spans="1:19" x14ac:dyDescent="0.25">
      <c r="A12" s="1103"/>
      <c r="B12" s="501" t="s">
        <v>486</v>
      </c>
      <c r="C12" s="502">
        <v>5000000</v>
      </c>
      <c r="D12" s="502">
        <v>5000000</v>
      </c>
      <c r="E12" s="506"/>
      <c r="F12" s="506"/>
      <c r="G12" s="506">
        <f>G11-E12-F12</f>
        <v>4524458</v>
      </c>
      <c r="H12" s="507" t="s">
        <v>46</v>
      </c>
      <c r="I12" s="507" t="s">
        <v>396</v>
      </c>
      <c r="J12" s="506">
        <v>475542.74</v>
      </c>
      <c r="K12" s="507"/>
      <c r="L12" s="501" t="s">
        <v>46</v>
      </c>
      <c r="M12" s="507" t="s">
        <v>246</v>
      </c>
      <c r="N12" s="508">
        <v>1.2</v>
      </c>
      <c r="O12" s="509">
        <v>5707</v>
      </c>
      <c r="P12" s="506">
        <f t="shared" ref="P12:P27" si="2">J12-O12</f>
        <v>469835.74</v>
      </c>
      <c r="Q12" s="505"/>
    </row>
    <row r="13" spans="1:19" x14ac:dyDescent="0.25">
      <c r="A13" s="1103"/>
      <c r="B13" s="501" t="s">
        <v>486</v>
      </c>
      <c r="C13" s="502">
        <v>5000000</v>
      </c>
      <c r="D13" s="502">
        <v>5000000</v>
      </c>
      <c r="E13" s="506"/>
      <c r="F13" s="506"/>
      <c r="G13" s="506">
        <f t="shared" ref="G13:G27" si="3">G12-E13-F13</f>
        <v>4524458</v>
      </c>
      <c r="H13" s="507" t="s">
        <v>46</v>
      </c>
      <c r="I13" s="507" t="s">
        <v>396</v>
      </c>
      <c r="J13" s="506">
        <v>525549.55000000005</v>
      </c>
      <c r="K13" s="507"/>
      <c r="L13" s="501" t="s">
        <v>46</v>
      </c>
      <c r="M13" s="507" t="s">
        <v>246</v>
      </c>
      <c r="N13" s="508">
        <v>1.2</v>
      </c>
      <c r="O13" s="509">
        <v>6307</v>
      </c>
      <c r="P13" s="506">
        <f t="shared" si="2"/>
        <v>519242.55000000005</v>
      </c>
      <c r="Q13" s="505"/>
    </row>
    <row r="14" spans="1:19" x14ac:dyDescent="0.25">
      <c r="A14" s="1103"/>
      <c r="B14" s="501" t="s">
        <v>486</v>
      </c>
      <c r="C14" s="502">
        <v>5000000</v>
      </c>
      <c r="D14" s="502">
        <v>5000000</v>
      </c>
      <c r="E14" s="506"/>
      <c r="F14" s="506"/>
      <c r="G14" s="506">
        <f t="shared" si="3"/>
        <v>4524458</v>
      </c>
      <c r="H14" s="507" t="s">
        <v>46</v>
      </c>
      <c r="I14" s="507" t="s">
        <v>396</v>
      </c>
      <c r="J14" s="506">
        <v>510500</v>
      </c>
      <c r="K14" s="507"/>
      <c r="L14" s="501" t="s">
        <v>46</v>
      </c>
      <c r="M14" s="507" t="s">
        <v>246</v>
      </c>
      <c r="N14" s="508">
        <v>1.2</v>
      </c>
      <c r="O14" s="509">
        <v>6126</v>
      </c>
      <c r="P14" s="506">
        <f t="shared" si="2"/>
        <v>504374</v>
      </c>
      <c r="Q14" s="505"/>
    </row>
    <row r="15" spans="1:19" x14ac:dyDescent="0.25">
      <c r="A15" s="1103"/>
      <c r="B15" s="501" t="s">
        <v>486</v>
      </c>
      <c r="C15" s="502">
        <v>5000000</v>
      </c>
      <c r="D15" s="502">
        <v>5000000</v>
      </c>
      <c r="E15" s="506"/>
      <c r="F15" s="506"/>
      <c r="G15" s="506">
        <f t="shared" si="3"/>
        <v>4524458</v>
      </c>
      <c r="H15" s="507" t="s">
        <v>46</v>
      </c>
      <c r="I15" s="507" t="s">
        <v>396</v>
      </c>
      <c r="J15" s="506">
        <v>510500</v>
      </c>
      <c r="K15" s="507"/>
      <c r="L15" s="501" t="s">
        <v>46</v>
      </c>
      <c r="M15" s="507" t="s">
        <v>246</v>
      </c>
      <c r="N15" s="508">
        <v>1.2</v>
      </c>
      <c r="O15" s="509">
        <v>6126</v>
      </c>
      <c r="P15" s="506">
        <f t="shared" si="2"/>
        <v>504374</v>
      </c>
      <c r="Q15" s="505"/>
    </row>
    <row r="16" spans="1:19" s="28" customFormat="1" x14ac:dyDescent="0.25">
      <c r="A16" s="1103"/>
      <c r="B16" s="501" t="s">
        <v>486</v>
      </c>
      <c r="C16" s="502">
        <v>5000000</v>
      </c>
      <c r="D16" s="502">
        <v>5000000</v>
      </c>
      <c r="E16" s="506">
        <v>57571</v>
      </c>
      <c r="F16" s="506">
        <v>699</v>
      </c>
      <c r="G16" s="506">
        <f t="shared" si="3"/>
        <v>4466188</v>
      </c>
      <c r="H16" s="507" t="s">
        <v>46</v>
      </c>
      <c r="I16" s="507" t="s">
        <v>447</v>
      </c>
      <c r="J16" s="506">
        <v>58270.89</v>
      </c>
      <c r="K16" s="507"/>
      <c r="L16" s="501" t="s">
        <v>46</v>
      </c>
      <c r="M16" s="507" t="s">
        <v>155</v>
      </c>
      <c r="N16" s="508">
        <v>1.2</v>
      </c>
      <c r="O16" s="509">
        <v>699</v>
      </c>
      <c r="P16" s="506">
        <f t="shared" si="2"/>
        <v>57571.89</v>
      </c>
      <c r="Q16" s="505" t="s">
        <v>612</v>
      </c>
      <c r="R16"/>
      <c r="S16"/>
    </row>
    <row r="17" spans="1:19" s="28" customFormat="1" x14ac:dyDescent="0.25">
      <c r="A17" s="1103"/>
      <c r="B17" s="501" t="s">
        <v>486</v>
      </c>
      <c r="C17" s="502">
        <v>5000000</v>
      </c>
      <c r="D17" s="502">
        <v>5000000</v>
      </c>
      <c r="E17" s="506">
        <v>101898</v>
      </c>
      <c r="F17" s="506">
        <v>1238</v>
      </c>
      <c r="G17" s="506">
        <f t="shared" si="3"/>
        <v>4363052</v>
      </c>
      <c r="H17" s="507" t="s">
        <v>46</v>
      </c>
      <c r="I17" s="507" t="s">
        <v>447</v>
      </c>
      <c r="J17" s="506">
        <v>103136.06</v>
      </c>
      <c r="K17" s="507"/>
      <c r="L17" s="501" t="s">
        <v>46</v>
      </c>
      <c r="M17" s="507" t="s">
        <v>155</v>
      </c>
      <c r="N17" s="508">
        <v>1.2</v>
      </c>
      <c r="O17" s="509">
        <v>1238</v>
      </c>
      <c r="P17" s="506">
        <f t="shared" si="2"/>
        <v>101898.06</v>
      </c>
      <c r="Q17" s="505" t="s">
        <v>612</v>
      </c>
      <c r="R17"/>
      <c r="S17"/>
    </row>
    <row r="18" spans="1:19" s="28" customFormat="1" x14ac:dyDescent="0.25">
      <c r="A18" s="1103"/>
      <c r="B18" s="501" t="s">
        <v>486</v>
      </c>
      <c r="C18" s="502">
        <v>5000000</v>
      </c>
      <c r="D18" s="502">
        <v>5000000</v>
      </c>
      <c r="E18" s="506">
        <v>10333</v>
      </c>
      <c r="F18" s="506">
        <v>126</v>
      </c>
      <c r="G18" s="506">
        <f t="shared" si="3"/>
        <v>4352593</v>
      </c>
      <c r="H18" s="507" t="s">
        <v>46</v>
      </c>
      <c r="I18" s="507" t="s">
        <v>344</v>
      </c>
      <c r="J18" s="506">
        <v>10459.23</v>
      </c>
      <c r="K18" s="507"/>
      <c r="L18" s="501" t="s">
        <v>46</v>
      </c>
      <c r="M18" s="507" t="s">
        <v>246</v>
      </c>
      <c r="N18" s="508">
        <v>1.2</v>
      </c>
      <c r="O18" s="509">
        <v>126</v>
      </c>
      <c r="P18" s="506">
        <f t="shared" si="2"/>
        <v>10333.23</v>
      </c>
      <c r="Q18" s="505" t="s">
        <v>540</v>
      </c>
      <c r="R18"/>
      <c r="S18"/>
    </row>
    <row r="19" spans="1:19" s="28" customFormat="1" x14ac:dyDescent="0.25">
      <c r="A19" s="1103"/>
      <c r="B19" s="501" t="s">
        <v>486</v>
      </c>
      <c r="C19" s="502">
        <v>5000000</v>
      </c>
      <c r="D19" s="502">
        <v>5000000</v>
      </c>
      <c r="E19" s="506">
        <v>31821.77</v>
      </c>
      <c r="F19" s="506">
        <v>386</v>
      </c>
      <c r="G19" s="506">
        <f>G18-E19-F19</f>
        <v>4320385.2300000004</v>
      </c>
      <c r="H19" s="507" t="s">
        <v>46</v>
      </c>
      <c r="I19" s="507" t="s">
        <v>159</v>
      </c>
      <c r="J19" s="506">
        <v>32207.77</v>
      </c>
      <c r="K19" s="507"/>
      <c r="L19" s="501" t="s">
        <v>46</v>
      </c>
      <c r="M19" s="507" t="s">
        <v>246</v>
      </c>
      <c r="N19" s="508">
        <v>1.2</v>
      </c>
      <c r="O19" s="509">
        <v>386</v>
      </c>
      <c r="P19" s="506">
        <f t="shared" si="2"/>
        <v>31821.77</v>
      </c>
      <c r="Q19" s="505" t="s">
        <v>682</v>
      </c>
      <c r="R19"/>
      <c r="S19"/>
    </row>
    <row r="20" spans="1:19" s="28" customFormat="1" x14ac:dyDescent="0.25">
      <c r="A20" s="1103"/>
      <c r="B20" s="501" t="s">
        <v>486</v>
      </c>
      <c r="C20" s="502">
        <v>5000000</v>
      </c>
      <c r="D20" s="502">
        <v>5000000</v>
      </c>
      <c r="E20" s="506">
        <v>209803</v>
      </c>
      <c r="F20" s="506">
        <v>2548</v>
      </c>
      <c r="G20" s="506">
        <f t="shared" si="3"/>
        <v>4108034.2300000004</v>
      </c>
      <c r="H20" s="507" t="s">
        <v>46</v>
      </c>
      <c r="I20" s="507" t="s">
        <v>344</v>
      </c>
      <c r="J20" s="506">
        <v>212351.54</v>
      </c>
      <c r="K20" s="507"/>
      <c r="L20" s="501" t="s">
        <v>46</v>
      </c>
      <c r="M20" s="507" t="s">
        <v>337</v>
      </c>
      <c r="N20" s="508">
        <v>1.2</v>
      </c>
      <c r="O20" s="509">
        <v>2548</v>
      </c>
      <c r="P20" s="506">
        <f t="shared" si="2"/>
        <v>209803.54</v>
      </c>
      <c r="Q20" s="505" t="s">
        <v>612</v>
      </c>
      <c r="R20"/>
      <c r="S20"/>
    </row>
    <row r="21" spans="1:19" s="28" customFormat="1" x14ac:dyDescent="0.25">
      <c r="A21" s="1103"/>
      <c r="B21" s="501" t="s">
        <v>486</v>
      </c>
      <c r="C21" s="502">
        <v>5000000</v>
      </c>
      <c r="D21" s="502">
        <v>5000000</v>
      </c>
      <c r="E21" s="506">
        <v>42222</v>
      </c>
      <c r="F21" s="506">
        <v>513</v>
      </c>
      <c r="G21" s="506">
        <f t="shared" si="3"/>
        <v>4065299.2300000004</v>
      </c>
      <c r="H21" s="507" t="s">
        <v>46</v>
      </c>
      <c r="I21" s="507" t="s">
        <v>500</v>
      </c>
      <c r="J21" s="506">
        <v>42735.77</v>
      </c>
      <c r="K21" s="507"/>
      <c r="L21" s="501" t="s">
        <v>46</v>
      </c>
      <c r="M21" s="507"/>
      <c r="N21" s="508">
        <v>1.2</v>
      </c>
      <c r="O21" s="509">
        <v>513</v>
      </c>
      <c r="P21" s="506">
        <f t="shared" si="2"/>
        <v>42222.77</v>
      </c>
      <c r="Q21" s="505" t="s">
        <v>959</v>
      </c>
      <c r="R21"/>
      <c r="S21"/>
    </row>
    <row r="22" spans="1:19" s="28" customFormat="1" x14ac:dyDescent="0.25">
      <c r="A22" s="1103"/>
      <c r="B22" s="501" t="s">
        <v>486</v>
      </c>
      <c r="C22" s="502">
        <v>5000000</v>
      </c>
      <c r="D22" s="502">
        <v>5000000</v>
      </c>
      <c r="E22" s="506"/>
      <c r="F22" s="506"/>
      <c r="G22" s="506">
        <f t="shared" si="3"/>
        <v>4065299.2300000004</v>
      </c>
      <c r="H22" s="507" t="s">
        <v>46</v>
      </c>
      <c r="I22" s="507" t="s">
        <v>159</v>
      </c>
      <c r="J22" s="506">
        <v>32972.53</v>
      </c>
      <c r="K22" s="507"/>
      <c r="L22" s="501" t="s">
        <v>46</v>
      </c>
      <c r="M22" s="507" t="s">
        <v>155</v>
      </c>
      <c r="N22" s="508">
        <v>1.2</v>
      </c>
      <c r="O22" s="509">
        <v>396</v>
      </c>
      <c r="P22" s="506">
        <f t="shared" si="2"/>
        <v>32576.53</v>
      </c>
      <c r="Q22" s="505"/>
      <c r="R22"/>
      <c r="S22"/>
    </row>
    <row r="23" spans="1:19" s="28" customFormat="1" x14ac:dyDescent="0.25">
      <c r="A23" s="1103"/>
      <c r="B23" s="501" t="s">
        <v>486</v>
      </c>
      <c r="C23" s="502">
        <v>5000000</v>
      </c>
      <c r="D23" s="502">
        <v>5000000</v>
      </c>
      <c r="E23" s="506">
        <v>422369</v>
      </c>
      <c r="F23" s="506">
        <v>5130</v>
      </c>
      <c r="G23" s="506">
        <f t="shared" si="3"/>
        <v>3637800.2300000004</v>
      </c>
      <c r="H23" s="507" t="s">
        <v>46</v>
      </c>
      <c r="I23" s="507" t="s">
        <v>95</v>
      </c>
      <c r="J23" s="506">
        <v>427499.38</v>
      </c>
      <c r="K23" s="507"/>
      <c r="L23" s="501" t="s">
        <v>46</v>
      </c>
      <c r="M23" s="507" t="s">
        <v>246</v>
      </c>
      <c r="N23" s="508">
        <v>1.2</v>
      </c>
      <c r="O23" s="509">
        <v>5130</v>
      </c>
      <c r="P23" s="506">
        <f t="shared" si="2"/>
        <v>422369.38</v>
      </c>
      <c r="Q23" s="505" t="s">
        <v>559</v>
      </c>
      <c r="R23"/>
      <c r="S23"/>
    </row>
    <row r="24" spans="1:19" s="28" customFormat="1" x14ac:dyDescent="0.25">
      <c r="A24" s="1103"/>
      <c r="B24" s="501" t="s">
        <v>486</v>
      </c>
      <c r="C24" s="502">
        <v>5000000</v>
      </c>
      <c r="D24" s="502">
        <v>5000000</v>
      </c>
      <c r="E24" s="506"/>
      <c r="F24" s="506"/>
      <c r="G24" s="506">
        <f t="shared" si="3"/>
        <v>3637800.2300000004</v>
      </c>
      <c r="H24" s="507" t="s">
        <v>46</v>
      </c>
      <c r="I24" s="507" t="s">
        <v>535</v>
      </c>
      <c r="J24" s="506">
        <v>201243</v>
      </c>
      <c r="K24" s="507"/>
      <c r="L24" s="501" t="s">
        <v>46</v>
      </c>
      <c r="M24" s="507" t="s">
        <v>246</v>
      </c>
      <c r="N24" s="508">
        <v>1.2</v>
      </c>
      <c r="O24" s="509">
        <f>J24*N24/100</f>
        <v>2414.9159999999997</v>
      </c>
      <c r="P24" s="506">
        <f t="shared" si="2"/>
        <v>198828.084</v>
      </c>
      <c r="Q24" s="505"/>
      <c r="R24"/>
      <c r="S24"/>
    </row>
    <row r="25" spans="1:19" s="28" customFormat="1" x14ac:dyDescent="0.25">
      <c r="A25" s="1103"/>
      <c r="B25" s="501" t="s">
        <v>486</v>
      </c>
      <c r="C25" s="502">
        <v>5000000</v>
      </c>
      <c r="D25" s="502">
        <v>5000000</v>
      </c>
      <c r="E25" s="506"/>
      <c r="F25" s="506"/>
      <c r="G25" s="506">
        <f t="shared" si="3"/>
        <v>3637800.2300000004</v>
      </c>
      <c r="H25" s="507" t="s">
        <v>46</v>
      </c>
      <c r="I25" s="507" t="s">
        <v>535</v>
      </c>
      <c r="J25" s="506">
        <v>201243</v>
      </c>
      <c r="K25" s="507"/>
      <c r="L25" s="501" t="s">
        <v>46</v>
      </c>
      <c r="M25" s="507" t="s">
        <v>246</v>
      </c>
      <c r="N25" s="508">
        <v>1.2</v>
      </c>
      <c r="O25" s="509">
        <f>J25*N25/100</f>
        <v>2414.9159999999997</v>
      </c>
      <c r="P25" s="506">
        <f t="shared" si="2"/>
        <v>198828.084</v>
      </c>
      <c r="Q25" s="505"/>
      <c r="R25"/>
      <c r="S25"/>
    </row>
    <row r="26" spans="1:19" s="28" customFormat="1" x14ac:dyDescent="0.25">
      <c r="A26" s="1103"/>
      <c r="B26" s="501" t="s">
        <v>486</v>
      </c>
      <c r="C26" s="502">
        <v>5000000</v>
      </c>
      <c r="D26" s="502">
        <v>5000000</v>
      </c>
      <c r="E26" s="506"/>
      <c r="F26" s="506"/>
      <c r="G26" s="506">
        <f t="shared" si="3"/>
        <v>3637800.2300000004</v>
      </c>
      <c r="H26" s="507" t="s">
        <v>46</v>
      </c>
      <c r="I26" s="507" t="s">
        <v>554</v>
      </c>
      <c r="J26" s="506">
        <v>94446.18</v>
      </c>
      <c r="K26" s="507"/>
      <c r="L26" s="501" t="s">
        <v>46</v>
      </c>
      <c r="M26" s="507" t="s">
        <v>246</v>
      </c>
      <c r="N26" s="508">
        <v>1.2</v>
      </c>
      <c r="O26" s="509">
        <v>1133</v>
      </c>
      <c r="P26" s="506">
        <f t="shared" si="2"/>
        <v>93313.18</v>
      </c>
      <c r="Q26" s="505"/>
      <c r="R26"/>
      <c r="S26"/>
    </row>
    <row r="27" spans="1:19" s="28" customFormat="1" x14ac:dyDescent="0.25">
      <c r="A27" s="1103"/>
      <c r="B27" s="501" t="s">
        <v>486</v>
      </c>
      <c r="C27" s="502">
        <v>5000000</v>
      </c>
      <c r="D27" s="502">
        <v>5000000</v>
      </c>
      <c r="E27" s="506"/>
      <c r="F27" s="506"/>
      <c r="G27" s="506">
        <f t="shared" si="3"/>
        <v>3637800.2300000004</v>
      </c>
      <c r="H27" s="507" t="s">
        <v>46</v>
      </c>
      <c r="I27" s="507" t="s">
        <v>554</v>
      </c>
      <c r="J27" s="506">
        <v>94943.27</v>
      </c>
      <c r="K27" s="507"/>
      <c r="L27" s="501" t="s">
        <v>46</v>
      </c>
      <c r="M27" s="507" t="s">
        <v>246</v>
      </c>
      <c r="N27" s="508">
        <v>1.2</v>
      </c>
      <c r="O27" s="509">
        <v>1139</v>
      </c>
      <c r="P27" s="506">
        <f t="shared" si="2"/>
        <v>93804.27</v>
      </c>
      <c r="Q27" s="505"/>
      <c r="R27"/>
      <c r="S27"/>
    </row>
    <row r="28" spans="1:19" s="28" customFormat="1" x14ac:dyDescent="0.25">
      <c r="A28" s="1103"/>
      <c r="B28" s="501" t="s">
        <v>486</v>
      </c>
      <c r="C28" s="502">
        <v>5000000</v>
      </c>
      <c r="D28" s="502">
        <v>5000000</v>
      </c>
      <c r="E28" s="506"/>
      <c r="F28" s="506"/>
      <c r="G28" s="506">
        <f t="shared" ref="G28:G35" si="4">G27-E28-F28</f>
        <v>3637800.2300000004</v>
      </c>
      <c r="H28" s="507" t="s">
        <v>46</v>
      </c>
      <c r="I28" s="507" t="s">
        <v>554</v>
      </c>
      <c r="J28" s="506">
        <v>94943.27</v>
      </c>
      <c r="K28" s="507"/>
      <c r="L28" s="501" t="s">
        <v>46</v>
      </c>
      <c r="M28" s="507" t="s">
        <v>246</v>
      </c>
      <c r="N28" s="508">
        <v>1.2</v>
      </c>
      <c r="O28" s="509">
        <v>1139</v>
      </c>
      <c r="P28" s="506">
        <f t="shared" ref="P28:P36" si="5">J28-O28</f>
        <v>93804.27</v>
      </c>
      <c r="Q28" s="505"/>
      <c r="R28"/>
      <c r="S28"/>
    </row>
    <row r="29" spans="1:19" s="28" customFormat="1" x14ac:dyDescent="0.25">
      <c r="A29" s="1103"/>
      <c r="B29" s="501" t="s">
        <v>486</v>
      </c>
      <c r="C29" s="502">
        <v>5000000</v>
      </c>
      <c r="D29" s="502">
        <v>5000000</v>
      </c>
      <c r="E29" s="506">
        <v>36719.379999999997</v>
      </c>
      <c r="F29" s="506">
        <v>446</v>
      </c>
      <c r="G29" s="506">
        <f t="shared" si="4"/>
        <v>3600634.8500000006</v>
      </c>
      <c r="H29" s="507" t="s">
        <v>46</v>
      </c>
      <c r="I29" s="507" t="s">
        <v>92</v>
      </c>
      <c r="J29" s="506">
        <v>37165.379999999997</v>
      </c>
      <c r="K29" s="507"/>
      <c r="L29" s="501" t="s">
        <v>46</v>
      </c>
      <c r="M29" s="507" t="s">
        <v>155</v>
      </c>
      <c r="N29" s="508">
        <v>1.2</v>
      </c>
      <c r="O29" s="509">
        <v>446</v>
      </c>
      <c r="P29" s="506">
        <f t="shared" si="5"/>
        <v>36719.379999999997</v>
      </c>
      <c r="Q29" s="505" t="s">
        <v>813</v>
      </c>
      <c r="R29"/>
      <c r="S29"/>
    </row>
    <row r="30" spans="1:19" s="28" customFormat="1" x14ac:dyDescent="0.25">
      <c r="A30" s="1103"/>
      <c r="B30" s="501" t="s">
        <v>486</v>
      </c>
      <c r="C30" s="502">
        <v>5000000</v>
      </c>
      <c r="D30" s="502">
        <v>5000000</v>
      </c>
      <c r="E30" s="506">
        <v>88436</v>
      </c>
      <c r="F30" s="506">
        <v>1074</v>
      </c>
      <c r="G30" s="506">
        <f t="shared" si="4"/>
        <v>3511124.8500000006</v>
      </c>
      <c r="H30" s="507" t="s">
        <v>46</v>
      </c>
      <c r="I30" s="507" t="s">
        <v>45</v>
      </c>
      <c r="J30" s="506">
        <v>89510.52</v>
      </c>
      <c r="K30" s="507"/>
      <c r="L30" s="501" t="s">
        <v>46</v>
      </c>
      <c r="M30" s="507" t="s">
        <v>246</v>
      </c>
      <c r="N30" s="508">
        <v>1.2</v>
      </c>
      <c r="O30" s="509">
        <v>1074</v>
      </c>
      <c r="P30" s="506">
        <f t="shared" si="5"/>
        <v>88436.52</v>
      </c>
      <c r="Q30" s="505" t="s">
        <v>798</v>
      </c>
      <c r="R30"/>
      <c r="S30"/>
    </row>
    <row r="31" spans="1:19" s="28" customFormat="1" x14ac:dyDescent="0.25">
      <c r="A31" s="1103"/>
      <c r="B31" s="501" t="s">
        <v>486</v>
      </c>
      <c r="C31" s="502">
        <v>5000000</v>
      </c>
      <c r="D31" s="502">
        <v>5000000</v>
      </c>
      <c r="E31" s="506">
        <v>35273.89</v>
      </c>
      <c r="F31" s="506">
        <v>428</v>
      </c>
      <c r="G31" s="506">
        <f t="shared" si="4"/>
        <v>3475422.9600000004</v>
      </c>
      <c r="H31" s="507" t="s">
        <v>46</v>
      </c>
      <c r="I31" s="507" t="s">
        <v>123</v>
      </c>
      <c r="J31" s="506">
        <v>35701.89</v>
      </c>
      <c r="K31" s="507"/>
      <c r="L31" s="501" t="s">
        <v>46</v>
      </c>
      <c r="M31" s="507" t="s">
        <v>155</v>
      </c>
      <c r="N31" s="508">
        <v>1.2</v>
      </c>
      <c r="O31" s="509">
        <v>428</v>
      </c>
      <c r="P31" s="506">
        <f t="shared" si="5"/>
        <v>35273.89</v>
      </c>
      <c r="Q31" s="505" t="s">
        <v>813</v>
      </c>
      <c r="R31"/>
      <c r="S31"/>
    </row>
    <row r="32" spans="1:19" s="28" customFormat="1" x14ac:dyDescent="0.25">
      <c r="A32" s="1103"/>
      <c r="B32" s="501" t="s">
        <v>486</v>
      </c>
      <c r="C32" s="502">
        <v>5000000</v>
      </c>
      <c r="D32" s="502">
        <v>5000000</v>
      </c>
      <c r="E32" s="506"/>
      <c r="F32" s="506"/>
      <c r="G32" s="506">
        <f t="shared" si="4"/>
        <v>3475422.9600000004</v>
      </c>
      <c r="H32" s="507" t="s">
        <v>46</v>
      </c>
      <c r="I32" s="507" t="s">
        <v>555</v>
      </c>
      <c r="J32" s="506">
        <v>525865.85</v>
      </c>
      <c r="K32" s="507"/>
      <c r="L32" s="501" t="s">
        <v>46</v>
      </c>
      <c r="M32" s="507" t="s">
        <v>246</v>
      </c>
      <c r="N32" s="508">
        <v>1.2</v>
      </c>
      <c r="O32" s="509">
        <v>6310</v>
      </c>
      <c r="P32" s="506">
        <f t="shared" si="5"/>
        <v>519555.85</v>
      </c>
      <c r="Q32" s="505"/>
      <c r="R32"/>
      <c r="S32"/>
    </row>
    <row r="33" spans="1:19" s="28" customFormat="1" x14ac:dyDescent="0.25">
      <c r="A33" s="1103"/>
      <c r="B33" s="501" t="s">
        <v>486</v>
      </c>
      <c r="C33" s="502">
        <v>5000000</v>
      </c>
      <c r="D33" s="502">
        <v>5000000</v>
      </c>
      <c r="E33" s="506"/>
      <c r="F33" s="506"/>
      <c r="G33" s="506">
        <f t="shared" si="4"/>
        <v>3475422.9600000004</v>
      </c>
      <c r="H33" s="507" t="s">
        <v>46</v>
      </c>
      <c r="I33" s="507" t="s">
        <v>556</v>
      </c>
      <c r="J33" s="506">
        <v>11048.32</v>
      </c>
      <c r="K33" s="507"/>
      <c r="L33" s="501" t="s">
        <v>46</v>
      </c>
      <c r="M33" s="507" t="s">
        <v>246</v>
      </c>
      <c r="N33" s="508">
        <v>1.2</v>
      </c>
      <c r="O33" s="509">
        <v>133</v>
      </c>
      <c r="P33" s="506">
        <f t="shared" si="5"/>
        <v>10915.32</v>
      </c>
      <c r="Q33" s="505"/>
      <c r="R33"/>
      <c r="S33"/>
    </row>
    <row r="34" spans="1:19" s="28" customFormat="1" x14ac:dyDescent="0.25">
      <c r="A34" s="1103"/>
      <c r="B34" s="501" t="s">
        <v>486</v>
      </c>
      <c r="C34" s="502">
        <v>5000000</v>
      </c>
      <c r="D34" s="502">
        <v>5000000</v>
      </c>
      <c r="E34" s="506"/>
      <c r="F34" s="506"/>
      <c r="G34" s="506">
        <f t="shared" si="4"/>
        <v>3475422.9600000004</v>
      </c>
      <c r="H34" s="507" t="s">
        <v>46</v>
      </c>
      <c r="I34" s="507" t="s">
        <v>556</v>
      </c>
      <c r="J34" s="506">
        <v>7223.64</v>
      </c>
      <c r="K34" s="507"/>
      <c r="L34" s="501" t="s">
        <v>46</v>
      </c>
      <c r="M34" s="507" t="s">
        <v>246</v>
      </c>
      <c r="N34" s="508">
        <v>1.2</v>
      </c>
      <c r="O34" s="509">
        <v>87</v>
      </c>
      <c r="P34" s="506">
        <f t="shared" si="5"/>
        <v>7136.64</v>
      </c>
      <c r="Q34" s="505"/>
      <c r="R34"/>
      <c r="S34"/>
    </row>
    <row r="35" spans="1:19" s="28" customFormat="1" x14ac:dyDescent="0.25">
      <c r="A35" s="1103"/>
      <c r="B35" s="501" t="s">
        <v>486</v>
      </c>
      <c r="C35" s="502">
        <v>5000000</v>
      </c>
      <c r="D35" s="502">
        <v>5000000</v>
      </c>
      <c r="E35" s="506"/>
      <c r="F35" s="506"/>
      <c r="G35" s="506">
        <f t="shared" si="4"/>
        <v>3475422.9600000004</v>
      </c>
      <c r="H35" s="507" t="s">
        <v>46</v>
      </c>
      <c r="I35" s="507" t="s">
        <v>580</v>
      </c>
      <c r="J35" s="506">
        <v>1147.1199999999999</v>
      </c>
      <c r="K35" s="507"/>
      <c r="L35" s="501" t="s">
        <v>46</v>
      </c>
      <c r="M35" s="507" t="s">
        <v>246</v>
      </c>
      <c r="N35" s="508">
        <v>1.2</v>
      </c>
      <c r="O35" s="509">
        <v>14</v>
      </c>
      <c r="P35" s="506">
        <f t="shared" si="5"/>
        <v>1133.1199999999999</v>
      </c>
      <c r="Q35" s="505"/>
      <c r="R35"/>
      <c r="S35"/>
    </row>
    <row r="36" spans="1:19" s="28" customFormat="1" x14ac:dyDescent="0.25">
      <c r="A36" s="1103"/>
      <c r="B36" s="501" t="s">
        <v>486</v>
      </c>
      <c r="C36" s="502">
        <v>5000000</v>
      </c>
      <c r="D36" s="502">
        <v>5000000</v>
      </c>
      <c r="E36" s="506"/>
      <c r="F36" s="506"/>
      <c r="G36" s="506">
        <f t="shared" ref="G36:G41" si="6">G35-E36-F36</f>
        <v>3475422.9600000004</v>
      </c>
      <c r="H36" s="507" t="s">
        <v>46</v>
      </c>
      <c r="I36" s="507" t="s">
        <v>580</v>
      </c>
      <c r="J36" s="506">
        <v>1153.1600000000001</v>
      </c>
      <c r="K36" s="507"/>
      <c r="L36" s="501" t="s">
        <v>46</v>
      </c>
      <c r="M36" s="507" t="s">
        <v>246</v>
      </c>
      <c r="N36" s="508">
        <v>1.2</v>
      </c>
      <c r="O36" s="509">
        <v>14</v>
      </c>
      <c r="P36" s="506">
        <f t="shared" si="5"/>
        <v>1139.1600000000001</v>
      </c>
      <c r="Q36" s="505"/>
      <c r="R36"/>
      <c r="S36"/>
    </row>
    <row r="37" spans="1:19" s="28" customFormat="1" x14ac:dyDescent="0.25">
      <c r="A37" s="1103"/>
      <c r="B37" s="501" t="s">
        <v>486</v>
      </c>
      <c r="C37" s="502">
        <v>5000000</v>
      </c>
      <c r="D37" s="502">
        <v>5000000</v>
      </c>
      <c r="E37" s="506"/>
      <c r="F37" s="506"/>
      <c r="G37" s="506">
        <f t="shared" si="6"/>
        <v>3475422.9600000004</v>
      </c>
      <c r="H37" s="507" t="s">
        <v>46</v>
      </c>
      <c r="I37" s="507" t="s">
        <v>580</v>
      </c>
      <c r="J37" s="506">
        <v>1153.1600000000001</v>
      </c>
      <c r="K37" s="507"/>
      <c r="L37" s="501" t="s">
        <v>46</v>
      </c>
      <c r="M37" s="507" t="s">
        <v>246</v>
      </c>
      <c r="N37" s="508">
        <v>1.2</v>
      </c>
      <c r="O37" s="509">
        <v>14</v>
      </c>
      <c r="P37" s="506">
        <f t="shared" ref="P37:P44" si="7">J37-O37</f>
        <v>1139.1600000000001</v>
      </c>
      <c r="Q37" s="505"/>
      <c r="R37"/>
      <c r="S37"/>
    </row>
    <row r="38" spans="1:19" s="28" customFormat="1" x14ac:dyDescent="0.25">
      <c r="A38" s="1103"/>
      <c r="B38" s="501" t="s">
        <v>486</v>
      </c>
      <c r="C38" s="502">
        <v>5000000</v>
      </c>
      <c r="D38" s="502">
        <v>5000000</v>
      </c>
      <c r="E38" s="506"/>
      <c r="F38" s="506"/>
      <c r="G38" s="506">
        <f t="shared" si="6"/>
        <v>3475422.9600000004</v>
      </c>
      <c r="H38" s="507" t="s">
        <v>46</v>
      </c>
      <c r="I38" s="507" t="s">
        <v>90</v>
      </c>
      <c r="J38" s="506">
        <v>72277</v>
      </c>
      <c r="K38" s="507"/>
      <c r="L38" s="501" t="s">
        <v>46</v>
      </c>
      <c r="M38" s="507" t="s">
        <v>155</v>
      </c>
      <c r="N38" s="508">
        <v>1.2</v>
      </c>
      <c r="O38" s="509">
        <v>867</v>
      </c>
      <c r="P38" s="506">
        <f t="shared" si="7"/>
        <v>71410</v>
      </c>
      <c r="Q38" s="505"/>
      <c r="R38"/>
      <c r="S38"/>
    </row>
    <row r="39" spans="1:19" s="28" customFormat="1" x14ac:dyDescent="0.25">
      <c r="A39" s="1103"/>
      <c r="B39" s="501" t="s">
        <v>486</v>
      </c>
      <c r="C39" s="502">
        <v>5000000</v>
      </c>
      <c r="D39" s="502">
        <v>5000000</v>
      </c>
      <c r="E39" s="506"/>
      <c r="F39" s="506"/>
      <c r="G39" s="506">
        <f t="shared" si="6"/>
        <v>3475422.9600000004</v>
      </c>
      <c r="H39" s="507" t="s">
        <v>46</v>
      </c>
      <c r="I39" s="507" t="s">
        <v>815</v>
      </c>
      <c r="J39" s="506">
        <v>55218.5</v>
      </c>
      <c r="K39" s="507"/>
      <c r="L39" s="501" t="s">
        <v>46</v>
      </c>
      <c r="M39" s="507"/>
      <c r="N39" s="508">
        <v>1.2</v>
      </c>
      <c r="O39" s="509">
        <v>663</v>
      </c>
      <c r="P39" s="506">
        <f t="shared" si="7"/>
        <v>54555.5</v>
      </c>
      <c r="Q39" s="505"/>
      <c r="R39"/>
      <c r="S39"/>
    </row>
    <row r="40" spans="1:19" s="28" customFormat="1" x14ac:dyDescent="0.25">
      <c r="A40" s="1103"/>
      <c r="B40" s="501" t="s">
        <v>486</v>
      </c>
      <c r="C40" s="502">
        <v>5000000</v>
      </c>
      <c r="D40" s="502">
        <v>5000000</v>
      </c>
      <c r="E40" s="506"/>
      <c r="F40" s="506"/>
      <c r="G40" s="506">
        <f t="shared" si="6"/>
        <v>3475422.9600000004</v>
      </c>
      <c r="H40" s="507" t="s">
        <v>46</v>
      </c>
      <c r="I40" s="507" t="s">
        <v>816</v>
      </c>
      <c r="J40" s="506">
        <v>32720.7</v>
      </c>
      <c r="K40" s="507"/>
      <c r="L40" s="501" t="s">
        <v>46</v>
      </c>
      <c r="M40" s="507"/>
      <c r="N40" s="508">
        <v>1.2</v>
      </c>
      <c r="O40" s="509">
        <v>393</v>
      </c>
      <c r="P40" s="506">
        <f t="shared" si="7"/>
        <v>32327.7</v>
      </c>
      <c r="Q40" s="505"/>
      <c r="R40"/>
      <c r="S40"/>
    </row>
    <row r="41" spans="1:19" s="28" customFormat="1" x14ac:dyDescent="0.25">
      <c r="A41" s="1103"/>
      <c r="B41" s="501" t="s">
        <v>486</v>
      </c>
      <c r="C41" s="502">
        <v>5000000</v>
      </c>
      <c r="D41" s="502">
        <v>5000000</v>
      </c>
      <c r="E41" s="506"/>
      <c r="F41" s="506"/>
      <c r="G41" s="506">
        <f t="shared" si="6"/>
        <v>3475422.9600000004</v>
      </c>
      <c r="H41" s="507" t="s">
        <v>46</v>
      </c>
      <c r="I41" s="507" t="s">
        <v>896</v>
      </c>
      <c r="J41" s="506">
        <v>0.5</v>
      </c>
      <c r="K41" s="507"/>
      <c r="L41" s="501" t="s">
        <v>46</v>
      </c>
      <c r="M41" s="507"/>
      <c r="N41" s="508">
        <v>1.2</v>
      </c>
      <c r="O41" s="509">
        <f>J41*N41/100</f>
        <v>6.0000000000000001E-3</v>
      </c>
      <c r="P41" s="506">
        <v>0</v>
      </c>
      <c r="Q41" s="505"/>
      <c r="R41"/>
      <c r="S41"/>
    </row>
    <row r="42" spans="1:19" s="28" customFormat="1" x14ac:dyDescent="0.25">
      <c r="A42" s="1104"/>
      <c r="B42" s="501" t="s">
        <v>486</v>
      </c>
      <c r="C42" s="502">
        <v>5000000</v>
      </c>
      <c r="D42" s="502">
        <v>5000000</v>
      </c>
      <c r="E42" s="506">
        <v>25418</v>
      </c>
      <c r="F42" s="506">
        <v>309</v>
      </c>
      <c r="G42" s="506">
        <f t="shared" ref="G42" si="8">G41-E42-F42</f>
        <v>3449695.9600000004</v>
      </c>
      <c r="H42" s="507" t="s">
        <v>46</v>
      </c>
      <c r="I42" s="507" t="s">
        <v>895</v>
      </c>
      <c r="J42" s="506">
        <v>25727.33</v>
      </c>
      <c r="K42" s="507"/>
      <c r="L42" s="501" t="s">
        <v>46</v>
      </c>
      <c r="M42" s="507" t="s">
        <v>246</v>
      </c>
      <c r="N42" s="508">
        <v>1.2</v>
      </c>
      <c r="O42" s="509">
        <v>309</v>
      </c>
      <c r="P42" s="506">
        <f t="shared" ref="P42" si="9">J42-O42</f>
        <v>25418.33</v>
      </c>
      <c r="Q42" s="505" t="s">
        <v>1061</v>
      </c>
      <c r="R42"/>
      <c r="S42"/>
    </row>
    <row r="43" spans="1:19" s="28" customFormat="1" x14ac:dyDescent="0.25">
      <c r="A43" s="1099">
        <v>496</v>
      </c>
      <c r="B43" s="648" t="s">
        <v>94</v>
      </c>
      <c r="C43" s="649">
        <v>361878</v>
      </c>
      <c r="D43" s="649">
        <f>C43*0.992</f>
        <v>358982.97600000002</v>
      </c>
      <c r="E43" s="649">
        <v>336227</v>
      </c>
      <c r="F43" s="649">
        <v>4084</v>
      </c>
      <c r="G43" s="649">
        <f>D43-E43-F43</f>
        <v>18671.976000000024</v>
      </c>
      <c r="H43" s="648" t="s">
        <v>121</v>
      </c>
      <c r="I43" s="648" t="s">
        <v>793</v>
      </c>
      <c r="J43" s="649">
        <v>340311.55</v>
      </c>
      <c r="K43" s="648"/>
      <c r="L43" s="648" t="s">
        <v>121</v>
      </c>
      <c r="M43" s="648"/>
      <c r="N43" s="650">
        <v>1.2</v>
      </c>
      <c r="O43" s="651">
        <v>4084</v>
      </c>
      <c r="P43" s="649">
        <f t="shared" si="7"/>
        <v>336227.55</v>
      </c>
      <c r="Q43" s="164" t="s">
        <v>825</v>
      </c>
      <c r="R43"/>
      <c r="S43"/>
    </row>
    <row r="44" spans="1:19" s="28" customFormat="1" x14ac:dyDescent="0.25">
      <c r="A44" s="1100"/>
      <c r="B44" s="648" t="s">
        <v>94</v>
      </c>
      <c r="C44" s="649">
        <v>361878</v>
      </c>
      <c r="D44" s="649">
        <v>358982.97600000002</v>
      </c>
      <c r="E44" s="649">
        <v>18447</v>
      </c>
      <c r="F44" s="649">
        <v>224</v>
      </c>
      <c r="G44" s="649">
        <f>G43-E44-F44</f>
        <v>0.97600000002421439</v>
      </c>
      <c r="H44" s="648" t="s">
        <v>121</v>
      </c>
      <c r="I44" s="648" t="s">
        <v>779</v>
      </c>
      <c r="J44" s="649">
        <v>18671.419999999998</v>
      </c>
      <c r="K44" s="648"/>
      <c r="L44" s="648" t="s">
        <v>121</v>
      </c>
      <c r="M44" s="648"/>
      <c r="N44" s="650">
        <v>1.2</v>
      </c>
      <c r="O44" s="651">
        <v>224</v>
      </c>
      <c r="P44" s="649">
        <f t="shared" si="7"/>
        <v>18447.419999999998</v>
      </c>
      <c r="Q44" s="164"/>
      <c r="R44"/>
      <c r="S44"/>
    </row>
    <row r="45" spans="1:19" s="28" customFormat="1" x14ac:dyDescent="0.25">
      <c r="A45" s="1019">
        <v>489</v>
      </c>
      <c r="B45" s="658" t="s">
        <v>94</v>
      </c>
      <c r="C45" s="659">
        <v>318868</v>
      </c>
      <c r="D45" s="659">
        <f>C45*0.992</f>
        <v>316317.05599999998</v>
      </c>
      <c r="E45" s="659">
        <v>57956</v>
      </c>
      <c r="F45" s="659">
        <v>704</v>
      </c>
      <c r="G45" s="659">
        <f>D45-E45-F45</f>
        <v>257657.05599999998</v>
      </c>
      <c r="H45" s="658" t="s">
        <v>121</v>
      </c>
      <c r="I45" s="658" t="s">
        <v>779</v>
      </c>
      <c r="J45" s="659">
        <v>58660.93</v>
      </c>
      <c r="K45" s="658"/>
      <c r="L45" s="658" t="s">
        <v>121</v>
      </c>
      <c r="M45" s="658"/>
      <c r="N45" s="660">
        <v>1.2</v>
      </c>
      <c r="O45" s="661">
        <v>704</v>
      </c>
      <c r="P45" s="659">
        <f>J45-O45</f>
        <v>57956.93</v>
      </c>
      <c r="Q45" s="662"/>
      <c r="R45"/>
      <c r="S45"/>
    </row>
    <row r="46" spans="1:19" s="28" customFormat="1" x14ac:dyDescent="0.25">
      <c r="A46" s="1101"/>
      <c r="B46" s="658" t="s">
        <v>94</v>
      </c>
      <c r="C46" s="659">
        <v>318868</v>
      </c>
      <c r="D46" s="659">
        <f t="shared" ref="D46:D47" si="10">C46*0.992</f>
        <v>316317.05599999998</v>
      </c>
      <c r="E46" s="659"/>
      <c r="F46" s="659"/>
      <c r="G46" s="659">
        <f>G45-E46-F46</f>
        <v>257657.05599999998</v>
      </c>
      <c r="H46" s="658" t="s">
        <v>121</v>
      </c>
      <c r="I46" s="658"/>
      <c r="J46" s="659"/>
      <c r="K46" s="658"/>
      <c r="L46" s="658" t="s">
        <v>121</v>
      </c>
      <c r="M46" s="658"/>
      <c r="N46" s="660">
        <v>1.2</v>
      </c>
      <c r="O46" s="661">
        <f t="shared" ref="O46:O47" si="11">J46*N46/100</f>
        <v>0</v>
      </c>
      <c r="P46" s="659">
        <f t="shared" ref="P46:P47" si="12">J46-O46</f>
        <v>0</v>
      </c>
      <c r="Q46" s="662"/>
      <c r="R46"/>
      <c r="S46"/>
    </row>
    <row r="47" spans="1:19" s="28" customFormat="1" x14ac:dyDescent="0.25">
      <c r="A47" s="1020"/>
      <c r="B47" s="658" t="s">
        <v>94</v>
      </c>
      <c r="C47" s="659">
        <v>318868</v>
      </c>
      <c r="D47" s="659">
        <f t="shared" si="10"/>
        <v>316317.05599999998</v>
      </c>
      <c r="E47" s="659"/>
      <c r="F47" s="659"/>
      <c r="G47" s="659">
        <f>G46-E47-F47</f>
        <v>257657.05599999998</v>
      </c>
      <c r="H47" s="658" t="s">
        <v>121</v>
      </c>
      <c r="I47" s="658"/>
      <c r="J47" s="659"/>
      <c r="K47" s="658"/>
      <c r="L47" s="658" t="s">
        <v>121</v>
      </c>
      <c r="M47" s="658"/>
      <c r="N47" s="660">
        <v>1.2</v>
      </c>
      <c r="O47" s="661">
        <f t="shared" si="11"/>
        <v>0</v>
      </c>
      <c r="P47" s="659">
        <f t="shared" si="12"/>
        <v>0</v>
      </c>
      <c r="Q47" s="662"/>
      <c r="R47"/>
      <c r="S47"/>
    </row>
    <row r="48" spans="1:19" s="28" customFormat="1" x14ac:dyDescent="0.25">
      <c r="A48" s="30"/>
      <c r="B48" s="30"/>
      <c r="C48" s="31"/>
      <c r="D48" s="31"/>
      <c r="E48" s="31"/>
      <c r="F48" s="31"/>
      <c r="G48" s="31"/>
      <c r="H48" s="30"/>
      <c r="I48" s="30"/>
      <c r="J48" s="31"/>
      <c r="K48" s="30"/>
      <c r="L48" s="30"/>
      <c r="M48" s="30"/>
      <c r="N48" s="59"/>
      <c r="O48" s="52"/>
      <c r="P48" s="31"/>
      <c r="R48"/>
      <c r="S48"/>
    </row>
    <row r="49" spans="1:19" s="28" customFormat="1" x14ac:dyDescent="0.25">
      <c r="A49" s="30"/>
      <c r="B49" s="30"/>
      <c r="C49" s="31"/>
      <c r="D49" s="31"/>
      <c r="E49" s="31"/>
      <c r="F49" s="31"/>
      <c r="G49" s="31"/>
      <c r="H49" s="30"/>
      <c r="I49" s="30"/>
      <c r="J49" s="31"/>
      <c r="K49" s="30"/>
      <c r="L49" s="30"/>
      <c r="M49" s="30"/>
      <c r="N49" s="59"/>
      <c r="O49" s="52"/>
      <c r="P49" s="31"/>
      <c r="R49"/>
      <c r="S49"/>
    </row>
    <row r="50" spans="1:19" s="28" customFormat="1" x14ac:dyDescent="0.25">
      <c r="A50" s="30"/>
      <c r="B50" s="30"/>
      <c r="C50" s="31"/>
      <c r="D50" s="31"/>
      <c r="E50" s="31"/>
      <c r="F50" s="31"/>
      <c r="G50" s="31"/>
      <c r="H50" s="30"/>
      <c r="I50" s="30"/>
      <c r="J50" s="31"/>
      <c r="K50" s="30"/>
      <c r="L50" s="30"/>
      <c r="M50" s="30"/>
      <c r="N50" s="59"/>
      <c r="O50" s="52"/>
      <c r="P50" s="31"/>
      <c r="R50"/>
      <c r="S50"/>
    </row>
    <row r="51" spans="1:19" s="28" customFormat="1" x14ac:dyDescent="0.25">
      <c r="A51" s="30"/>
      <c r="B51" s="30"/>
      <c r="C51" s="31"/>
      <c r="D51" s="31"/>
      <c r="E51" s="31"/>
      <c r="F51" s="31"/>
      <c r="G51" s="31"/>
      <c r="H51" s="30"/>
      <c r="I51" s="30"/>
      <c r="J51" s="31"/>
      <c r="K51" s="30"/>
      <c r="L51" s="30"/>
      <c r="M51" s="30"/>
      <c r="N51" s="59"/>
      <c r="O51" s="52"/>
      <c r="P51" s="31"/>
      <c r="R51"/>
      <c r="S51"/>
    </row>
    <row r="52" spans="1:19" s="28" customFormat="1" x14ac:dyDescent="0.25">
      <c r="A52" s="30"/>
      <c r="B52" s="30"/>
      <c r="C52" s="31"/>
      <c r="D52" s="31"/>
      <c r="E52" s="31"/>
      <c r="F52" s="31"/>
      <c r="G52" s="31"/>
      <c r="H52" s="30"/>
      <c r="I52" s="30"/>
      <c r="J52" s="31"/>
      <c r="K52" s="30"/>
      <c r="L52" s="30"/>
      <c r="M52" s="30"/>
      <c r="N52" s="59"/>
      <c r="O52" s="52"/>
      <c r="P52" s="31"/>
      <c r="R52"/>
      <c r="S52"/>
    </row>
    <row r="53" spans="1:19" s="28" customFormat="1" x14ac:dyDescent="0.25">
      <c r="A53" s="30"/>
      <c r="B53" s="30"/>
      <c r="C53" s="31"/>
      <c r="D53" s="31"/>
      <c r="E53" s="31"/>
      <c r="F53" s="31"/>
      <c r="G53" s="31"/>
      <c r="H53" s="30"/>
      <c r="I53" s="30"/>
      <c r="J53" s="31"/>
      <c r="K53" s="30"/>
      <c r="L53" s="30"/>
      <c r="M53" s="30"/>
      <c r="N53" s="59"/>
      <c r="O53" s="52"/>
      <c r="P53" s="31"/>
      <c r="R53"/>
      <c r="S53"/>
    </row>
    <row r="54" spans="1:19" s="28" customFormat="1" x14ac:dyDescent="0.25">
      <c r="A54" s="30"/>
      <c r="B54" s="30"/>
      <c r="C54" s="31"/>
      <c r="D54" s="31"/>
      <c r="E54" s="31"/>
      <c r="F54" s="31"/>
      <c r="G54" s="31"/>
      <c r="H54" s="30"/>
      <c r="I54" s="30"/>
      <c r="J54" s="31"/>
      <c r="K54" s="30"/>
      <c r="L54" s="30"/>
      <c r="M54" s="30"/>
      <c r="N54" s="59"/>
      <c r="O54" s="52"/>
      <c r="P54" s="31"/>
      <c r="R54"/>
      <c r="S54"/>
    </row>
    <row r="55" spans="1:19" s="28" customFormat="1" x14ac:dyDescent="0.25">
      <c r="A55" s="30"/>
      <c r="B55" s="30"/>
      <c r="C55" s="31"/>
      <c r="D55" s="31"/>
      <c r="E55" s="31"/>
      <c r="F55" s="31"/>
      <c r="G55" s="31"/>
      <c r="H55" s="30"/>
      <c r="I55" s="30"/>
      <c r="J55" s="31"/>
      <c r="K55" s="30"/>
      <c r="L55" s="30"/>
      <c r="M55" s="30"/>
      <c r="N55" s="59"/>
      <c r="O55" s="52"/>
      <c r="P55" s="31"/>
      <c r="R55"/>
      <c r="S55"/>
    </row>
    <row r="56" spans="1:19" s="28" customFormat="1" x14ac:dyDescent="0.25">
      <c r="A56" s="30"/>
      <c r="B56" s="30"/>
      <c r="C56" s="31"/>
      <c r="D56" s="31"/>
      <c r="E56" s="31"/>
      <c r="F56" s="31"/>
      <c r="G56" s="31"/>
      <c r="H56" s="30"/>
      <c r="I56" s="30"/>
      <c r="J56" s="31"/>
      <c r="K56" s="30"/>
      <c r="L56" s="30"/>
      <c r="M56" s="30"/>
      <c r="N56" s="59"/>
      <c r="O56" s="52"/>
      <c r="P56" s="31"/>
      <c r="R56"/>
      <c r="S56"/>
    </row>
    <row r="57" spans="1:19" s="28" customFormat="1" x14ac:dyDescent="0.25">
      <c r="A57" s="30"/>
      <c r="B57" s="30"/>
      <c r="C57" s="31"/>
      <c r="D57" s="31"/>
      <c r="E57" s="31"/>
      <c r="F57" s="31"/>
      <c r="G57" s="31"/>
      <c r="H57" s="30"/>
      <c r="I57" s="30"/>
      <c r="J57" s="31"/>
      <c r="K57" s="30"/>
      <c r="L57" s="30"/>
      <c r="M57" s="30"/>
      <c r="N57" s="59"/>
      <c r="O57" s="52"/>
      <c r="P57" s="31"/>
      <c r="R57"/>
      <c r="S57"/>
    </row>
    <row r="58" spans="1:19" s="28" customFormat="1" x14ac:dyDescent="0.25">
      <c r="A58" s="30"/>
      <c r="B58" s="30"/>
      <c r="C58" s="31"/>
      <c r="D58" s="31"/>
      <c r="E58" s="31"/>
      <c r="F58" s="31"/>
      <c r="G58" s="31"/>
      <c r="H58" s="30"/>
      <c r="I58" s="30"/>
      <c r="J58" s="31"/>
      <c r="K58" s="30"/>
      <c r="L58" s="30"/>
      <c r="M58" s="30"/>
      <c r="N58" s="59"/>
      <c r="O58" s="52"/>
      <c r="P58" s="31"/>
      <c r="R58"/>
      <c r="S58"/>
    </row>
    <row r="59" spans="1:19" s="28" customFormat="1" x14ac:dyDescent="0.25">
      <c r="A59" s="30"/>
      <c r="B59" s="30"/>
      <c r="C59" s="31"/>
      <c r="D59" s="31"/>
      <c r="E59" s="31"/>
      <c r="F59" s="31"/>
      <c r="G59" s="31"/>
      <c r="H59" s="30"/>
      <c r="I59" s="30"/>
      <c r="J59" s="31"/>
      <c r="K59" s="30"/>
      <c r="L59" s="30"/>
      <c r="M59" s="30"/>
      <c r="N59" s="59"/>
      <c r="O59" s="52"/>
      <c r="P59" s="31"/>
      <c r="R59"/>
      <c r="S59"/>
    </row>
    <row r="60" spans="1:19" s="28" customFormat="1" x14ac:dyDescent="0.25">
      <c r="A60" s="30"/>
      <c r="B60" s="30"/>
      <c r="C60" s="31"/>
      <c r="D60" s="31"/>
      <c r="E60" s="31"/>
      <c r="F60" s="31"/>
      <c r="G60" s="31"/>
      <c r="H60" s="30"/>
      <c r="I60" s="30"/>
      <c r="J60" s="31"/>
      <c r="K60" s="30"/>
      <c r="L60" s="30"/>
      <c r="M60" s="30"/>
      <c r="N60" s="59"/>
      <c r="O60" s="52"/>
      <c r="P60" s="31"/>
      <c r="R60"/>
      <c r="S60"/>
    </row>
    <row r="61" spans="1:19" s="28" customFormat="1" x14ac:dyDescent="0.25">
      <c r="A61" s="30"/>
      <c r="B61" s="30"/>
      <c r="C61" s="31"/>
      <c r="D61" s="31"/>
      <c r="E61" s="31"/>
      <c r="F61" s="31"/>
      <c r="G61" s="31"/>
      <c r="H61" s="30"/>
      <c r="I61" s="30"/>
      <c r="J61" s="31"/>
      <c r="K61" s="30"/>
      <c r="L61" s="30"/>
      <c r="M61" s="30"/>
      <c r="N61" s="59"/>
      <c r="O61" s="52"/>
      <c r="P61" s="31"/>
      <c r="R61"/>
      <c r="S61"/>
    </row>
    <row r="62" spans="1:19" s="28" customFormat="1" x14ac:dyDescent="0.25">
      <c r="A62" s="30"/>
      <c r="B62" s="30"/>
      <c r="C62" s="31"/>
      <c r="D62" s="31"/>
      <c r="E62" s="31"/>
      <c r="F62" s="31"/>
      <c r="G62" s="31"/>
      <c r="H62" s="30"/>
      <c r="I62" s="30"/>
      <c r="J62" s="31"/>
      <c r="K62" s="30"/>
      <c r="L62" s="30"/>
      <c r="M62" s="30"/>
      <c r="N62" s="59"/>
      <c r="O62" s="52"/>
      <c r="P62" s="31"/>
      <c r="R62"/>
      <c r="S62"/>
    </row>
    <row r="63" spans="1:19" s="28" customFormat="1" x14ac:dyDescent="0.25">
      <c r="A63" s="30"/>
      <c r="B63" s="30"/>
      <c r="C63" s="31"/>
      <c r="D63" s="31"/>
      <c r="E63" s="31"/>
      <c r="F63" s="31"/>
      <c r="G63" s="31"/>
      <c r="H63" s="30"/>
      <c r="I63" s="30"/>
      <c r="J63" s="31"/>
      <c r="K63" s="30"/>
      <c r="L63" s="30"/>
      <c r="M63" s="30"/>
      <c r="N63" s="59"/>
      <c r="O63" s="52"/>
      <c r="P63" s="31"/>
      <c r="R63"/>
      <c r="S63"/>
    </row>
    <row r="64" spans="1:19" s="28" customFormat="1" x14ac:dyDescent="0.25">
      <c r="A64" s="30"/>
      <c r="B64" s="30"/>
      <c r="C64" s="31"/>
      <c r="D64" s="31"/>
      <c r="E64" s="31"/>
      <c r="F64" s="31"/>
      <c r="G64" s="31"/>
      <c r="H64" s="30"/>
      <c r="I64" s="30"/>
      <c r="J64" s="31"/>
      <c r="K64" s="30"/>
      <c r="L64" s="30"/>
      <c r="M64" s="30"/>
      <c r="N64" s="59"/>
      <c r="O64" s="52"/>
      <c r="P64" s="31"/>
      <c r="R64"/>
      <c r="S64"/>
    </row>
    <row r="65" spans="1:19" s="28" customFormat="1" x14ac:dyDescent="0.25">
      <c r="A65" s="30"/>
      <c r="B65" s="30"/>
      <c r="C65" s="31"/>
      <c r="D65" s="31"/>
      <c r="E65" s="31"/>
      <c r="F65" s="31"/>
      <c r="G65" s="31"/>
      <c r="H65" s="30"/>
      <c r="I65" s="30"/>
      <c r="J65" s="31"/>
      <c r="K65" s="30"/>
      <c r="L65" s="30"/>
      <c r="M65" s="30"/>
      <c r="N65" s="59"/>
      <c r="O65" s="52"/>
      <c r="P65" s="31"/>
      <c r="R65"/>
      <c r="S65"/>
    </row>
    <row r="66" spans="1:19" s="28" customFormat="1" x14ac:dyDescent="0.25">
      <c r="A66" s="30"/>
      <c r="B66" s="30"/>
      <c r="C66" s="31"/>
      <c r="D66" s="31"/>
      <c r="E66" s="31"/>
      <c r="F66" s="31"/>
      <c r="G66" s="31"/>
      <c r="H66" s="30"/>
      <c r="I66" s="30"/>
      <c r="J66" s="31"/>
      <c r="K66" s="30"/>
      <c r="L66" s="30"/>
      <c r="M66" s="30"/>
      <c r="N66" s="59"/>
      <c r="O66" s="52"/>
      <c r="P66" s="31"/>
      <c r="R66"/>
      <c r="S66"/>
    </row>
    <row r="67" spans="1:19" s="28" customFormat="1" x14ac:dyDescent="0.25">
      <c r="A67" s="30"/>
      <c r="B67" s="30"/>
      <c r="C67" s="31"/>
      <c r="D67" s="31"/>
      <c r="E67" s="31"/>
      <c r="F67" s="31"/>
      <c r="G67" s="31"/>
      <c r="H67" s="30"/>
      <c r="I67" s="30"/>
      <c r="J67" s="31"/>
      <c r="K67" s="30"/>
      <c r="L67" s="30"/>
      <c r="M67" s="30"/>
      <c r="N67" s="59"/>
      <c r="O67" s="52"/>
      <c r="P67" s="31"/>
      <c r="R67"/>
      <c r="S67"/>
    </row>
    <row r="68" spans="1:19" s="28" customFormat="1" x14ac:dyDescent="0.25">
      <c r="A68" s="30"/>
      <c r="B68" s="30"/>
      <c r="C68" s="31"/>
      <c r="D68" s="31"/>
      <c r="E68" s="31"/>
      <c r="F68" s="31"/>
      <c r="G68" s="31"/>
      <c r="H68" s="30"/>
      <c r="I68" s="30"/>
      <c r="J68" s="31"/>
      <c r="K68" s="30"/>
      <c r="L68" s="30"/>
      <c r="M68" s="30"/>
      <c r="N68" s="59"/>
      <c r="O68" s="52"/>
      <c r="P68" s="31"/>
      <c r="R68"/>
      <c r="S68"/>
    </row>
    <row r="69" spans="1:19" s="28" customFormat="1" x14ac:dyDescent="0.25">
      <c r="A69" s="30"/>
      <c r="B69" s="30"/>
      <c r="C69" s="31"/>
      <c r="D69" s="31"/>
      <c r="E69" s="31"/>
      <c r="F69" s="31"/>
      <c r="G69" s="31"/>
      <c r="H69" s="30"/>
      <c r="I69" s="30"/>
      <c r="J69" s="31"/>
      <c r="K69" s="30"/>
      <c r="L69" s="30"/>
      <c r="M69" s="30"/>
      <c r="N69" s="59"/>
      <c r="O69" s="52"/>
      <c r="P69" s="31"/>
      <c r="R69"/>
      <c r="S69"/>
    </row>
    <row r="70" spans="1:19" s="28" customFormat="1" x14ac:dyDescent="0.25">
      <c r="A70" s="30"/>
      <c r="B70" s="30"/>
      <c r="C70" s="31"/>
      <c r="D70" s="31"/>
      <c r="E70" s="31"/>
      <c r="F70" s="31"/>
      <c r="G70" s="31"/>
      <c r="H70" s="30"/>
      <c r="I70" s="30"/>
      <c r="J70" s="31"/>
      <c r="K70" s="30"/>
      <c r="L70" s="30"/>
      <c r="M70" s="30"/>
      <c r="N70" s="59"/>
      <c r="O70" s="52"/>
      <c r="P70" s="31"/>
      <c r="R70"/>
      <c r="S70"/>
    </row>
    <row r="71" spans="1:19" s="28" customFormat="1" x14ac:dyDescent="0.25">
      <c r="A71" s="30"/>
      <c r="B71" s="30"/>
      <c r="C71" s="31"/>
      <c r="D71" s="31"/>
      <c r="E71" s="31"/>
      <c r="F71" s="31"/>
      <c r="G71" s="31"/>
      <c r="H71" s="30"/>
      <c r="I71" s="30"/>
      <c r="J71" s="31"/>
      <c r="K71" s="30"/>
      <c r="L71" s="30"/>
      <c r="M71" s="30"/>
      <c r="N71" s="59"/>
      <c r="O71" s="52"/>
      <c r="P71" s="31"/>
      <c r="R71"/>
      <c r="S71"/>
    </row>
    <row r="72" spans="1:19" s="28" customFormat="1" x14ac:dyDescent="0.25">
      <c r="A72" s="30"/>
      <c r="B72" s="30"/>
      <c r="C72" s="31"/>
      <c r="D72" s="31"/>
      <c r="E72" s="31"/>
      <c r="F72" s="31"/>
      <c r="G72" s="31"/>
      <c r="H72" s="30"/>
      <c r="I72" s="30"/>
      <c r="J72" s="31"/>
      <c r="K72" s="30"/>
      <c r="L72" s="30"/>
      <c r="M72" s="30"/>
      <c r="N72" s="59"/>
      <c r="O72" s="52"/>
      <c r="P72" s="31"/>
      <c r="R72"/>
      <c r="S72"/>
    </row>
    <row r="73" spans="1:19" s="28" customFormat="1" x14ac:dyDescent="0.25">
      <c r="A73" s="30"/>
      <c r="B73" s="30"/>
      <c r="C73" s="31"/>
      <c r="D73" s="31"/>
      <c r="E73" s="31"/>
      <c r="F73" s="31"/>
      <c r="G73" s="31"/>
      <c r="H73" s="30"/>
      <c r="I73" s="30"/>
      <c r="J73" s="31"/>
      <c r="K73" s="30"/>
      <c r="L73" s="30"/>
      <c r="M73" s="30"/>
      <c r="N73" s="59"/>
      <c r="O73" s="52"/>
      <c r="P73" s="31"/>
      <c r="R73"/>
      <c r="S73"/>
    </row>
    <row r="74" spans="1:19" s="28" customFormat="1" x14ac:dyDescent="0.25">
      <c r="A74" s="30"/>
      <c r="B74" s="30"/>
      <c r="C74" s="31"/>
      <c r="D74" s="31"/>
      <c r="E74" s="31"/>
      <c r="F74" s="31"/>
      <c r="G74" s="31"/>
      <c r="H74" s="30"/>
      <c r="I74" s="30"/>
      <c r="J74" s="31"/>
      <c r="K74" s="30"/>
      <c r="L74" s="30"/>
      <c r="M74" s="30"/>
      <c r="N74" s="59"/>
      <c r="O74" s="52"/>
      <c r="P74" s="31"/>
      <c r="R74"/>
      <c r="S74"/>
    </row>
    <row r="75" spans="1:19" s="28" customFormat="1" x14ac:dyDescent="0.25">
      <c r="A75" s="30"/>
      <c r="B75" s="30"/>
      <c r="C75" s="31"/>
      <c r="D75" s="31"/>
      <c r="E75" s="31"/>
      <c r="F75" s="31"/>
      <c r="G75" s="31"/>
      <c r="H75" s="30"/>
      <c r="I75" s="30"/>
      <c r="J75" s="31"/>
      <c r="K75" s="30"/>
      <c r="L75" s="30"/>
      <c r="M75" s="30"/>
      <c r="N75" s="59"/>
      <c r="O75" s="52"/>
      <c r="P75" s="31"/>
      <c r="R75"/>
      <c r="S75"/>
    </row>
    <row r="76" spans="1:19" s="28" customFormat="1" x14ac:dyDescent="0.25">
      <c r="A76" s="30"/>
      <c r="B76" s="30"/>
      <c r="C76" s="31"/>
      <c r="D76" s="31"/>
      <c r="E76" s="31"/>
      <c r="F76" s="31"/>
      <c r="G76" s="31"/>
      <c r="H76" s="30"/>
      <c r="I76" s="30"/>
      <c r="J76" s="31"/>
      <c r="K76" s="30"/>
      <c r="L76" s="30"/>
      <c r="M76" s="30"/>
      <c r="N76" s="59"/>
      <c r="O76" s="52"/>
      <c r="P76" s="31"/>
      <c r="R76"/>
      <c r="S76"/>
    </row>
    <row r="77" spans="1:19" s="28" customFormat="1" x14ac:dyDescent="0.25">
      <c r="A77" s="30"/>
      <c r="B77" s="30"/>
      <c r="C77" s="31"/>
      <c r="D77" s="31"/>
      <c r="E77" s="31"/>
      <c r="F77" s="31"/>
      <c r="G77" s="31"/>
      <c r="H77" s="30"/>
      <c r="I77" s="30"/>
      <c r="J77" s="31"/>
      <c r="K77" s="30"/>
      <c r="L77" s="30"/>
      <c r="M77" s="30"/>
      <c r="N77" s="59"/>
      <c r="O77" s="52"/>
      <c r="P77" s="31"/>
      <c r="R77"/>
      <c r="S77"/>
    </row>
    <row r="78" spans="1:19" s="28" customFormat="1" x14ac:dyDescent="0.25">
      <c r="A78" s="30"/>
      <c r="B78" s="30"/>
      <c r="C78" s="31"/>
      <c r="D78" s="31"/>
      <c r="E78" s="31"/>
      <c r="F78" s="31"/>
      <c r="G78" s="31"/>
      <c r="H78" s="30"/>
      <c r="I78" s="30"/>
      <c r="J78" s="31"/>
      <c r="K78" s="30"/>
      <c r="L78" s="30"/>
      <c r="M78" s="30"/>
      <c r="N78" s="59"/>
      <c r="O78" s="52"/>
      <c r="P78" s="31"/>
      <c r="R78"/>
      <c r="S78"/>
    </row>
    <row r="79" spans="1:19" s="28" customFormat="1" x14ac:dyDescent="0.25">
      <c r="A79" s="30"/>
      <c r="B79" s="30"/>
      <c r="C79" s="31"/>
      <c r="D79" s="31"/>
      <c r="E79" s="31"/>
      <c r="F79" s="31"/>
      <c r="G79" s="31"/>
      <c r="H79" s="30"/>
      <c r="I79" s="30"/>
      <c r="J79" s="31"/>
      <c r="K79" s="30"/>
      <c r="L79" s="30"/>
      <c r="M79" s="30"/>
      <c r="N79" s="59"/>
      <c r="O79" s="52"/>
      <c r="P79" s="31"/>
      <c r="R79"/>
      <c r="S79"/>
    </row>
    <row r="80" spans="1:19" s="28" customFormat="1" x14ac:dyDescent="0.25">
      <c r="A80" s="30"/>
      <c r="B80" s="30"/>
      <c r="C80" s="31"/>
      <c r="D80" s="31"/>
      <c r="E80" s="31"/>
      <c r="F80" s="31"/>
      <c r="G80" s="31"/>
      <c r="H80" s="30"/>
      <c r="I80" s="30"/>
      <c r="J80" s="31"/>
      <c r="K80" s="30"/>
      <c r="L80" s="30"/>
      <c r="M80" s="30"/>
      <c r="N80" s="59"/>
      <c r="O80" s="52"/>
      <c r="P80" s="31"/>
      <c r="R80"/>
      <c r="S80"/>
    </row>
    <row r="81" spans="1:19" s="28" customFormat="1" x14ac:dyDescent="0.25">
      <c r="A81" s="30"/>
      <c r="B81" s="30"/>
      <c r="C81" s="31"/>
      <c r="D81" s="31"/>
      <c r="E81" s="31"/>
      <c r="F81" s="31"/>
      <c r="G81" s="31"/>
      <c r="H81" s="30"/>
      <c r="I81" s="30"/>
      <c r="J81" s="31"/>
      <c r="K81" s="30"/>
      <c r="L81" s="30"/>
      <c r="M81" s="30"/>
      <c r="N81" s="59"/>
      <c r="O81" s="52"/>
      <c r="P81" s="31"/>
      <c r="R81"/>
      <c r="S81"/>
    </row>
    <row r="82" spans="1:19" s="28" customFormat="1" x14ac:dyDescent="0.25">
      <c r="A82" s="30"/>
      <c r="B82" s="30"/>
      <c r="C82" s="31"/>
      <c r="D82" s="31"/>
      <c r="E82" s="31"/>
      <c r="F82" s="31"/>
      <c r="G82" s="31"/>
      <c r="H82" s="30"/>
      <c r="I82" s="30"/>
      <c r="J82" s="31"/>
      <c r="K82" s="30"/>
      <c r="L82" s="30"/>
      <c r="M82" s="30"/>
      <c r="N82" s="59"/>
      <c r="O82" s="52"/>
      <c r="P82" s="31"/>
      <c r="R82"/>
      <c r="S82"/>
    </row>
    <row r="83" spans="1:19" s="28" customFormat="1" x14ac:dyDescent="0.25">
      <c r="A83" s="30"/>
      <c r="B83" s="30"/>
      <c r="C83" s="31"/>
      <c r="D83" s="31"/>
      <c r="E83" s="31"/>
      <c r="F83" s="31"/>
      <c r="G83" s="31"/>
      <c r="H83" s="30"/>
      <c r="I83" s="30"/>
      <c r="J83" s="31"/>
      <c r="K83" s="30"/>
      <c r="L83" s="30"/>
      <c r="M83" s="30"/>
      <c r="N83" s="59"/>
      <c r="O83" s="52"/>
      <c r="P83" s="31"/>
      <c r="R83"/>
      <c r="S83"/>
    </row>
    <row r="84" spans="1:19" s="28" customFormat="1" x14ac:dyDescent="0.25">
      <c r="A84" s="30"/>
      <c r="B84" s="30"/>
      <c r="C84" s="31"/>
      <c r="D84" s="31"/>
      <c r="E84" s="31"/>
      <c r="F84" s="31"/>
      <c r="G84" s="31"/>
      <c r="H84" s="30"/>
      <c r="I84" s="30"/>
      <c r="J84" s="31"/>
      <c r="K84" s="30"/>
      <c r="L84" s="30"/>
      <c r="M84" s="30"/>
      <c r="N84" s="59"/>
      <c r="O84" s="52"/>
      <c r="P84" s="31"/>
      <c r="R84"/>
      <c r="S84"/>
    </row>
    <row r="85" spans="1:19" s="28" customFormat="1" x14ac:dyDescent="0.25">
      <c r="A85" s="30"/>
      <c r="B85" s="30"/>
      <c r="C85" s="31"/>
      <c r="D85" s="31"/>
      <c r="E85" s="31"/>
      <c r="F85" s="31"/>
      <c r="G85" s="31"/>
      <c r="H85" s="30"/>
      <c r="I85" s="30"/>
      <c r="J85" s="31"/>
      <c r="K85" s="30"/>
      <c r="L85" s="30"/>
      <c r="M85" s="30"/>
      <c r="N85" s="59"/>
      <c r="O85" s="52"/>
      <c r="P85" s="31"/>
      <c r="R85"/>
      <c r="S85"/>
    </row>
    <row r="86" spans="1:19" s="28" customFormat="1" x14ac:dyDescent="0.25">
      <c r="A86" s="30"/>
      <c r="B86" s="30"/>
      <c r="C86" s="31"/>
      <c r="D86" s="31"/>
      <c r="E86" s="31"/>
      <c r="F86" s="31"/>
      <c r="G86" s="31"/>
      <c r="H86" s="30"/>
      <c r="I86" s="30"/>
      <c r="J86" s="31"/>
      <c r="K86" s="30"/>
      <c r="L86" s="30"/>
      <c r="M86" s="30"/>
      <c r="N86" s="59"/>
      <c r="O86" s="52"/>
      <c r="P86" s="31"/>
      <c r="R86"/>
      <c r="S86"/>
    </row>
    <row r="87" spans="1:19" s="28" customFormat="1" x14ac:dyDescent="0.25">
      <c r="A87" s="30"/>
      <c r="B87" s="30"/>
      <c r="C87" s="31"/>
      <c r="D87" s="31"/>
      <c r="E87" s="31"/>
      <c r="F87" s="31"/>
      <c r="G87" s="31"/>
      <c r="H87" s="30"/>
      <c r="I87" s="30"/>
      <c r="J87" s="31"/>
      <c r="K87" s="30"/>
      <c r="L87" s="30"/>
      <c r="M87" s="30"/>
      <c r="N87" s="59"/>
      <c r="O87" s="52"/>
      <c r="P87" s="31"/>
      <c r="R87"/>
      <c r="S87"/>
    </row>
    <row r="88" spans="1:19" s="28" customFormat="1" x14ac:dyDescent="0.25">
      <c r="A88" s="30"/>
      <c r="B88" s="30"/>
      <c r="C88" s="31"/>
      <c r="D88" s="31"/>
      <c r="E88" s="31"/>
      <c r="F88" s="31"/>
      <c r="G88" s="31"/>
      <c r="H88" s="30"/>
      <c r="I88" s="30"/>
      <c r="J88" s="31"/>
      <c r="K88" s="30"/>
      <c r="L88" s="30"/>
      <c r="M88" s="30"/>
      <c r="N88" s="59"/>
      <c r="O88" s="52"/>
      <c r="P88" s="31"/>
      <c r="R88"/>
      <c r="S88"/>
    </row>
    <row r="89" spans="1:19" s="28" customFormat="1" x14ac:dyDescent="0.25">
      <c r="A89" s="30"/>
      <c r="B89" s="30"/>
      <c r="C89" s="31"/>
      <c r="D89" s="31"/>
      <c r="E89" s="31"/>
      <c r="F89" s="31"/>
      <c r="G89" s="31"/>
      <c r="H89" s="30"/>
      <c r="I89" s="30"/>
      <c r="J89" s="31"/>
      <c r="K89" s="30"/>
      <c r="L89" s="30"/>
      <c r="M89" s="30"/>
      <c r="N89" s="59"/>
      <c r="O89" s="52"/>
      <c r="P89" s="31"/>
      <c r="R89"/>
      <c r="S89"/>
    </row>
    <row r="90" spans="1:19" s="28" customFormat="1" x14ac:dyDescent="0.25">
      <c r="A90" s="30"/>
      <c r="B90" s="30"/>
      <c r="C90" s="31"/>
      <c r="D90" s="31"/>
      <c r="E90" s="31"/>
      <c r="F90" s="31"/>
      <c r="G90" s="31"/>
      <c r="H90" s="30"/>
      <c r="I90" s="30"/>
      <c r="J90" s="31"/>
      <c r="K90" s="30"/>
      <c r="L90" s="30"/>
      <c r="M90" s="30"/>
      <c r="N90" s="59"/>
      <c r="O90" s="52"/>
      <c r="P90" s="31"/>
      <c r="R90"/>
      <c r="S90"/>
    </row>
    <row r="91" spans="1:19" s="28" customFormat="1" x14ac:dyDescent="0.25">
      <c r="A91" s="30"/>
      <c r="B91" s="30"/>
      <c r="C91" s="31"/>
      <c r="D91" s="31"/>
      <c r="E91" s="31"/>
      <c r="F91" s="31"/>
      <c r="G91" s="31"/>
      <c r="H91" s="30"/>
      <c r="I91" s="30"/>
      <c r="J91" s="31"/>
      <c r="K91" s="30"/>
      <c r="L91" s="30"/>
      <c r="M91" s="30"/>
      <c r="N91" s="59"/>
      <c r="O91" s="52"/>
      <c r="P91" s="31"/>
      <c r="R91"/>
      <c r="S91"/>
    </row>
    <row r="92" spans="1:19" s="28" customFormat="1" x14ac:dyDescent="0.25">
      <c r="A92" s="30"/>
      <c r="B92" s="30"/>
      <c r="C92" s="31"/>
      <c r="D92" s="31"/>
      <c r="E92" s="31"/>
      <c r="F92" s="31"/>
      <c r="G92" s="31"/>
      <c r="H92" s="30"/>
      <c r="I92" s="30"/>
      <c r="J92" s="31"/>
      <c r="K92" s="30"/>
      <c r="L92" s="30"/>
      <c r="M92" s="30"/>
      <c r="N92" s="59"/>
      <c r="O92" s="52"/>
      <c r="P92" s="31"/>
      <c r="R92"/>
      <c r="S92"/>
    </row>
    <row r="93" spans="1:19" s="28" customFormat="1" x14ac:dyDescent="0.25">
      <c r="A93" s="30"/>
      <c r="B93" s="30"/>
      <c r="C93" s="31"/>
      <c r="D93" s="31"/>
      <c r="E93" s="31"/>
      <c r="F93" s="31"/>
      <c r="G93" s="31"/>
      <c r="H93" s="30"/>
      <c r="I93" s="30"/>
      <c r="J93" s="31"/>
      <c r="K93" s="30"/>
      <c r="L93" s="30"/>
      <c r="M93" s="30"/>
      <c r="N93" s="59"/>
      <c r="O93" s="52"/>
      <c r="P93" s="31"/>
      <c r="R93"/>
      <c r="S93"/>
    </row>
    <row r="94" spans="1:19" s="28" customFormat="1" x14ac:dyDescent="0.25">
      <c r="A94" s="30"/>
      <c r="B94" s="30"/>
      <c r="C94" s="31"/>
      <c r="D94" s="31"/>
      <c r="E94" s="31"/>
      <c r="F94" s="31"/>
      <c r="G94" s="31"/>
      <c r="H94" s="30"/>
      <c r="I94" s="30"/>
      <c r="J94" s="31"/>
      <c r="K94" s="30"/>
      <c r="L94" s="30"/>
      <c r="M94" s="30"/>
      <c r="N94" s="59"/>
      <c r="O94" s="52"/>
      <c r="P94" s="31"/>
      <c r="R94"/>
      <c r="S94"/>
    </row>
    <row r="95" spans="1:19" s="28" customFormat="1" x14ac:dyDescent="0.25">
      <c r="A95" s="30"/>
      <c r="B95" s="30"/>
      <c r="C95" s="31"/>
      <c r="D95" s="31"/>
      <c r="E95" s="31"/>
      <c r="F95" s="31"/>
      <c r="G95" s="31"/>
      <c r="H95" s="30"/>
      <c r="I95" s="30"/>
      <c r="J95" s="31"/>
      <c r="K95" s="30"/>
      <c r="L95" s="30"/>
      <c r="M95" s="30"/>
      <c r="N95" s="59"/>
      <c r="O95" s="52"/>
      <c r="P95" s="31"/>
      <c r="R95"/>
      <c r="S95"/>
    </row>
    <row r="96" spans="1:19" s="28" customFormat="1" x14ac:dyDescent="0.25">
      <c r="A96" s="30"/>
      <c r="B96" s="30"/>
      <c r="C96" s="31"/>
      <c r="D96" s="31"/>
      <c r="E96" s="31"/>
      <c r="F96" s="31"/>
      <c r="G96" s="31"/>
      <c r="H96" s="30"/>
      <c r="I96" s="30"/>
      <c r="J96" s="31"/>
      <c r="K96" s="30"/>
      <c r="L96" s="30"/>
      <c r="M96" s="30"/>
      <c r="N96" s="59"/>
      <c r="O96" s="52"/>
      <c r="P96" s="31"/>
      <c r="R96"/>
      <c r="S96"/>
    </row>
    <row r="97" spans="1:19" s="28" customFormat="1" x14ac:dyDescent="0.25">
      <c r="A97" s="30"/>
      <c r="B97" s="30"/>
      <c r="C97" s="31"/>
      <c r="D97" s="31"/>
      <c r="E97" s="31"/>
      <c r="F97" s="31"/>
      <c r="G97" s="31"/>
      <c r="H97" s="30"/>
      <c r="I97" s="30"/>
      <c r="J97" s="31"/>
      <c r="K97" s="30"/>
      <c r="L97" s="30"/>
      <c r="M97" s="30"/>
      <c r="N97" s="59"/>
      <c r="O97" s="52"/>
      <c r="P97" s="31"/>
      <c r="R97"/>
      <c r="S97"/>
    </row>
    <row r="98" spans="1:19" s="28" customFormat="1" x14ac:dyDescent="0.25">
      <c r="A98" s="30"/>
      <c r="B98" s="30"/>
      <c r="C98" s="31"/>
      <c r="D98" s="31"/>
      <c r="E98" s="31"/>
      <c r="F98" s="31"/>
      <c r="G98" s="31"/>
      <c r="H98" s="30"/>
      <c r="I98" s="30"/>
      <c r="J98" s="31"/>
      <c r="K98" s="30"/>
      <c r="L98" s="30"/>
      <c r="M98" s="30"/>
      <c r="N98" s="59"/>
      <c r="O98" s="52"/>
      <c r="P98" s="31"/>
      <c r="R98"/>
      <c r="S98"/>
    </row>
    <row r="99" spans="1:19" s="28" customFormat="1" x14ac:dyDescent="0.25">
      <c r="A99" s="30"/>
      <c r="B99" s="30"/>
      <c r="C99" s="31"/>
      <c r="D99" s="31"/>
      <c r="E99" s="31"/>
      <c r="F99" s="31"/>
      <c r="G99" s="31"/>
      <c r="H99" s="30"/>
      <c r="I99" s="30"/>
      <c r="J99" s="31"/>
      <c r="K99" s="30"/>
      <c r="L99" s="30"/>
      <c r="M99" s="30"/>
      <c r="N99" s="59"/>
      <c r="O99" s="52"/>
      <c r="P99" s="31"/>
      <c r="R99"/>
      <c r="S99"/>
    </row>
    <row r="100" spans="1:19" s="28" customFormat="1" x14ac:dyDescent="0.25">
      <c r="A100" s="30"/>
      <c r="B100" s="30"/>
      <c r="C100" s="31"/>
      <c r="D100" s="31"/>
      <c r="E100" s="31"/>
      <c r="F100" s="31"/>
      <c r="G100" s="31"/>
      <c r="H100" s="30"/>
      <c r="I100" s="30"/>
      <c r="J100" s="31"/>
      <c r="K100" s="30"/>
      <c r="L100" s="30"/>
      <c r="M100" s="30"/>
      <c r="N100" s="59"/>
      <c r="O100" s="52"/>
      <c r="P100" s="31"/>
      <c r="R100"/>
      <c r="S100"/>
    </row>
    <row r="101" spans="1:19" s="28" customFormat="1" x14ac:dyDescent="0.25">
      <c r="A101" s="30"/>
      <c r="B101" s="30"/>
      <c r="C101" s="31"/>
      <c r="D101" s="31"/>
      <c r="E101" s="31"/>
      <c r="F101" s="31"/>
      <c r="G101" s="31"/>
      <c r="H101" s="30"/>
      <c r="I101" s="30"/>
      <c r="J101" s="31"/>
      <c r="K101" s="30"/>
      <c r="L101" s="30"/>
      <c r="M101" s="30"/>
      <c r="N101" s="59"/>
      <c r="O101" s="52"/>
      <c r="P101" s="31"/>
      <c r="R101"/>
      <c r="S101"/>
    </row>
    <row r="102" spans="1:19" s="28" customFormat="1" x14ac:dyDescent="0.25">
      <c r="A102" s="30"/>
      <c r="B102" s="30"/>
      <c r="C102" s="31"/>
      <c r="D102" s="31"/>
      <c r="E102" s="31"/>
      <c r="F102" s="31"/>
      <c r="G102" s="31"/>
      <c r="H102" s="30"/>
      <c r="I102" s="30"/>
      <c r="J102" s="31"/>
      <c r="K102" s="30"/>
      <c r="L102" s="30"/>
      <c r="M102" s="30"/>
      <c r="N102" s="59"/>
      <c r="O102" s="52"/>
      <c r="P102" s="31"/>
      <c r="R102"/>
      <c r="S102"/>
    </row>
    <row r="103" spans="1:19" s="28" customFormat="1" x14ac:dyDescent="0.25">
      <c r="A103" s="30"/>
      <c r="B103" s="30"/>
      <c r="C103" s="31"/>
      <c r="D103" s="31"/>
      <c r="E103" s="31"/>
      <c r="F103" s="31"/>
      <c r="G103" s="31"/>
      <c r="H103" s="30"/>
      <c r="I103" s="30"/>
      <c r="J103" s="31"/>
      <c r="K103" s="30"/>
      <c r="L103" s="30"/>
      <c r="M103" s="30"/>
      <c r="N103" s="59"/>
      <c r="O103" s="52"/>
      <c r="P103" s="31"/>
      <c r="R103"/>
      <c r="S103"/>
    </row>
    <row r="104" spans="1:19" s="28" customFormat="1" x14ac:dyDescent="0.25">
      <c r="A104" s="30"/>
      <c r="B104" s="30"/>
      <c r="C104" s="31"/>
      <c r="D104" s="31"/>
      <c r="E104" s="31"/>
      <c r="F104" s="31"/>
      <c r="G104" s="31"/>
      <c r="H104" s="30"/>
      <c r="I104" s="30"/>
      <c r="J104" s="31"/>
      <c r="K104" s="30"/>
      <c r="L104" s="30"/>
      <c r="M104" s="30"/>
      <c r="N104" s="59"/>
      <c r="O104" s="52"/>
      <c r="P104" s="31"/>
      <c r="R104"/>
      <c r="S104"/>
    </row>
    <row r="105" spans="1:19" s="28" customFormat="1" x14ac:dyDescent="0.25">
      <c r="A105" s="30"/>
      <c r="B105" s="30"/>
      <c r="C105" s="31"/>
      <c r="D105" s="31"/>
      <c r="E105" s="31"/>
      <c r="F105" s="31"/>
      <c r="G105" s="31"/>
      <c r="H105" s="30"/>
      <c r="I105" s="30"/>
      <c r="J105" s="31"/>
      <c r="K105" s="30"/>
      <c r="L105" s="30"/>
      <c r="M105" s="30"/>
      <c r="N105" s="59"/>
      <c r="O105" s="52"/>
      <c r="P105" s="31"/>
      <c r="R105"/>
      <c r="S105"/>
    </row>
    <row r="106" spans="1:19" s="28" customFormat="1" x14ac:dyDescent="0.25">
      <c r="A106" s="30"/>
      <c r="B106" s="30"/>
      <c r="C106" s="31"/>
      <c r="D106" s="31"/>
      <c r="E106" s="31"/>
      <c r="F106" s="31"/>
      <c r="G106" s="31"/>
      <c r="H106" s="30"/>
      <c r="I106" s="30"/>
      <c r="J106" s="31"/>
      <c r="K106" s="30"/>
      <c r="L106" s="30"/>
      <c r="M106" s="30"/>
      <c r="N106" s="59"/>
      <c r="O106" s="52"/>
      <c r="P106" s="31"/>
      <c r="R106"/>
      <c r="S106"/>
    </row>
    <row r="107" spans="1:19" s="28" customFormat="1" x14ac:dyDescent="0.25">
      <c r="A107" s="30"/>
      <c r="B107" s="30"/>
      <c r="C107" s="31"/>
      <c r="D107" s="31"/>
      <c r="E107" s="31"/>
      <c r="F107" s="31"/>
      <c r="G107" s="31"/>
      <c r="H107" s="30"/>
      <c r="I107" s="30"/>
      <c r="J107" s="31"/>
      <c r="K107" s="30"/>
      <c r="L107" s="30"/>
      <c r="M107" s="30"/>
      <c r="N107" s="59"/>
      <c r="O107" s="52"/>
      <c r="P107" s="31"/>
      <c r="R107"/>
      <c r="S107"/>
    </row>
    <row r="108" spans="1:19" s="28" customFormat="1" x14ac:dyDescent="0.25">
      <c r="A108" s="30"/>
      <c r="B108" s="30"/>
      <c r="C108" s="31"/>
      <c r="D108" s="31"/>
      <c r="E108" s="31"/>
      <c r="F108" s="31"/>
      <c r="G108" s="31"/>
      <c r="H108" s="30"/>
      <c r="I108" s="30"/>
      <c r="J108" s="31"/>
      <c r="K108" s="30"/>
      <c r="L108" s="30"/>
      <c r="M108" s="30"/>
      <c r="N108" s="59"/>
      <c r="O108" s="52"/>
      <c r="P108" s="31"/>
      <c r="R108"/>
      <c r="S108"/>
    </row>
    <row r="109" spans="1:19" s="28" customFormat="1" x14ac:dyDescent="0.25">
      <c r="A109" s="30"/>
      <c r="B109" s="30"/>
      <c r="C109" s="31"/>
      <c r="D109" s="31"/>
      <c r="E109" s="31"/>
      <c r="F109" s="31"/>
      <c r="G109" s="31"/>
      <c r="H109" s="30"/>
      <c r="I109" s="30"/>
      <c r="J109" s="31"/>
      <c r="K109" s="30"/>
      <c r="L109" s="30"/>
      <c r="M109" s="30"/>
      <c r="N109" s="59"/>
      <c r="O109" s="52"/>
      <c r="P109" s="31"/>
      <c r="R109"/>
      <c r="S109"/>
    </row>
    <row r="110" spans="1:19" s="28" customFormat="1" x14ac:dyDescent="0.25">
      <c r="A110" s="30"/>
      <c r="B110" s="30"/>
      <c r="C110" s="31"/>
      <c r="D110" s="31"/>
      <c r="E110" s="31"/>
      <c r="F110" s="31"/>
      <c r="G110" s="31"/>
      <c r="H110" s="30"/>
      <c r="I110" s="30"/>
      <c r="J110" s="31"/>
      <c r="K110" s="30"/>
      <c r="L110" s="30"/>
      <c r="M110" s="30"/>
      <c r="N110" s="59"/>
      <c r="O110" s="52"/>
      <c r="P110" s="31"/>
      <c r="R110"/>
      <c r="S110"/>
    </row>
    <row r="111" spans="1:19" s="28" customFormat="1" x14ac:dyDescent="0.25">
      <c r="A111" s="30"/>
      <c r="B111" s="30"/>
      <c r="C111" s="31"/>
      <c r="D111" s="31"/>
      <c r="E111" s="31"/>
      <c r="F111" s="31"/>
      <c r="G111" s="31"/>
      <c r="H111" s="30"/>
      <c r="I111" s="30"/>
      <c r="J111" s="31"/>
      <c r="K111" s="30"/>
      <c r="L111" s="30"/>
      <c r="M111" s="30"/>
      <c r="N111" s="59"/>
      <c r="O111" s="52"/>
      <c r="P111" s="31"/>
      <c r="R111"/>
      <c r="S111"/>
    </row>
    <row r="112" spans="1:19" s="28" customFormat="1" x14ac:dyDescent="0.25">
      <c r="A112" s="30"/>
      <c r="B112" s="30"/>
      <c r="C112" s="31"/>
      <c r="D112" s="31"/>
      <c r="E112" s="31"/>
      <c r="F112" s="31"/>
      <c r="G112" s="31"/>
      <c r="H112" s="30"/>
      <c r="I112" s="30"/>
      <c r="J112" s="31"/>
      <c r="K112" s="30"/>
      <c r="L112" s="30"/>
      <c r="M112" s="30"/>
      <c r="N112" s="59"/>
      <c r="O112" s="52"/>
      <c r="P112" s="31"/>
      <c r="R112"/>
      <c r="S112"/>
    </row>
    <row r="113" spans="1:19" s="28" customFormat="1" x14ac:dyDescent="0.25">
      <c r="A113" s="30"/>
      <c r="B113" s="30"/>
      <c r="C113" s="31"/>
      <c r="D113" s="31"/>
      <c r="E113" s="31"/>
      <c r="F113" s="31"/>
      <c r="G113" s="31"/>
      <c r="H113" s="30"/>
      <c r="I113" s="30"/>
      <c r="J113" s="31"/>
      <c r="K113" s="30"/>
      <c r="L113" s="30"/>
      <c r="M113" s="30"/>
      <c r="N113" s="59"/>
      <c r="O113" s="52"/>
      <c r="P113" s="31"/>
      <c r="R113"/>
      <c r="S113"/>
    </row>
    <row r="114" spans="1:19" s="28" customFormat="1" x14ac:dyDescent="0.25">
      <c r="A114" s="30"/>
      <c r="B114" s="30"/>
      <c r="C114" s="31"/>
      <c r="D114" s="31"/>
      <c r="E114" s="31"/>
      <c r="F114" s="31"/>
      <c r="G114" s="31"/>
      <c r="H114" s="30"/>
      <c r="I114" s="30"/>
      <c r="J114" s="31"/>
      <c r="K114" s="30"/>
      <c r="L114" s="30"/>
      <c r="M114" s="30"/>
      <c r="N114" s="59"/>
      <c r="O114" s="52"/>
      <c r="P114" s="31"/>
      <c r="R114"/>
      <c r="S114"/>
    </row>
    <row r="115" spans="1:19" s="28" customFormat="1" x14ac:dyDescent="0.25">
      <c r="A115" s="30"/>
      <c r="B115" s="30"/>
      <c r="C115" s="31"/>
      <c r="D115" s="31"/>
      <c r="E115" s="31"/>
      <c r="F115" s="31"/>
      <c r="G115" s="31"/>
      <c r="H115" s="30"/>
      <c r="I115" s="30"/>
      <c r="J115" s="31"/>
      <c r="K115" s="30"/>
      <c r="L115" s="30"/>
      <c r="M115" s="30"/>
      <c r="N115" s="59"/>
      <c r="O115" s="52"/>
      <c r="P115" s="31"/>
      <c r="R115"/>
      <c r="S115"/>
    </row>
    <row r="116" spans="1:19" s="28" customFormat="1" x14ac:dyDescent="0.25">
      <c r="A116" s="30"/>
      <c r="B116" s="30"/>
      <c r="C116" s="31"/>
      <c r="D116" s="31"/>
      <c r="E116" s="31"/>
      <c r="F116" s="31"/>
      <c r="G116" s="31"/>
      <c r="H116" s="30"/>
      <c r="I116" s="30"/>
      <c r="J116" s="31"/>
      <c r="K116" s="30"/>
      <c r="L116" s="30"/>
      <c r="M116" s="30"/>
      <c r="N116" s="59"/>
      <c r="O116" s="52"/>
      <c r="P116" s="31"/>
      <c r="R116"/>
      <c r="S116"/>
    </row>
    <row r="117" spans="1:19" s="28" customFormat="1" x14ac:dyDescent="0.25">
      <c r="A117" s="30"/>
      <c r="B117" s="30"/>
      <c r="C117" s="31"/>
      <c r="D117" s="31"/>
      <c r="E117" s="31"/>
      <c r="F117" s="31"/>
      <c r="G117" s="31"/>
      <c r="H117" s="30"/>
      <c r="I117" s="30"/>
      <c r="J117" s="31"/>
      <c r="K117" s="30"/>
      <c r="L117" s="30"/>
      <c r="M117" s="30"/>
      <c r="N117" s="59"/>
      <c r="O117" s="52"/>
      <c r="P117" s="31"/>
      <c r="R117"/>
      <c r="S117"/>
    </row>
    <row r="118" spans="1:19" s="28" customFormat="1" x14ac:dyDescent="0.25">
      <c r="A118" s="30"/>
      <c r="B118" s="30"/>
      <c r="C118" s="31"/>
      <c r="D118" s="31"/>
      <c r="E118" s="31"/>
      <c r="F118" s="31"/>
      <c r="G118" s="31"/>
      <c r="H118" s="30"/>
      <c r="I118" s="30"/>
      <c r="J118" s="31"/>
      <c r="K118" s="30"/>
      <c r="L118" s="30"/>
      <c r="M118" s="30"/>
      <c r="N118" s="59"/>
      <c r="O118" s="52"/>
      <c r="P118" s="31"/>
      <c r="R118"/>
      <c r="S118"/>
    </row>
    <row r="119" spans="1:19" s="28" customFormat="1" x14ac:dyDescent="0.25">
      <c r="A119" s="30"/>
      <c r="B119" s="30"/>
      <c r="C119" s="31"/>
      <c r="D119" s="31"/>
      <c r="E119" s="31"/>
      <c r="F119" s="31"/>
      <c r="G119" s="31"/>
      <c r="H119" s="30"/>
      <c r="I119" s="30"/>
      <c r="J119" s="31"/>
      <c r="K119" s="30"/>
      <c r="L119" s="30"/>
      <c r="M119" s="30"/>
      <c r="N119" s="59"/>
      <c r="O119" s="52"/>
      <c r="P119" s="31"/>
      <c r="R119"/>
      <c r="S119"/>
    </row>
    <row r="120" spans="1:19" s="28" customFormat="1" x14ac:dyDescent="0.25">
      <c r="A120" s="30"/>
      <c r="B120" s="30"/>
      <c r="C120" s="31"/>
      <c r="D120" s="31"/>
      <c r="E120" s="31"/>
      <c r="F120" s="31"/>
      <c r="G120" s="31"/>
      <c r="H120" s="30"/>
      <c r="I120" s="30"/>
      <c r="J120" s="31"/>
      <c r="K120" s="30"/>
      <c r="L120" s="30"/>
      <c r="M120" s="30"/>
      <c r="N120" s="59"/>
      <c r="O120" s="52"/>
      <c r="P120" s="31"/>
      <c r="R120"/>
      <c r="S120"/>
    </row>
    <row r="121" spans="1:19" s="28" customFormat="1" x14ac:dyDescent="0.25">
      <c r="A121" s="30"/>
      <c r="B121" s="30"/>
      <c r="C121" s="31"/>
      <c r="D121" s="31"/>
      <c r="E121" s="31"/>
      <c r="F121" s="31"/>
      <c r="G121" s="31"/>
      <c r="H121" s="30"/>
      <c r="I121" s="30"/>
      <c r="J121" s="31"/>
      <c r="K121" s="30"/>
      <c r="L121" s="30"/>
      <c r="M121" s="30"/>
      <c r="N121" s="59"/>
      <c r="O121" s="52"/>
      <c r="P121" s="31"/>
      <c r="R121"/>
      <c r="S121"/>
    </row>
    <row r="122" spans="1:19" s="28" customFormat="1" x14ac:dyDescent="0.25">
      <c r="A122" s="30"/>
      <c r="B122" s="30"/>
      <c r="C122" s="31"/>
      <c r="D122" s="31"/>
      <c r="E122" s="31"/>
      <c r="F122" s="31"/>
      <c r="G122" s="31"/>
      <c r="H122" s="30"/>
      <c r="I122" s="30"/>
      <c r="J122" s="31"/>
      <c r="K122" s="30"/>
      <c r="L122" s="30"/>
      <c r="M122" s="30"/>
      <c r="N122" s="59"/>
      <c r="O122" s="52"/>
      <c r="P122" s="31"/>
      <c r="R122"/>
      <c r="S122"/>
    </row>
    <row r="123" spans="1:19" s="28" customFormat="1" x14ac:dyDescent="0.25">
      <c r="A123" s="30"/>
      <c r="B123" s="30"/>
      <c r="C123" s="31"/>
      <c r="D123" s="31"/>
      <c r="E123" s="31"/>
      <c r="F123" s="31"/>
      <c r="G123" s="31"/>
      <c r="H123" s="30"/>
      <c r="I123" s="30"/>
      <c r="J123" s="31"/>
      <c r="K123" s="30"/>
      <c r="L123" s="30"/>
      <c r="M123" s="30"/>
      <c r="N123" s="59"/>
      <c r="O123" s="52"/>
      <c r="P123" s="31"/>
      <c r="R123"/>
      <c r="S123"/>
    </row>
    <row r="124" spans="1:19" s="28" customFormat="1" x14ac:dyDescent="0.25">
      <c r="A124" s="30"/>
      <c r="B124" s="30"/>
      <c r="C124" s="31"/>
      <c r="D124" s="31"/>
      <c r="E124" s="31"/>
      <c r="F124" s="31"/>
      <c r="G124" s="31"/>
      <c r="H124" s="30"/>
      <c r="I124" s="30"/>
      <c r="J124" s="31"/>
      <c r="K124" s="30"/>
      <c r="L124" s="30"/>
      <c r="M124" s="30"/>
      <c r="N124" s="59"/>
      <c r="O124" s="52"/>
      <c r="P124" s="31"/>
      <c r="R124"/>
      <c r="S124"/>
    </row>
    <row r="125" spans="1:19" s="28" customFormat="1" x14ac:dyDescent="0.25">
      <c r="A125" s="30"/>
      <c r="B125" s="30"/>
      <c r="C125" s="31"/>
      <c r="D125" s="31"/>
      <c r="E125" s="31"/>
      <c r="F125" s="31"/>
      <c r="G125" s="31"/>
      <c r="H125" s="30"/>
      <c r="I125" s="30"/>
      <c r="J125" s="31"/>
      <c r="K125" s="30"/>
      <c r="L125" s="30"/>
      <c r="M125" s="30"/>
      <c r="N125" s="59"/>
      <c r="O125" s="52"/>
      <c r="P125" s="31"/>
      <c r="R125"/>
      <c r="S125"/>
    </row>
    <row r="126" spans="1:19" s="28" customFormat="1" x14ac:dyDescent="0.25">
      <c r="A126" s="30"/>
      <c r="B126" s="30"/>
      <c r="C126" s="31"/>
      <c r="D126" s="31"/>
      <c r="E126" s="31"/>
      <c r="F126" s="31"/>
      <c r="G126" s="31"/>
      <c r="H126" s="30"/>
      <c r="I126" s="30"/>
      <c r="J126" s="31"/>
      <c r="K126" s="30"/>
      <c r="L126" s="30"/>
      <c r="M126" s="30"/>
      <c r="N126" s="59"/>
      <c r="O126" s="52"/>
      <c r="P126" s="31"/>
      <c r="R126"/>
      <c r="S126"/>
    </row>
    <row r="127" spans="1:19" s="28" customFormat="1" x14ac:dyDescent="0.25">
      <c r="A127" s="30"/>
      <c r="B127" s="30"/>
      <c r="C127" s="31"/>
      <c r="D127" s="31"/>
      <c r="E127" s="31"/>
      <c r="F127" s="31"/>
      <c r="G127" s="31"/>
      <c r="H127" s="30"/>
      <c r="I127" s="30"/>
      <c r="J127" s="31"/>
      <c r="K127" s="30"/>
      <c r="L127" s="30"/>
      <c r="M127" s="30"/>
      <c r="N127" s="59"/>
      <c r="O127" s="52"/>
      <c r="P127" s="31"/>
      <c r="R127"/>
      <c r="S127"/>
    </row>
    <row r="128" spans="1:19" s="28" customFormat="1" x14ac:dyDescent="0.25">
      <c r="A128" s="30"/>
      <c r="B128" s="30"/>
      <c r="C128" s="31"/>
      <c r="D128" s="31"/>
      <c r="E128" s="31"/>
      <c r="F128" s="31"/>
      <c r="G128" s="31"/>
      <c r="H128" s="30"/>
      <c r="I128" s="30"/>
      <c r="J128" s="31"/>
      <c r="K128" s="30"/>
      <c r="L128" s="30"/>
      <c r="M128" s="30"/>
      <c r="N128" s="59"/>
      <c r="O128" s="52"/>
      <c r="P128" s="31"/>
      <c r="R128"/>
      <c r="S128"/>
    </row>
    <row r="129" spans="1:19" s="28" customFormat="1" x14ac:dyDescent="0.25">
      <c r="A129" s="30"/>
      <c r="B129" s="30"/>
      <c r="C129" s="31"/>
      <c r="D129" s="31"/>
      <c r="E129" s="31"/>
      <c r="F129" s="31"/>
      <c r="G129" s="31"/>
      <c r="H129" s="30"/>
      <c r="I129" s="30"/>
      <c r="J129" s="31"/>
      <c r="K129" s="30"/>
      <c r="L129" s="30"/>
      <c r="M129" s="30"/>
      <c r="N129" s="59"/>
      <c r="O129" s="52"/>
      <c r="P129" s="31"/>
      <c r="R129"/>
      <c r="S129"/>
    </row>
    <row r="130" spans="1:19" s="28" customFormat="1" x14ac:dyDescent="0.25">
      <c r="A130" s="30"/>
      <c r="B130" s="30"/>
      <c r="C130" s="31"/>
      <c r="D130" s="31"/>
      <c r="E130" s="31"/>
      <c r="F130" s="31"/>
      <c r="G130" s="31"/>
      <c r="H130" s="30"/>
      <c r="I130" s="30"/>
      <c r="J130" s="31"/>
      <c r="K130" s="30"/>
      <c r="L130" s="30"/>
      <c r="M130" s="30"/>
      <c r="N130" s="59"/>
      <c r="O130" s="52"/>
      <c r="P130" s="31"/>
      <c r="R130"/>
      <c r="S130"/>
    </row>
    <row r="131" spans="1:19" s="28" customFormat="1" x14ac:dyDescent="0.25">
      <c r="A131" s="30"/>
      <c r="B131" s="30"/>
      <c r="C131" s="31"/>
      <c r="D131" s="31"/>
      <c r="E131" s="31"/>
      <c r="F131" s="31"/>
      <c r="G131" s="31"/>
      <c r="H131" s="30"/>
      <c r="I131" s="30"/>
      <c r="J131" s="31"/>
      <c r="K131" s="30"/>
      <c r="L131" s="30"/>
      <c r="M131" s="30"/>
      <c r="N131" s="59"/>
      <c r="O131" s="52"/>
      <c r="P131" s="31"/>
      <c r="R131"/>
      <c r="S131"/>
    </row>
    <row r="132" spans="1:19" s="28" customFormat="1" x14ac:dyDescent="0.25">
      <c r="A132" s="30"/>
      <c r="B132" s="30"/>
      <c r="C132" s="31"/>
      <c r="D132" s="31"/>
      <c r="E132" s="31"/>
      <c r="F132" s="31"/>
      <c r="G132" s="31"/>
      <c r="H132" s="30"/>
      <c r="I132" s="30"/>
      <c r="J132" s="31"/>
      <c r="K132" s="30"/>
      <c r="L132" s="30"/>
      <c r="M132" s="30"/>
      <c r="N132" s="59"/>
      <c r="O132" s="52"/>
      <c r="P132" s="31"/>
      <c r="R132"/>
      <c r="S132"/>
    </row>
    <row r="133" spans="1:19" s="28" customFormat="1" x14ac:dyDescent="0.25">
      <c r="A133" s="30"/>
      <c r="B133" s="30"/>
      <c r="C133" s="31"/>
      <c r="D133" s="31"/>
      <c r="E133" s="31"/>
      <c r="F133" s="31"/>
      <c r="G133" s="31"/>
      <c r="H133" s="30"/>
      <c r="I133" s="30"/>
      <c r="J133" s="31"/>
      <c r="K133" s="30"/>
      <c r="L133" s="30"/>
      <c r="M133" s="30"/>
      <c r="N133" s="59"/>
      <c r="O133" s="52"/>
      <c r="P133" s="31"/>
      <c r="R133"/>
      <c r="S133"/>
    </row>
    <row r="134" spans="1:19" s="28" customFormat="1" x14ac:dyDescent="0.25">
      <c r="A134" s="30"/>
      <c r="B134" s="30"/>
      <c r="C134" s="31"/>
      <c r="D134" s="31"/>
      <c r="E134" s="31"/>
      <c r="F134" s="31"/>
      <c r="G134" s="31"/>
      <c r="H134" s="30"/>
      <c r="I134" s="30"/>
      <c r="J134" s="31"/>
      <c r="K134" s="30"/>
      <c r="L134" s="30"/>
      <c r="M134" s="30"/>
      <c r="N134" s="59"/>
      <c r="O134" s="52"/>
      <c r="P134" s="31"/>
      <c r="R134"/>
      <c r="S134"/>
    </row>
    <row r="135" spans="1:19" s="28" customFormat="1" x14ac:dyDescent="0.25">
      <c r="A135" s="30"/>
      <c r="B135" s="30"/>
      <c r="C135" s="31"/>
      <c r="D135" s="31"/>
      <c r="E135" s="31"/>
      <c r="F135" s="31"/>
      <c r="G135" s="31"/>
      <c r="H135" s="30"/>
      <c r="I135" s="30"/>
      <c r="J135" s="31"/>
      <c r="K135" s="30"/>
      <c r="L135" s="30"/>
      <c r="M135" s="30"/>
      <c r="N135" s="59"/>
      <c r="O135" s="52"/>
      <c r="P135" s="31"/>
      <c r="R135"/>
      <c r="S135"/>
    </row>
    <row r="136" spans="1:19" s="28" customFormat="1" x14ac:dyDescent="0.25">
      <c r="C136" s="29"/>
      <c r="D136" s="29"/>
      <c r="E136" s="29"/>
      <c r="F136" s="29"/>
      <c r="G136" s="29"/>
      <c r="J136" s="29"/>
      <c r="N136" s="60"/>
      <c r="O136" s="42"/>
      <c r="P136" s="29"/>
      <c r="R136"/>
      <c r="S136"/>
    </row>
  </sheetData>
  <autoFilter ref="A1:Q41" xr:uid="{1009A1F4-EA68-4930-AE77-B37E1DAE311D}"/>
  <mergeCells count="5">
    <mergeCell ref="A2:A7"/>
    <mergeCell ref="A8:A9"/>
    <mergeCell ref="A43:A44"/>
    <mergeCell ref="A45:A47"/>
    <mergeCell ref="A11:A42"/>
  </mergeCells>
  <phoneticPr fontId="6"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AABB-CF42-4D32-B536-25A91710EBB0}">
  <dimension ref="A1:S147"/>
  <sheetViews>
    <sheetView rightToLeft="1" zoomScaleNormal="100" workbookViewId="0">
      <pane ySplit="1" topLeftCell="A26" activePane="bottomLeft" state="frozen"/>
      <selection pane="bottomLeft" activeCell="H51" sqref="H51"/>
    </sheetView>
  </sheetViews>
  <sheetFormatPr defaultRowHeight="15" x14ac:dyDescent="0.25"/>
  <cols>
    <col min="1" max="1" width="9.140625" style="28"/>
    <col min="2" max="2" width="18.5703125" style="28" customWidth="1"/>
    <col min="3" max="3" width="13" style="29" bestFit="1" customWidth="1"/>
    <col min="4" max="4" width="12.85546875" style="29" bestFit="1" customWidth="1"/>
    <col min="5" max="5" width="16.42578125" style="29" customWidth="1"/>
    <col min="6" max="6" width="18.42578125" style="29" customWidth="1"/>
    <col min="7" max="7" width="29.42578125" style="29" customWidth="1"/>
    <col min="8" max="8" width="8.5703125" style="28" customWidth="1"/>
    <col min="9" max="9" width="33.28515625" style="28" bestFit="1" customWidth="1"/>
    <col min="10" max="10" width="12.28515625" style="29" bestFit="1" customWidth="1"/>
    <col min="11" max="11" width="5.28515625" style="28" customWidth="1"/>
    <col min="12" max="12" width="11" style="28" bestFit="1" customWidth="1"/>
    <col min="13" max="13" width="9" style="28" customWidth="1"/>
    <col min="14" max="14" width="10.7109375" style="60" bestFit="1" customWidth="1"/>
    <col min="15" max="15" width="10" style="42" bestFit="1" customWidth="1"/>
    <col min="16" max="16" width="13.140625" style="29" bestFit="1" customWidth="1"/>
    <col min="17" max="17" width="10.5703125" style="28" bestFit="1" customWidth="1"/>
    <col min="18" max="18" width="14.85546875" bestFit="1" customWidth="1"/>
  </cols>
  <sheetData>
    <row r="1" spans="1:18" ht="81" x14ac:dyDescent="0.25">
      <c r="A1" s="16" t="s">
        <v>34</v>
      </c>
      <c r="B1" s="17" t="s">
        <v>35</v>
      </c>
      <c r="C1" s="18" t="s">
        <v>4</v>
      </c>
      <c r="D1" s="18" t="s">
        <v>36</v>
      </c>
      <c r="E1" s="18" t="s">
        <v>37</v>
      </c>
      <c r="F1" s="19" t="s">
        <v>38</v>
      </c>
      <c r="G1" s="18" t="s">
        <v>39</v>
      </c>
      <c r="H1" s="17" t="s">
        <v>40</v>
      </c>
      <c r="I1" s="20" t="s">
        <v>17</v>
      </c>
      <c r="J1" s="49" t="s">
        <v>23</v>
      </c>
      <c r="K1" s="21" t="s">
        <v>24</v>
      </c>
      <c r="L1" s="22" t="s">
        <v>21</v>
      </c>
      <c r="M1" s="22" t="s">
        <v>41</v>
      </c>
      <c r="N1" s="23" t="s">
        <v>25</v>
      </c>
      <c r="O1" s="50" t="s">
        <v>42</v>
      </c>
      <c r="P1" s="24" t="s">
        <v>27</v>
      </c>
      <c r="Q1" s="25" t="s">
        <v>32</v>
      </c>
    </row>
    <row r="2" spans="1:18" x14ac:dyDescent="0.25">
      <c r="A2" s="1105">
        <v>444</v>
      </c>
      <c r="B2" s="307" t="s">
        <v>578</v>
      </c>
      <c r="C2" s="307">
        <v>445049</v>
      </c>
      <c r="D2" s="307">
        <v>445049</v>
      </c>
      <c r="E2" s="307">
        <v>171336</v>
      </c>
      <c r="F2" s="307">
        <v>1034</v>
      </c>
      <c r="G2" s="307">
        <f>D2-E2-F2</f>
        <v>272679</v>
      </c>
      <c r="H2" s="306" t="s">
        <v>97</v>
      </c>
      <c r="I2" s="307" t="s">
        <v>130</v>
      </c>
      <c r="J2" s="307">
        <v>172369.85</v>
      </c>
      <c r="K2" s="306"/>
      <c r="L2" s="306" t="s">
        <v>97</v>
      </c>
      <c r="M2" s="308"/>
      <c r="N2" s="577">
        <v>6.0000000000000001E-3</v>
      </c>
      <c r="O2" s="309">
        <f>J2*N2</f>
        <v>1034.2191</v>
      </c>
      <c r="P2" s="307">
        <f t="shared" ref="P2:P7" si="0">J2-O2</f>
        <v>171335.63090000002</v>
      </c>
      <c r="Q2" s="576" t="s">
        <v>750</v>
      </c>
    </row>
    <row r="3" spans="1:18" x14ac:dyDescent="0.25">
      <c r="A3" s="1106"/>
      <c r="B3" s="307" t="s">
        <v>578</v>
      </c>
      <c r="C3" s="307">
        <v>445049</v>
      </c>
      <c r="D3" s="307">
        <v>445049</v>
      </c>
      <c r="E3" s="307">
        <v>40317</v>
      </c>
      <c r="F3" s="307">
        <v>243</v>
      </c>
      <c r="G3" s="307">
        <f>G2-E3-F3</f>
        <v>232119</v>
      </c>
      <c r="H3" s="306" t="s">
        <v>97</v>
      </c>
      <c r="I3" s="307" t="s">
        <v>130</v>
      </c>
      <c r="J3" s="307">
        <v>40560.160000000003</v>
      </c>
      <c r="K3" s="306"/>
      <c r="L3" s="306" t="s">
        <v>97</v>
      </c>
      <c r="M3" s="308"/>
      <c r="N3" s="577">
        <v>6.0000000000000001E-3</v>
      </c>
      <c r="O3" s="309">
        <f>J3*N3</f>
        <v>243.36096000000003</v>
      </c>
      <c r="P3" s="307">
        <f t="shared" si="0"/>
        <v>40316.799040000005</v>
      </c>
      <c r="Q3" s="576" t="s">
        <v>750</v>
      </c>
    </row>
    <row r="4" spans="1:18" x14ac:dyDescent="0.25">
      <c r="A4" s="1106"/>
      <c r="B4" s="307" t="s">
        <v>578</v>
      </c>
      <c r="C4" s="307">
        <v>445049</v>
      </c>
      <c r="D4" s="307">
        <v>445049</v>
      </c>
      <c r="E4" s="307">
        <v>41570</v>
      </c>
      <c r="F4" s="307">
        <v>251</v>
      </c>
      <c r="G4" s="307">
        <f>G3-E4-F4</f>
        <v>190298</v>
      </c>
      <c r="H4" s="306" t="s">
        <v>97</v>
      </c>
      <c r="I4" s="307" t="s">
        <v>130</v>
      </c>
      <c r="J4" s="307">
        <v>41820.94</v>
      </c>
      <c r="K4" s="306"/>
      <c r="L4" s="306" t="s">
        <v>97</v>
      </c>
      <c r="M4" s="308"/>
      <c r="N4" s="577">
        <v>6.0000000000000001E-3</v>
      </c>
      <c r="O4" s="309">
        <f>J4*N4</f>
        <v>250.92564000000002</v>
      </c>
      <c r="P4" s="307">
        <f t="shared" si="0"/>
        <v>41570.014360000001</v>
      </c>
      <c r="Q4" s="576" t="s">
        <v>750</v>
      </c>
    </row>
    <row r="5" spans="1:18" x14ac:dyDescent="0.25">
      <c r="A5" s="1106"/>
      <c r="B5" s="307" t="s">
        <v>578</v>
      </c>
      <c r="C5" s="307">
        <v>445049</v>
      </c>
      <c r="D5" s="307">
        <v>445049</v>
      </c>
      <c r="E5" s="307">
        <v>136868</v>
      </c>
      <c r="F5" s="307">
        <v>826</v>
      </c>
      <c r="G5" s="307">
        <f>G4-E5-F5</f>
        <v>52604</v>
      </c>
      <c r="H5" s="306" t="s">
        <v>97</v>
      </c>
      <c r="I5" s="307" t="s">
        <v>701</v>
      </c>
      <c r="J5" s="307">
        <v>137694.46</v>
      </c>
      <c r="K5" s="306"/>
      <c r="L5" s="306" t="s">
        <v>97</v>
      </c>
      <c r="M5" s="308"/>
      <c r="N5" s="577">
        <v>6.0000000000000001E-3</v>
      </c>
      <c r="O5" s="309">
        <v>826</v>
      </c>
      <c r="P5" s="307">
        <f t="shared" si="0"/>
        <v>136868.46</v>
      </c>
      <c r="Q5" s="576" t="s">
        <v>798</v>
      </c>
    </row>
    <row r="6" spans="1:18" x14ac:dyDescent="0.25">
      <c r="A6" s="1107"/>
      <c r="B6" s="307" t="s">
        <v>578</v>
      </c>
      <c r="C6" s="307">
        <v>445049</v>
      </c>
      <c r="D6" s="307">
        <v>445049</v>
      </c>
      <c r="E6" s="307">
        <v>52288</v>
      </c>
      <c r="F6" s="307">
        <v>316</v>
      </c>
      <c r="G6" s="307">
        <f>G5-E6-F6</f>
        <v>0</v>
      </c>
      <c r="H6" s="306" t="s">
        <v>97</v>
      </c>
      <c r="I6" s="307" t="s">
        <v>763</v>
      </c>
      <c r="J6" s="307">
        <v>52603.59</v>
      </c>
      <c r="K6" s="306"/>
      <c r="L6" s="306" t="s">
        <v>97</v>
      </c>
      <c r="M6" s="308"/>
      <c r="N6" s="577">
        <v>6.0000000000000001E-3</v>
      </c>
      <c r="O6" s="309">
        <v>316</v>
      </c>
      <c r="P6" s="307">
        <f t="shared" si="0"/>
        <v>52287.59</v>
      </c>
      <c r="Q6" s="576" t="s">
        <v>846</v>
      </c>
    </row>
    <row r="7" spans="1:18" x14ac:dyDescent="0.25">
      <c r="A7" s="1021">
        <v>469</v>
      </c>
      <c r="B7" s="584" t="s">
        <v>157</v>
      </c>
      <c r="C7" s="586">
        <v>2000000</v>
      </c>
      <c r="D7" s="586">
        <v>2000000</v>
      </c>
      <c r="E7" s="586">
        <v>63487.5</v>
      </c>
      <c r="F7" s="586">
        <v>771</v>
      </c>
      <c r="G7" s="586">
        <f>D7-E7-F7</f>
        <v>1935741.5</v>
      </c>
      <c r="H7" s="584" t="s">
        <v>121</v>
      </c>
      <c r="I7" s="341" t="s">
        <v>609</v>
      </c>
      <c r="J7" s="586">
        <v>64258.5</v>
      </c>
      <c r="K7" s="584"/>
      <c r="L7" s="584" t="s">
        <v>121</v>
      </c>
      <c r="M7" s="584" t="s">
        <v>155</v>
      </c>
      <c r="N7" s="587">
        <v>1.3</v>
      </c>
      <c r="O7" s="585">
        <v>836</v>
      </c>
      <c r="P7" s="586">
        <f t="shared" si="0"/>
        <v>63422.5</v>
      </c>
      <c r="Q7" s="583" t="s">
        <v>889</v>
      </c>
      <c r="R7" s="646" t="s">
        <v>374</v>
      </c>
    </row>
    <row r="8" spans="1:18" x14ac:dyDescent="0.25">
      <c r="A8" s="1111"/>
      <c r="B8" s="584" t="s">
        <v>157</v>
      </c>
      <c r="C8" s="586">
        <v>2000000</v>
      </c>
      <c r="D8" s="586">
        <v>2000000</v>
      </c>
      <c r="E8" s="586">
        <v>113966</v>
      </c>
      <c r="F8" s="586">
        <v>1501</v>
      </c>
      <c r="G8" s="586">
        <f>G7-E8-F8</f>
        <v>1820274.5</v>
      </c>
      <c r="H8" s="584" t="s">
        <v>121</v>
      </c>
      <c r="I8" s="584" t="s">
        <v>610</v>
      </c>
      <c r="J8" s="586">
        <v>113984.86</v>
      </c>
      <c r="K8" s="584"/>
      <c r="L8" s="584" t="s">
        <v>121</v>
      </c>
      <c r="M8" s="584"/>
      <c r="N8" s="587">
        <v>1.3</v>
      </c>
      <c r="O8" s="585">
        <v>1482</v>
      </c>
      <c r="P8" s="586">
        <f t="shared" ref="P8:P24" si="1">J8-O8</f>
        <v>112502.86</v>
      </c>
      <c r="Q8" s="583" t="s">
        <v>798</v>
      </c>
    </row>
    <row r="9" spans="1:18" x14ac:dyDescent="0.25">
      <c r="A9" s="1111"/>
      <c r="B9" s="584" t="s">
        <v>157</v>
      </c>
      <c r="C9" s="586">
        <v>2000000</v>
      </c>
      <c r="D9" s="586">
        <v>2000000</v>
      </c>
      <c r="E9" s="586"/>
      <c r="F9" s="586"/>
      <c r="G9" s="586">
        <f t="shared" ref="G9:G34" si="2">G8-E9-F9</f>
        <v>1820274.5</v>
      </c>
      <c r="H9" s="584" t="s">
        <v>121</v>
      </c>
      <c r="I9" s="341" t="s">
        <v>739</v>
      </c>
      <c r="J9" s="586">
        <v>43052.18</v>
      </c>
      <c r="K9" s="584"/>
      <c r="L9" s="584" t="s">
        <v>121</v>
      </c>
      <c r="M9" s="584"/>
      <c r="N9" s="587">
        <v>1.3</v>
      </c>
      <c r="O9" s="585">
        <v>560</v>
      </c>
      <c r="P9" s="586">
        <f t="shared" si="1"/>
        <v>42492.18</v>
      </c>
      <c r="Q9" s="583"/>
      <c r="R9" s="646" t="s">
        <v>374</v>
      </c>
    </row>
    <row r="10" spans="1:18" x14ac:dyDescent="0.25">
      <c r="A10" s="1111"/>
      <c r="B10" s="584" t="s">
        <v>157</v>
      </c>
      <c r="C10" s="586">
        <v>2000000</v>
      </c>
      <c r="D10" s="586">
        <v>2000000</v>
      </c>
      <c r="E10" s="586">
        <v>92324</v>
      </c>
      <c r="F10" s="586">
        <v>1216</v>
      </c>
      <c r="G10" s="586">
        <f t="shared" si="2"/>
        <v>1726734.5</v>
      </c>
      <c r="H10" s="584" t="s">
        <v>121</v>
      </c>
      <c r="I10" s="584" t="s">
        <v>611</v>
      </c>
      <c r="J10" s="586">
        <v>93539.68</v>
      </c>
      <c r="K10" s="584"/>
      <c r="L10" s="584" t="s">
        <v>121</v>
      </c>
      <c r="M10" s="584" t="s">
        <v>132</v>
      </c>
      <c r="N10" s="587">
        <v>1.3</v>
      </c>
      <c r="O10" s="585">
        <v>1216</v>
      </c>
      <c r="P10" s="586">
        <f t="shared" si="1"/>
        <v>92323.68</v>
      </c>
      <c r="Q10" s="583" t="s">
        <v>698</v>
      </c>
    </row>
    <row r="11" spans="1:18" x14ac:dyDescent="0.25">
      <c r="A11" s="1111"/>
      <c r="B11" s="584" t="s">
        <v>157</v>
      </c>
      <c r="C11" s="586">
        <v>2000000</v>
      </c>
      <c r="D11" s="586">
        <v>2000000</v>
      </c>
      <c r="E11" s="586">
        <v>56047.46</v>
      </c>
      <c r="F11" s="586">
        <v>681</v>
      </c>
      <c r="G11" s="586">
        <f t="shared" si="2"/>
        <v>1670006.04</v>
      </c>
      <c r="H11" s="584" t="s">
        <v>121</v>
      </c>
      <c r="I11" s="341" t="s">
        <v>613</v>
      </c>
      <c r="J11" s="586">
        <v>56728.46</v>
      </c>
      <c r="K11" s="584"/>
      <c r="L11" s="584" t="s">
        <v>121</v>
      </c>
      <c r="M11" s="584" t="s">
        <v>155</v>
      </c>
      <c r="N11" s="587">
        <v>1.3</v>
      </c>
      <c r="O11" s="585">
        <v>737</v>
      </c>
      <c r="P11" s="586">
        <f t="shared" si="1"/>
        <v>55991.46</v>
      </c>
      <c r="Q11" s="583" t="s">
        <v>887</v>
      </c>
      <c r="R11" s="646" t="s">
        <v>374</v>
      </c>
    </row>
    <row r="12" spans="1:18" x14ac:dyDescent="0.25">
      <c r="A12" s="1111"/>
      <c r="B12" s="584" t="s">
        <v>157</v>
      </c>
      <c r="C12" s="586">
        <v>2000000</v>
      </c>
      <c r="D12" s="586">
        <v>2000000</v>
      </c>
      <c r="E12" s="586">
        <v>27611</v>
      </c>
      <c r="F12" s="586">
        <v>364</v>
      </c>
      <c r="G12" s="586">
        <f t="shared" si="2"/>
        <v>1642031.04</v>
      </c>
      <c r="H12" s="584" t="s">
        <v>121</v>
      </c>
      <c r="I12" s="584" t="s">
        <v>239</v>
      </c>
      <c r="J12" s="586">
        <v>27975.4</v>
      </c>
      <c r="K12" s="584"/>
      <c r="L12" s="584" t="s">
        <v>121</v>
      </c>
      <c r="M12" s="584" t="s">
        <v>155</v>
      </c>
      <c r="N12" s="587">
        <v>1.3</v>
      </c>
      <c r="O12" s="585">
        <v>364</v>
      </c>
      <c r="P12" s="586">
        <f t="shared" si="1"/>
        <v>27611.4</v>
      </c>
      <c r="Q12" s="583" t="s">
        <v>770</v>
      </c>
    </row>
    <row r="13" spans="1:18" x14ac:dyDescent="0.25">
      <c r="A13" s="1111"/>
      <c r="B13" s="584" t="s">
        <v>157</v>
      </c>
      <c r="C13" s="586">
        <v>2000000</v>
      </c>
      <c r="D13" s="586">
        <v>2000000</v>
      </c>
      <c r="E13" s="586"/>
      <c r="F13" s="586"/>
      <c r="G13" s="586">
        <f t="shared" si="2"/>
        <v>1642031.04</v>
      </c>
      <c r="H13" s="584" t="s">
        <v>121</v>
      </c>
      <c r="I13" s="341" t="s">
        <v>613</v>
      </c>
      <c r="J13" s="586">
        <v>23885.759999999998</v>
      </c>
      <c r="K13" s="584"/>
      <c r="L13" s="584" t="s">
        <v>121</v>
      </c>
      <c r="M13" s="584"/>
      <c r="N13" s="587">
        <v>1.3</v>
      </c>
      <c r="O13" s="585">
        <v>311</v>
      </c>
      <c r="P13" s="586">
        <f t="shared" si="1"/>
        <v>23574.76</v>
      </c>
      <c r="Q13" s="583"/>
    </row>
    <row r="14" spans="1:18" x14ac:dyDescent="0.25">
      <c r="A14" s="1111"/>
      <c r="B14" s="584" t="s">
        <v>157</v>
      </c>
      <c r="C14" s="586">
        <v>2000000</v>
      </c>
      <c r="D14" s="586">
        <v>2000000</v>
      </c>
      <c r="E14" s="586">
        <v>40194</v>
      </c>
      <c r="F14" s="586">
        <v>529</v>
      </c>
      <c r="G14" s="586">
        <f t="shared" si="2"/>
        <v>1601308.04</v>
      </c>
      <c r="H14" s="584" t="s">
        <v>121</v>
      </c>
      <c r="I14" s="584" t="s">
        <v>130</v>
      </c>
      <c r="J14" s="586">
        <v>40723</v>
      </c>
      <c r="K14" s="584"/>
      <c r="L14" s="584" t="s">
        <v>121</v>
      </c>
      <c r="M14" s="584" t="s">
        <v>132</v>
      </c>
      <c r="N14" s="587">
        <v>1.3</v>
      </c>
      <c r="O14" s="585">
        <v>529</v>
      </c>
      <c r="P14" s="586">
        <f t="shared" si="1"/>
        <v>40194</v>
      </c>
      <c r="Q14" s="583" t="s">
        <v>770</v>
      </c>
    </row>
    <row r="15" spans="1:18" s="28" customFormat="1" x14ac:dyDescent="0.25">
      <c r="A15" s="1111"/>
      <c r="B15" s="584" t="s">
        <v>157</v>
      </c>
      <c r="C15" s="586">
        <v>2000000</v>
      </c>
      <c r="D15" s="586">
        <v>2000000</v>
      </c>
      <c r="E15" s="586">
        <v>7993</v>
      </c>
      <c r="F15" s="586">
        <v>105</v>
      </c>
      <c r="G15" s="586">
        <f t="shared" si="2"/>
        <v>1593210.04</v>
      </c>
      <c r="H15" s="584" t="s">
        <v>121</v>
      </c>
      <c r="I15" s="584" t="s">
        <v>614</v>
      </c>
      <c r="J15" s="586">
        <v>8098.15</v>
      </c>
      <c r="K15" s="584"/>
      <c r="L15" s="584" t="s">
        <v>121</v>
      </c>
      <c r="M15" s="584" t="s">
        <v>132</v>
      </c>
      <c r="N15" s="587">
        <v>1.3</v>
      </c>
      <c r="O15" s="585">
        <v>105</v>
      </c>
      <c r="P15" s="586">
        <f t="shared" si="1"/>
        <v>7993.15</v>
      </c>
      <c r="Q15" s="583" t="s">
        <v>698</v>
      </c>
    </row>
    <row r="16" spans="1:18" s="28" customFormat="1" x14ac:dyDescent="0.25">
      <c r="A16" s="1111"/>
      <c r="B16" s="584" t="s">
        <v>157</v>
      </c>
      <c r="C16" s="586">
        <v>2000000</v>
      </c>
      <c r="D16" s="586">
        <v>2000000</v>
      </c>
      <c r="E16" s="586">
        <v>241868</v>
      </c>
      <c r="F16" s="586">
        <v>3186</v>
      </c>
      <c r="G16" s="586">
        <f t="shared" si="2"/>
        <v>1348156.04</v>
      </c>
      <c r="H16" s="584" t="s">
        <v>121</v>
      </c>
      <c r="I16" s="584" t="s">
        <v>535</v>
      </c>
      <c r="J16" s="586">
        <v>245053.8</v>
      </c>
      <c r="K16" s="584"/>
      <c r="L16" s="584" t="s">
        <v>121</v>
      </c>
      <c r="M16" s="584" t="s">
        <v>132</v>
      </c>
      <c r="N16" s="587">
        <v>1.3</v>
      </c>
      <c r="O16" s="585">
        <v>3186</v>
      </c>
      <c r="P16" s="586">
        <v>241868</v>
      </c>
      <c r="Q16" s="583" t="s">
        <v>749</v>
      </c>
    </row>
    <row r="17" spans="1:18" s="28" customFormat="1" x14ac:dyDescent="0.25">
      <c r="A17" s="1111"/>
      <c r="B17" s="584" t="s">
        <v>157</v>
      </c>
      <c r="C17" s="586">
        <v>2000000</v>
      </c>
      <c r="D17" s="586">
        <v>2000000</v>
      </c>
      <c r="E17" s="586">
        <v>24856</v>
      </c>
      <c r="F17" s="586">
        <v>302</v>
      </c>
      <c r="G17" s="586">
        <f t="shared" si="2"/>
        <v>1322998.04</v>
      </c>
      <c r="H17" s="584" t="s">
        <v>121</v>
      </c>
      <c r="I17" s="341" t="s">
        <v>615</v>
      </c>
      <c r="J17" s="586">
        <v>25158</v>
      </c>
      <c r="K17" s="584"/>
      <c r="L17" s="584" t="s">
        <v>121</v>
      </c>
      <c r="M17" s="584" t="s">
        <v>155</v>
      </c>
      <c r="N17" s="587">
        <v>1.3</v>
      </c>
      <c r="O17" s="585">
        <v>327</v>
      </c>
      <c r="P17" s="586">
        <f t="shared" si="1"/>
        <v>24831</v>
      </c>
      <c r="Q17" s="583" t="s">
        <v>887</v>
      </c>
      <c r="R17" s="646" t="s">
        <v>374</v>
      </c>
    </row>
    <row r="18" spans="1:18" s="28" customFormat="1" x14ac:dyDescent="0.25">
      <c r="A18" s="1111"/>
      <c r="B18" s="584" t="s">
        <v>157</v>
      </c>
      <c r="C18" s="586">
        <v>2000000</v>
      </c>
      <c r="D18" s="586">
        <v>2000000</v>
      </c>
      <c r="E18" s="586"/>
      <c r="F18" s="586"/>
      <c r="G18" s="586">
        <f t="shared" si="2"/>
        <v>1322998.04</v>
      </c>
      <c r="H18" s="584" t="s">
        <v>121</v>
      </c>
      <c r="I18" s="584" t="s">
        <v>610</v>
      </c>
      <c r="J18" s="586">
        <v>1482</v>
      </c>
      <c r="K18" s="584"/>
      <c r="L18" s="584" t="s">
        <v>121</v>
      </c>
      <c r="M18" s="584"/>
      <c r="N18" s="587">
        <v>1.3</v>
      </c>
      <c r="O18" s="585">
        <v>19</v>
      </c>
      <c r="P18" s="586">
        <f t="shared" si="1"/>
        <v>1463</v>
      </c>
      <c r="Q18" s="583"/>
    </row>
    <row r="19" spans="1:18" s="28" customFormat="1" x14ac:dyDescent="0.25">
      <c r="A19" s="1111"/>
      <c r="B19" s="584" t="s">
        <v>157</v>
      </c>
      <c r="C19" s="586">
        <v>2000000</v>
      </c>
      <c r="D19" s="586">
        <v>2000000</v>
      </c>
      <c r="E19" s="586"/>
      <c r="F19" s="586"/>
      <c r="G19" s="586">
        <f t="shared" si="2"/>
        <v>1322998.04</v>
      </c>
      <c r="H19" s="584" t="s">
        <v>121</v>
      </c>
      <c r="I19" s="584" t="s">
        <v>613</v>
      </c>
      <c r="J19" s="586">
        <v>311</v>
      </c>
      <c r="K19" s="584"/>
      <c r="L19" s="584" t="s">
        <v>121</v>
      </c>
      <c r="M19" s="584"/>
      <c r="N19" s="587">
        <v>1.3</v>
      </c>
      <c r="O19" s="585">
        <v>4</v>
      </c>
      <c r="P19" s="586">
        <f t="shared" si="1"/>
        <v>307</v>
      </c>
      <c r="Q19" s="583"/>
    </row>
    <row r="20" spans="1:18" s="28" customFormat="1" x14ac:dyDescent="0.25">
      <c r="A20" s="1111"/>
      <c r="B20" s="584" t="s">
        <v>157</v>
      </c>
      <c r="C20" s="586">
        <v>2000000</v>
      </c>
      <c r="D20" s="586">
        <v>2000000</v>
      </c>
      <c r="E20" s="586">
        <v>728</v>
      </c>
      <c r="F20" s="586">
        <v>9</v>
      </c>
      <c r="G20" s="586">
        <f t="shared" si="2"/>
        <v>1322261.04</v>
      </c>
      <c r="H20" s="584" t="s">
        <v>121</v>
      </c>
      <c r="I20" s="341" t="s">
        <v>613</v>
      </c>
      <c r="J20" s="586">
        <v>737</v>
      </c>
      <c r="K20" s="584"/>
      <c r="L20" s="584" t="s">
        <v>121</v>
      </c>
      <c r="M20" s="584" t="s">
        <v>155</v>
      </c>
      <c r="N20" s="587">
        <v>1.3</v>
      </c>
      <c r="O20" s="585">
        <v>10</v>
      </c>
      <c r="P20" s="586">
        <f t="shared" si="1"/>
        <v>727</v>
      </c>
      <c r="Q20" s="583" t="s">
        <v>887</v>
      </c>
      <c r="R20" s="646" t="s">
        <v>374</v>
      </c>
    </row>
    <row r="21" spans="1:18" s="28" customFormat="1" x14ac:dyDescent="0.25">
      <c r="A21" s="1111"/>
      <c r="B21" s="584" t="s">
        <v>157</v>
      </c>
      <c r="C21" s="586">
        <v>2000000</v>
      </c>
      <c r="D21" s="586">
        <v>2000000</v>
      </c>
      <c r="E21" s="586">
        <v>32552</v>
      </c>
      <c r="F21" s="586">
        <v>429</v>
      </c>
      <c r="G21" s="586">
        <f t="shared" si="2"/>
        <v>1289280.04</v>
      </c>
      <c r="H21" s="584" t="s">
        <v>121</v>
      </c>
      <c r="I21" s="584" t="s">
        <v>616</v>
      </c>
      <c r="J21" s="586">
        <v>32980.82</v>
      </c>
      <c r="K21" s="584"/>
      <c r="L21" s="584" t="s">
        <v>121</v>
      </c>
      <c r="M21" s="584" t="s">
        <v>132</v>
      </c>
      <c r="N21" s="587">
        <v>1.3</v>
      </c>
      <c r="O21" s="585">
        <v>429</v>
      </c>
      <c r="P21" s="586">
        <f t="shared" si="1"/>
        <v>32551.82</v>
      </c>
      <c r="Q21" s="583" t="s">
        <v>698</v>
      </c>
    </row>
    <row r="22" spans="1:18" s="28" customFormat="1" x14ac:dyDescent="0.25">
      <c r="A22" s="1111"/>
      <c r="B22" s="584" t="s">
        <v>157</v>
      </c>
      <c r="C22" s="586">
        <v>2000000</v>
      </c>
      <c r="D22" s="586">
        <v>2000000</v>
      </c>
      <c r="E22" s="586">
        <v>29346</v>
      </c>
      <c r="F22" s="586">
        <v>387</v>
      </c>
      <c r="G22" s="586">
        <f t="shared" si="2"/>
        <v>1259547.04</v>
      </c>
      <c r="H22" s="584" t="s">
        <v>121</v>
      </c>
      <c r="I22" s="584" t="s">
        <v>307</v>
      </c>
      <c r="J22" s="586">
        <v>29733</v>
      </c>
      <c r="K22" s="584"/>
      <c r="L22" s="584" t="s">
        <v>121</v>
      </c>
      <c r="M22" s="584" t="s">
        <v>132</v>
      </c>
      <c r="N22" s="587">
        <v>1.3</v>
      </c>
      <c r="O22" s="585">
        <v>387</v>
      </c>
      <c r="P22" s="586">
        <f t="shared" si="1"/>
        <v>29346</v>
      </c>
      <c r="Q22" s="583" t="s">
        <v>748</v>
      </c>
    </row>
    <row r="23" spans="1:18" s="28" customFormat="1" x14ac:dyDescent="0.25">
      <c r="A23" s="1111"/>
      <c r="B23" s="584" t="s">
        <v>157</v>
      </c>
      <c r="C23" s="586">
        <v>2000000</v>
      </c>
      <c r="D23" s="586">
        <v>2000000</v>
      </c>
      <c r="E23" s="586">
        <v>23307</v>
      </c>
      <c r="F23" s="586">
        <v>307</v>
      </c>
      <c r="G23" s="586">
        <f t="shared" si="2"/>
        <v>1235933.04</v>
      </c>
      <c r="H23" s="584" t="s">
        <v>121</v>
      </c>
      <c r="I23" s="584" t="s">
        <v>671</v>
      </c>
      <c r="J23" s="586">
        <v>23613.61</v>
      </c>
      <c r="K23" s="584"/>
      <c r="L23" s="584" t="s">
        <v>121</v>
      </c>
      <c r="M23" s="584" t="s">
        <v>132</v>
      </c>
      <c r="N23" s="587">
        <v>1.3</v>
      </c>
      <c r="O23" s="585">
        <v>307</v>
      </c>
      <c r="P23" s="586">
        <f t="shared" si="1"/>
        <v>23306.61</v>
      </c>
      <c r="Q23" s="583" t="s">
        <v>825</v>
      </c>
    </row>
    <row r="24" spans="1:18" s="28" customFormat="1" x14ac:dyDescent="0.25">
      <c r="A24" s="1111"/>
      <c r="B24" s="584" t="s">
        <v>157</v>
      </c>
      <c r="C24" s="586">
        <v>2000000</v>
      </c>
      <c r="D24" s="586">
        <v>2000000</v>
      </c>
      <c r="E24" s="586">
        <v>41065</v>
      </c>
      <c r="F24" s="586">
        <v>541</v>
      </c>
      <c r="G24" s="586">
        <f t="shared" si="2"/>
        <v>1194327.04</v>
      </c>
      <c r="H24" s="584" t="s">
        <v>121</v>
      </c>
      <c r="I24" s="584" t="s">
        <v>672</v>
      </c>
      <c r="J24" s="586">
        <v>41605.75</v>
      </c>
      <c r="K24" s="584"/>
      <c r="L24" s="584" t="s">
        <v>121</v>
      </c>
      <c r="M24" s="584" t="s">
        <v>155</v>
      </c>
      <c r="N24" s="587">
        <v>1.3</v>
      </c>
      <c r="O24" s="585">
        <v>541</v>
      </c>
      <c r="P24" s="586">
        <f t="shared" si="1"/>
        <v>41064.75</v>
      </c>
      <c r="Q24" s="583" t="s">
        <v>1061</v>
      </c>
    </row>
    <row r="25" spans="1:18" s="28" customFormat="1" x14ac:dyDescent="0.25">
      <c r="A25" s="1111"/>
      <c r="B25" s="584" t="s">
        <v>157</v>
      </c>
      <c r="C25" s="586">
        <v>2000000</v>
      </c>
      <c r="D25" s="586">
        <v>2000000</v>
      </c>
      <c r="E25" s="586"/>
      <c r="F25" s="586"/>
      <c r="G25" s="586">
        <f t="shared" si="2"/>
        <v>1194327.04</v>
      </c>
      <c r="H25" s="584" t="s">
        <v>121</v>
      </c>
      <c r="I25" s="341" t="s">
        <v>615</v>
      </c>
      <c r="J25" s="586">
        <v>24830</v>
      </c>
      <c r="K25" s="584"/>
      <c r="L25" s="584" t="s">
        <v>121</v>
      </c>
      <c r="M25" s="584"/>
      <c r="N25" s="587">
        <v>1.3</v>
      </c>
      <c r="O25" s="585">
        <v>323</v>
      </c>
      <c r="P25" s="586">
        <f t="shared" ref="P25:P48" si="3">J25-O25</f>
        <v>24507</v>
      </c>
      <c r="Q25" s="583"/>
    </row>
    <row r="26" spans="1:18" s="28" customFormat="1" x14ac:dyDescent="0.25">
      <c r="A26" s="1111"/>
      <c r="B26" s="584" t="s">
        <v>157</v>
      </c>
      <c r="C26" s="586">
        <v>2000000</v>
      </c>
      <c r="D26" s="586">
        <v>2000000</v>
      </c>
      <c r="E26" s="586"/>
      <c r="F26" s="586"/>
      <c r="G26" s="586">
        <f t="shared" si="2"/>
        <v>1194327.04</v>
      </c>
      <c r="H26" s="584" t="s">
        <v>121</v>
      </c>
      <c r="I26" s="341" t="s">
        <v>739</v>
      </c>
      <c r="J26" s="586">
        <v>149924</v>
      </c>
      <c r="K26" s="584"/>
      <c r="L26" s="584" t="s">
        <v>121</v>
      </c>
      <c r="M26" s="584"/>
      <c r="N26" s="587">
        <v>1.3</v>
      </c>
      <c r="O26" s="585">
        <v>1949</v>
      </c>
      <c r="P26" s="586">
        <f t="shared" si="3"/>
        <v>147975</v>
      </c>
      <c r="Q26" s="583"/>
      <c r="R26" s="646" t="s">
        <v>374</v>
      </c>
    </row>
    <row r="27" spans="1:18" s="28" customFormat="1" x14ac:dyDescent="0.25">
      <c r="A27" s="1111"/>
      <c r="B27" s="584" t="s">
        <v>157</v>
      </c>
      <c r="C27" s="586">
        <v>2000000</v>
      </c>
      <c r="D27" s="586">
        <v>2000000</v>
      </c>
      <c r="E27" s="586"/>
      <c r="F27" s="586"/>
      <c r="G27" s="586">
        <f t="shared" si="2"/>
        <v>1194327.04</v>
      </c>
      <c r="H27" s="584" t="s">
        <v>121</v>
      </c>
      <c r="I27" s="341" t="s">
        <v>615</v>
      </c>
      <c r="J27" s="586">
        <v>328</v>
      </c>
      <c r="K27" s="584"/>
      <c r="L27" s="584" t="s">
        <v>121</v>
      </c>
      <c r="M27" s="584"/>
      <c r="N27" s="587">
        <v>1.3</v>
      </c>
      <c r="O27" s="585">
        <v>4</v>
      </c>
      <c r="P27" s="586">
        <f t="shared" si="3"/>
        <v>324</v>
      </c>
      <c r="Q27" s="583"/>
    </row>
    <row r="28" spans="1:18" s="28" customFormat="1" x14ac:dyDescent="0.25">
      <c r="A28" s="1111"/>
      <c r="B28" s="584" t="s">
        <v>157</v>
      </c>
      <c r="C28" s="586">
        <v>2000000</v>
      </c>
      <c r="D28" s="586">
        <v>2000000</v>
      </c>
      <c r="E28" s="586">
        <v>56201</v>
      </c>
      <c r="F28" s="586">
        <v>740</v>
      </c>
      <c r="G28" s="586">
        <f t="shared" si="2"/>
        <v>1137386.04</v>
      </c>
      <c r="H28" s="584" t="s">
        <v>121</v>
      </c>
      <c r="I28" s="584" t="s">
        <v>396</v>
      </c>
      <c r="J28" s="586">
        <v>56941</v>
      </c>
      <c r="K28" s="584"/>
      <c r="L28" s="584" t="s">
        <v>121</v>
      </c>
      <c r="M28" s="584" t="s">
        <v>132</v>
      </c>
      <c r="N28" s="587">
        <v>1.3</v>
      </c>
      <c r="O28" s="585">
        <v>740</v>
      </c>
      <c r="P28" s="586">
        <f t="shared" si="3"/>
        <v>56201</v>
      </c>
      <c r="Q28" s="583" t="s">
        <v>798</v>
      </c>
    </row>
    <row r="29" spans="1:18" s="28" customFormat="1" x14ac:dyDescent="0.25">
      <c r="A29" s="1111"/>
      <c r="B29" s="584" t="s">
        <v>157</v>
      </c>
      <c r="C29" s="586">
        <v>2000000</v>
      </c>
      <c r="D29" s="586">
        <v>2000000</v>
      </c>
      <c r="E29" s="586"/>
      <c r="F29" s="586"/>
      <c r="G29" s="586">
        <f t="shared" si="2"/>
        <v>1137386.04</v>
      </c>
      <c r="H29" s="584" t="s">
        <v>121</v>
      </c>
      <c r="I29" s="584" t="s">
        <v>128</v>
      </c>
      <c r="J29" s="586">
        <v>134303.70000000001</v>
      </c>
      <c r="K29" s="584"/>
      <c r="L29" s="584" t="s">
        <v>121</v>
      </c>
      <c r="M29" s="584" t="s">
        <v>132</v>
      </c>
      <c r="N29" s="587">
        <v>1.3</v>
      </c>
      <c r="O29" s="585">
        <v>1746</v>
      </c>
      <c r="P29" s="586">
        <f t="shared" si="3"/>
        <v>132557.70000000001</v>
      </c>
      <c r="Q29" s="583" t="s">
        <v>798</v>
      </c>
    </row>
    <row r="30" spans="1:18" s="28" customFormat="1" x14ac:dyDescent="0.25">
      <c r="A30" s="1111"/>
      <c r="B30" s="584" t="s">
        <v>157</v>
      </c>
      <c r="C30" s="586">
        <v>2000000</v>
      </c>
      <c r="D30" s="586">
        <v>2000000</v>
      </c>
      <c r="E30" s="586">
        <v>48720</v>
      </c>
      <c r="F30" s="586">
        <v>642</v>
      </c>
      <c r="G30" s="586">
        <f t="shared" si="2"/>
        <v>1088024.04</v>
      </c>
      <c r="H30" s="584" t="s">
        <v>121</v>
      </c>
      <c r="I30" s="584" t="s">
        <v>732</v>
      </c>
      <c r="J30" s="586">
        <v>49362</v>
      </c>
      <c r="K30" s="584"/>
      <c r="L30" s="584" t="s">
        <v>121</v>
      </c>
      <c r="M30" s="584" t="s">
        <v>132</v>
      </c>
      <c r="N30" s="587">
        <v>1.3</v>
      </c>
      <c r="O30" s="585">
        <v>642</v>
      </c>
      <c r="P30" s="586">
        <f t="shared" si="3"/>
        <v>48720</v>
      </c>
      <c r="Q30" s="583" t="s">
        <v>798</v>
      </c>
    </row>
    <row r="31" spans="1:18" s="28" customFormat="1" x14ac:dyDescent="0.25">
      <c r="A31" s="1111"/>
      <c r="B31" s="584" t="s">
        <v>157</v>
      </c>
      <c r="C31" s="586">
        <v>2000000</v>
      </c>
      <c r="D31" s="586">
        <v>2000000</v>
      </c>
      <c r="E31" s="586">
        <v>43302</v>
      </c>
      <c r="F31" s="586">
        <v>570</v>
      </c>
      <c r="G31" s="586">
        <f t="shared" si="2"/>
        <v>1044152.04</v>
      </c>
      <c r="H31" s="584" t="s">
        <v>121</v>
      </c>
      <c r="I31" s="584" t="s">
        <v>307</v>
      </c>
      <c r="J31" s="586">
        <v>43872</v>
      </c>
      <c r="K31" s="584"/>
      <c r="L31" s="584" t="s">
        <v>121</v>
      </c>
      <c r="M31" s="584" t="s">
        <v>132</v>
      </c>
      <c r="N31" s="587">
        <v>1.3</v>
      </c>
      <c r="O31" s="585">
        <v>570</v>
      </c>
      <c r="P31" s="586">
        <f t="shared" si="3"/>
        <v>43302</v>
      </c>
      <c r="Q31" s="583" t="s">
        <v>798</v>
      </c>
    </row>
    <row r="32" spans="1:18" s="28" customFormat="1" x14ac:dyDescent="0.25">
      <c r="A32" s="1111"/>
      <c r="B32" s="584" t="s">
        <v>157</v>
      </c>
      <c r="C32" s="586">
        <v>2000000</v>
      </c>
      <c r="D32" s="586">
        <v>2000000</v>
      </c>
      <c r="E32" s="586"/>
      <c r="F32" s="586"/>
      <c r="G32" s="586">
        <f t="shared" si="2"/>
        <v>1044152.04</v>
      </c>
      <c r="H32" s="584" t="s">
        <v>121</v>
      </c>
      <c r="I32" s="341" t="s">
        <v>739</v>
      </c>
      <c r="J32" s="586">
        <v>102012.98</v>
      </c>
      <c r="K32" s="584"/>
      <c r="L32" s="584" t="s">
        <v>121</v>
      </c>
      <c r="M32" s="584"/>
      <c r="N32" s="587">
        <v>1.3</v>
      </c>
      <c r="O32" s="585">
        <v>1326</v>
      </c>
      <c r="P32" s="586">
        <f t="shared" si="3"/>
        <v>100686.98</v>
      </c>
      <c r="Q32" s="583"/>
      <c r="R32" s="646" t="s">
        <v>374</v>
      </c>
    </row>
    <row r="33" spans="1:17" s="28" customFormat="1" x14ac:dyDescent="0.25">
      <c r="A33" s="1111"/>
      <c r="B33" s="584" t="s">
        <v>157</v>
      </c>
      <c r="C33" s="586">
        <v>2000000</v>
      </c>
      <c r="D33" s="586">
        <v>2000000</v>
      </c>
      <c r="E33" s="586">
        <v>64026</v>
      </c>
      <c r="F33" s="586">
        <v>843</v>
      </c>
      <c r="G33" s="586">
        <f t="shared" si="2"/>
        <v>979283.04</v>
      </c>
      <c r="H33" s="584" t="s">
        <v>121</v>
      </c>
      <c r="I33" s="584" t="s">
        <v>447</v>
      </c>
      <c r="J33" s="586">
        <v>64869</v>
      </c>
      <c r="K33" s="584"/>
      <c r="L33" s="584" t="s">
        <v>121</v>
      </c>
      <c r="M33" s="584" t="s">
        <v>132</v>
      </c>
      <c r="N33" s="587">
        <v>1.3</v>
      </c>
      <c r="O33" s="585">
        <v>843</v>
      </c>
      <c r="P33" s="586">
        <f t="shared" si="3"/>
        <v>64026</v>
      </c>
      <c r="Q33" s="583" t="s">
        <v>887</v>
      </c>
    </row>
    <row r="34" spans="1:17" s="28" customFormat="1" x14ac:dyDescent="0.25">
      <c r="A34" s="1111"/>
      <c r="B34" s="584" t="s">
        <v>157</v>
      </c>
      <c r="C34" s="586">
        <v>2000000</v>
      </c>
      <c r="D34" s="586">
        <v>2000000</v>
      </c>
      <c r="E34" s="586">
        <v>34138</v>
      </c>
      <c r="F34" s="586">
        <v>450</v>
      </c>
      <c r="G34" s="586">
        <f t="shared" si="2"/>
        <v>944695.04</v>
      </c>
      <c r="H34" s="584" t="s">
        <v>121</v>
      </c>
      <c r="I34" s="584" t="s">
        <v>610</v>
      </c>
      <c r="J34" s="586">
        <v>34588.199999999997</v>
      </c>
      <c r="K34" s="584"/>
      <c r="L34" s="584" t="s">
        <v>121</v>
      </c>
      <c r="M34" s="584" t="s">
        <v>155</v>
      </c>
      <c r="N34" s="587">
        <v>1.3</v>
      </c>
      <c r="O34" s="585">
        <v>450</v>
      </c>
      <c r="P34" s="586">
        <f t="shared" si="3"/>
        <v>34138.199999999997</v>
      </c>
      <c r="Q34" s="583" t="s">
        <v>887</v>
      </c>
    </row>
    <row r="35" spans="1:17" s="28" customFormat="1" x14ac:dyDescent="0.25">
      <c r="A35" s="1111"/>
      <c r="B35" s="584" t="s">
        <v>157</v>
      </c>
      <c r="C35" s="586">
        <v>2000000</v>
      </c>
      <c r="D35" s="586">
        <v>2000000</v>
      </c>
      <c r="E35" s="586">
        <v>20350</v>
      </c>
      <c r="F35" s="586">
        <v>268</v>
      </c>
      <c r="G35" s="586">
        <f t="shared" ref="G35:G40" si="4">G34-E35-F35</f>
        <v>924077.04</v>
      </c>
      <c r="H35" s="584" t="s">
        <v>121</v>
      </c>
      <c r="I35" s="584" t="s">
        <v>779</v>
      </c>
      <c r="J35" s="586">
        <v>20617.8</v>
      </c>
      <c r="K35" s="584"/>
      <c r="L35" s="584" t="s">
        <v>121</v>
      </c>
      <c r="M35" s="584" t="s">
        <v>155</v>
      </c>
      <c r="N35" s="587">
        <v>1.3</v>
      </c>
      <c r="O35" s="585">
        <v>268</v>
      </c>
      <c r="P35" s="586">
        <f t="shared" si="3"/>
        <v>20349.8</v>
      </c>
      <c r="Q35" s="583" t="s">
        <v>915</v>
      </c>
    </row>
    <row r="36" spans="1:17" s="28" customFormat="1" x14ac:dyDescent="0.25">
      <c r="A36" s="1111"/>
      <c r="B36" s="584" t="s">
        <v>157</v>
      </c>
      <c r="C36" s="586">
        <v>2000000</v>
      </c>
      <c r="D36" s="586">
        <v>2000000</v>
      </c>
      <c r="E36" s="586">
        <v>107984</v>
      </c>
      <c r="F36" s="586">
        <v>1422</v>
      </c>
      <c r="G36" s="586">
        <f t="shared" si="4"/>
        <v>814671.04</v>
      </c>
      <c r="H36" s="584" t="s">
        <v>121</v>
      </c>
      <c r="I36" s="584" t="s">
        <v>91</v>
      </c>
      <c r="J36" s="586">
        <v>109406.32</v>
      </c>
      <c r="K36" s="584"/>
      <c r="L36" s="584" t="s">
        <v>121</v>
      </c>
      <c r="M36" s="584" t="s">
        <v>132</v>
      </c>
      <c r="N36" s="587">
        <v>1.3</v>
      </c>
      <c r="O36" s="585">
        <v>1422</v>
      </c>
      <c r="P36" s="586">
        <f t="shared" si="3"/>
        <v>107984.32000000001</v>
      </c>
      <c r="Q36" s="583" t="s">
        <v>915</v>
      </c>
    </row>
    <row r="37" spans="1:17" s="28" customFormat="1" x14ac:dyDescent="0.25">
      <c r="A37" s="1111"/>
      <c r="B37" s="584" t="s">
        <v>157</v>
      </c>
      <c r="C37" s="586">
        <v>2000000</v>
      </c>
      <c r="D37" s="586">
        <v>2000000</v>
      </c>
      <c r="E37" s="586">
        <v>79387</v>
      </c>
      <c r="F37" s="586">
        <v>1046</v>
      </c>
      <c r="G37" s="586">
        <f t="shared" si="4"/>
        <v>734238.04</v>
      </c>
      <c r="H37" s="584" t="s">
        <v>121</v>
      </c>
      <c r="I37" s="584" t="s">
        <v>217</v>
      </c>
      <c r="J37" s="586">
        <v>80432.66</v>
      </c>
      <c r="K37" s="584"/>
      <c r="L37" s="584" t="s">
        <v>121</v>
      </c>
      <c r="M37" s="584" t="s">
        <v>155</v>
      </c>
      <c r="N37" s="587">
        <v>1.3</v>
      </c>
      <c r="O37" s="585">
        <v>1046</v>
      </c>
      <c r="P37" s="586">
        <f t="shared" si="3"/>
        <v>79386.66</v>
      </c>
      <c r="Q37" s="583" t="s">
        <v>1060</v>
      </c>
    </row>
    <row r="38" spans="1:17" s="28" customFormat="1" x14ac:dyDescent="0.25">
      <c r="A38" s="1111"/>
      <c r="B38" s="584" t="s">
        <v>157</v>
      </c>
      <c r="C38" s="586">
        <v>2000000</v>
      </c>
      <c r="D38" s="586">
        <v>2000000</v>
      </c>
      <c r="E38" s="586"/>
      <c r="F38" s="586"/>
      <c r="G38" s="586">
        <f t="shared" si="4"/>
        <v>734238.04</v>
      </c>
      <c r="H38" s="584" t="s">
        <v>121</v>
      </c>
      <c r="I38" s="341" t="s">
        <v>802</v>
      </c>
      <c r="J38" s="586">
        <v>50650</v>
      </c>
      <c r="K38" s="584"/>
      <c r="L38" s="584" t="s">
        <v>121</v>
      </c>
      <c r="M38" s="584"/>
      <c r="N38" s="587">
        <v>1.3</v>
      </c>
      <c r="O38" s="585">
        <v>658</v>
      </c>
      <c r="P38" s="586">
        <f t="shared" si="3"/>
        <v>49992</v>
      </c>
      <c r="Q38" s="583"/>
    </row>
    <row r="39" spans="1:17" s="28" customFormat="1" x14ac:dyDescent="0.25">
      <c r="A39" s="1111"/>
      <c r="B39" s="584" t="s">
        <v>157</v>
      </c>
      <c r="C39" s="586">
        <v>2000000</v>
      </c>
      <c r="D39" s="586">
        <v>2000000</v>
      </c>
      <c r="E39" s="586"/>
      <c r="F39" s="586"/>
      <c r="G39" s="586">
        <f t="shared" si="4"/>
        <v>734238.04</v>
      </c>
      <c r="H39" s="584" t="s">
        <v>121</v>
      </c>
      <c r="I39" s="584" t="s">
        <v>803</v>
      </c>
      <c r="J39" s="586">
        <v>31818.43</v>
      </c>
      <c r="K39" s="584"/>
      <c r="L39" s="584" t="s">
        <v>121</v>
      </c>
      <c r="M39" s="584"/>
      <c r="N39" s="587">
        <v>1.3</v>
      </c>
      <c r="O39" s="585">
        <v>414</v>
      </c>
      <c r="P39" s="586">
        <f t="shared" si="3"/>
        <v>31404.43</v>
      </c>
      <c r="Q39" s="583"/>
    </row>
    <row r="40" spans="1:17" s="28" customFormat="1" x14ac:dyDescent="0.25">
      <c r="A40" s="1111"/>
      <c r="B40" s="584" t="s">
        <v>157</v>
      </c>
      <c r="C40" s="586">
        <v>2000000</v>
      </c>
      <c r="D40" s="586">
        <v>2000000</v>
      </c>
      <c r="E40" s="586"/>
      <c r="F40" s="586"/>
      <c r="G40" s="586">
        <f t="shared" si="4"/>
        <v>734238.04</v>
      </c>
      <c r="H40" s="584" t="s">
        <v>121</v>
      </c>
      <c r="I40" s="584" t="s">
        <v>855</v>
      </c>
      <c r="J40" s="586">
        <v>15063.1</v>
      </c>
      <c r="K40" s="584"/>
      <c r="L40" s="584" t="s">
        <v>121</v>
      </c>
      <c r="M40" s="584"/>
      <c r="N40" s="587">
        <v>1.3</v>
      </c>
      <c r="O40" s="585">
        <v>196</v>
      </c>
      <c r="P40" s="586">
        <f t="shared" si="3"/>
        <v>14867.1</v>
      </c>
      <c r="Q40" s="583"/>
    </row>
    <row r="41" spans="1:17" s="28" customFormat="1" x14ac:dyDescent="0.25">
      <c r="A41" s="1111"/>
      <c r="B41" s="584" t="s">
        <v>157</v>
      </c>
      <c r="C41" s="586">
        <v>2000000</v>
      </c>
      <c r="D41" s="586">
        <v>2000000</v>
      </c>
      <c r="E41" s="586"/>
      <c r="F41" s="586"/>
      <c r="G41" s="586">
        <f t="shared" ref="G41:G44" si="5">G40-E41-F41</f>
        <v>734238.04</v>
      </c>
      <c r="H41" s="584" t="s">
        <v>121</v>
      </c>
      <c r="I41" s="584" t="s">
        <v>856</v>
      </c>
      <c r="J41" s="586">
        <v>5664.56</v>
      </c>
      <c r="K41" s="584"/>
      <c r="L41" s="584" t="s">
        <v>121</v>
      </c>
      <c r="M41" s="584"/>
      <c r="N41" s="587">
        <v>1.3</v>
      </c>
      <c r="O41" s="585">
        <v>74</v>
      </c>
      <c r="P41" s="586">
        <f t="shared" ref="P41:P44" si="6">J41-O41</f>
        <v>5590.56</v>
      </c>
      <c r="Q41" s="583"/>
    </row>
    <row r="42" spans="1:17" s="28" customFormat="1" x14ac:dyDescent="0.25">
      <c r="A42" s="1111"/>
      <c r="B42" s="584" t="s">
        <v>157</v>
      </c>
      <c r="C42" s="586">
        <v>2000000</v>
      </c>
      <c r="D42" s="586">
        <v>2000000</v>
      </c>
      <c r="E42" s="586">
        <v>85835</v>
      </c>
      <c r="F42" s="586">
        <v>1131</v>
      </c>
      <c r="G42" s="586">
        <f t="shared" si="5"/>
        <v>647272.04</v>
      </c>
      <c r="H42" s="584" t="s">
        <v>121</v>
      </c>
      <c r="I42" s="584" t="s">
        <v>857</v>
      </c>
      <c r="J42" s="586">
        <v>86966</v>
      </c>
      <c r="K42" s="584"/>
      <c r="L42" s="584" t="s">
        <v>121</v>
      </c>
      <c r="M42" s="584" t="s">
        <v>155</v>
      </c>
      <c r="N42" s="587">
        <v>1.3</v>
      </c>
      <c r="O42" s="585">
        <v>1131</v>
      </c>
      <c r="P42" s="586">
        <f t="shared" si="6"/>
        <v>85835</v>
      </c>
      <c r="Q42" s="583" t="s">
        <v>952</v>
      </c>
    </row>
    <row r="43" spans="1:17" s="28" customFormat="1" x14ac:dyDescent="0.25">
      <c r="A43" s="1111"/>
      <c r="B43" s="584" t="s">
        <v>157</v>
      </c>
      <c r="C43" s="586">
        <v>2000000</v>
      </c>
      <c r="D43" s="586">
        <v>2000000</v>
      </c>
      <c r="E43" s="586">
        <v>23996</v>
      </c>
      <c r="F43" s="586">
        <v>316</v>
      </c>
      <c r="G43" s="586">
        <f t="shared" si="5"/>
        <v>622960.04</v>
      </c>
      <c r="H43" s="584" t="s">
        <v>121</v>
      </c>
      <c r="I43" s="584" t="s">
        <v>858</v>
      </c>
      <c r="J43" s="586">
        <v>24312</v>
      </c>
      <c r="K43" s="584"/>
      <c r="L43" s="584" t="s">
        <v>121</v>
      </c>
      <c r="M43" s="584" t="s">
        <v>132</v>
      </c>
      <c r="N43" s="587">
        <v>1.3</v>
      </c>
      <c r="O43" s="585">
        <v>316</v>
      </c>
      <c r="P43" s="586">
        <f t="shared" si="6"/>
        <v>23996</v>
      </c>
      <c r="Q43" s="583" t="s">
        <v>1061</v>
      </c>
    </row>
    <row r="44" spans="1:17" s="28" customFormat="1" x14ac:dyDescent="0.25">
      <c r="A44" s="1111"/>
      <c r="B44" s="584" t="s">
        <v>157</v>
      </c>
      <c r="C44" s="586">
        <v>2000000</v>
      </c>
      <c r="D44" s="586">
        <v>2000000</v>
      </c>
      <c r="E44" s="586"/>
      <c r="F44" s="586"/>
      <c r="G44" s="586">
        <f t="shared" si="5"/>
        <v>622960.04</v>
      </c>
      <c r="H44" s="584" t="s">
        <v>121</v>
      </c>
      <c r="I44" s="584" t="s">
        <v>732</v>
      </c>
      <c r="J44" s="586">
        <v>28138</v>
      </c>
      <c r="K44" s="584"/>
      <c r="L44" s="584" t="s">
        <v>121</v>
      </c>
      <c r="M44" s="584"/>
      <c r="N44" s="587">
        <v>1.3</v>
      </c>
      <c r="O44" s="585">
        <v>366</v>
      </c>
      <c r="P44" s="586">
        <f t="shared" si="6"/>
        <v>27772</v>
      </c>
      <c r="Q44" s="583"/>
    </row>
    <row r="45" spans="1:17" s="28" customFormat="1" x14ac:dyDescent="0.25">
      <c r="A45" s="1022"/>
      <c r="B45" s="584" t="s">
        <v>157</v>
      </c>
      <c r="C45" s="586">
        <v>2000000</v>
      </c>
      <c r="D45" s="586">
        <v>2000000</v>
      </c>
      <c r="E45" s="586"/>
      <c r="F45" s="586"/>
      <c r="G45" s="586">
        <f t="shared" ref="G45" si="7">G44-E45-F45</f>
        <v>622960.04</v>
      </c>
      <c r="H45" s="584" t="s">
        <v>121</v>
      </c>
      <c r="I45" s="584" t="s">
        <v>1079</v>
      </c>
      <c r="J45" s="586">
        <v>12980.38</v>
      </c>
      <c r="K45" s="584"/>
      <c r="L45" s="584" t="s">
        <v>121</v>
      </c>
      <c r="M45" s="584"/>
      <c r="N45" s="587">
        <v>1.3</v>
      </c>
      <c r="O45" s="585">
        <v>169</v>
      </c>
      <c r="P45" s="586">
        <f t="shared" ref="P45" si="8">J45-O45</f>
        <v>12811.38</v>
      </c>
      <c r="Q45" s="583"/>
    </row>
    <row r="46" spans="1:17" s="28" customFormat="1" x14ac:dyDescent="0.25">
      <c r="A46" s="1108">
        <v>447</v>
      </c>
      <c r="B46" s="612" t="s">
        <v>578</v>
      </c>
      <c r="C46" s="613">
        <v>693655</v>
      </c>
      <c r="D46" s="613">
        <v>693655</v>
      </c>
      <c r="E46" s="613">
        <v>351477</v>
      </c>
      <c r="F46" s="613">
        <v>2122</v>
      </c>
      <c r="G46" s="613">
        <f>D46-E46-F46</f>
        <v>340056</v>
      </c>
      <c r="H46" s="612" t="s">
        <v>97</v>
      </c>
      <c r="I46" s="612" t="s">
        <v>239</v>
      </c>
      <c r="J46" s="613">
        <v>353598.74</v>
      </c>
      <c r="K46" s="612"/>
      <c r="L46" s="612" t="s">
        <v>97</v>
      </c>
      <c r="M46" s="612"/>
      <c r="N46" s="612">
        <v>6.0000000000000001E-3</v>
      </c>
      <c r="O46" s="614">
        <v>2122</v>
      </c>
      <c r="P46" s="613">
        <f t="shared" si="3"/>
        <v>351476.74</v>
      </c>
      <c r="Q46" s="615" t="s">
        <v>748</v>
      </c>
    </row>
    <row r="47" spans="1:17" s="28" customFormat="1" x14ac:dyDescent="0.25">
      <c r="A47" s="1109"/>
      <c r="B47" s="612" t="s">
        <v>578</v>
      </c>
      <c r="C47" s="613">
        <v>693655</v>
      </c>
      <c r="D47" s="613">
        <v>693655</v>
      </c>
      <c r="E47" s="613">
        <v>70560</v>
      </c>
      <c r="F47" s="613">
        <v>426</v>
      </c>
      <c r="G47" s="613">
        <f>G46-E47-F47</f>
        <v>269070</v>
      </c>
      <c r="H47" s="612" t="s">
        <v>97</v>
      </c>
      <c r="I47" s="612" t="s">
        <v>706</v>
      </c>
      <c r="J47" s="613">
        <v>70986</v>
      </c>
      <c r="K47" s="612"/>
      <c r="L47" s="612" t="s">
        <v>97</v>
      </c>
      <c r="M47" s="612"/>
      <c r="N47" s="612">
        <v>6.0000000000000001E-3</v>
      </c>
      <c r="O47" s="614">
        <v>426</v>
      </c>
      <c r="P47" s="613">
        <f t="shared" si="3"/>
        <v>70560</v>
      </c>
      <c r="Q47" s="615" t="s">
        <v>770</v>
      </c>
    </row>
    <row r="48" spans="1:17" s="28" customFormat="1" x14ac:dyDescent="0.25">
      <c r="A48" s="1110"/>
      <c r="B48" s="612" t="s">
        <v>578</v>
      </c>
      <c r="C48" s="613">
        <v>693655</v>
      </c>
      <c r="D48" s="613">
        <v>693655</v>
      </c>
      <c r="E48" s="613"/>
      <c r="F48" s="613"/>
      <c r="G48" s="613">
        <f>G47-E48-F48</f>
        <v>269070</v>
      </c>
      <c r="H48" s="612" t="s">
        <v>97</v>
      </c>
      <c r="I48" s="612" t="s">
        <v>768</v>
      </c>
      <c r="J48" s="613">
        <v>269070.26</v>
      </c>
      <c r="K48" s="612"/>
      <c r="L48" s="612" t="s">
        <v>97</v>
      </c>
      <c r="M48" s="612"/>
      <c r="N48" s="612">
        <v>6.0000000000000001E-3</v>
      </c>
      <c r="O48" s="614">
        <v>1614</v>
      </c>
      <c r="P48" s="613">
        <f t="shared" si="3"/>
        <v>267456.26</v>
      </c>
      <c r="Q48" s="615"/>
    </row>
    <row r="49" spans="1:19" s="28" customFormat="1" x14ac:dyDescent="0.25">
      <c r="A49" s="30"/>
      <c r="B49" s="30"/>
      <c r="C49" s="31"/>
      <c r="D49" s="31"/>
      <c r="E49" s="31"/>
      <c r="F49" s="31"/>
      <c r="G49" s="31"/>
      <c r="H49" s="30"/>
      <c r="I49" s="30"/>
      <c r="J49" s="31"/>
      <c r="K49" s="30"/>
      <c r="L49" s="30"/>
      <c r="M49" s="30"/>
      <c r="N49" s="59"/>
      <c r="O49" s="52"/>
      <c r="P49" s="31"/>
      <c r="R49"/>
      <c r="S49"/>
    </row>
    <row r="50" spans="1:19" s="28" customFormat="1" x14ac:dyDescent="0.25">
      <c r="A50" s="30"/>
      <c r="B50" s="30"/>
      <c r="C50" s="31"/>
      <c r="D50" s="31"/>
      <c r="E50" s="31"/>
      <c r="F50" s="31"/>
      <c r="G50" s="31"/>
      <c r="H50" s="30"/>
      <c r="I50" s="30"/>
      <c r="J50" s="31"/>
      <c r="K50" s="30"/>
      <c r="L50" s="30"/>
      <c r="M50" s="30"/>
      <c r="N50" s="59"/>
      <c r="O50" s="52"/>
      <c r="P50" s="31"/>
      <c r="R50"/>
      <c r="S50"/>
    </row>
    <row r="51" spans="1:19" s="28" customFormat="1" x14ac:dyDescent="0.25">
      <c r="A51" s="30"/>
      <c r="B51" s="30"/>
      <c r="C51" s="31"/>
      <c r="D51" s="31"/>
      <c r="E51" s="31"/>
      <c r="F51" s="31"/>
      <c r="G51" s="31"/>
      <c r="H51" s="30"/>
      <c r="I51" s="30"/>
      <c r="J51" s="31"/>
      <c r="K51" s="30"/>
      <c r="L51" s="30"/>
      <c r="M51" s="30"/>
      <c r="N51" s="59"/>
      <c r="O51" s="52"/>
      <c r="P51" s="31"/>
      <c r="R51"/>
      <c r="S51"/>
    </row>
    <row r="52" spans="1:19" s="28" customFormat="1" x14ac:dyDescent="0.25">
      <c r="A52" s="30"/>
      <c r="B52" s="30"/>
      <c r="C52" s="31"/>
      <c r="D52" s="31"/>
      <c r="E52" s="31"/>
      <c r="F52" s="31"/>
      <c r="G52" s="31"/>
      <c r="H52" s="30"/>
      <c r="I52" s="30"/>
      <c r="J52" s="31"/>
      <c r="K52" s="30"/>
      <c r="L52" s="30"/>
      <c r="M52" s="30"/>
      <c r="N52" s="59"/>
      <c r="O52" s="52"/>
      <c r="P52" s="31"/>
      <c r="R52"/>
      <c r="S52"/>
    </row>
    <row r="53" spans="1:19" s="28" customFormat="1" x14ac:dyDescent="0.25">
      <c r="A53" s="30"/>
      <c r="B53" s="30"/>
      <c r="C53" s="31"/>
      <c r="D53" s="31"/>
      <c r="E53" s="31"/>
      <c r="F53" s="31"/>
      <c r="G53" s="31"/>
      <c r="H53" s="30"/>
      <c r="I53" s="30"/>
      <c r="J53" s="31"/>
      <c r="K53" s="30"/>
      <c r="L53" s="30"/>
      <c r="M53" s="30"/>
      <c r="N53" s="59"/>
      <c r="O53" s="52"/>
      <c r="P53" s="31"/>
      <c r="R53"/>
      <c r="S53"/>
    </row>
    <row r="54" spans="1:19" s="28" customFormat="1" x14ac:dyDescent="0.25">
      <c r="A54" s="30"/>
      <c r="B54" s="30"/>
      <c r="C54" s="31"/>
      <c r="D54" s="31"/>
      <c r="E54" s="31"/>
      <c r="F54" s="31"/>
      <c r="G54" s="31"/>
      <c r="H54" s="30"/>
      <c r="I54" s="30"/>
      <c r="J54" s="31"/>
      <c r="K54" s="30"/>
      <c r="L54" s="30"/>
      <c r="M54" s="30"/>
      <c r="N54" s="59"/>
      <c r="O54" s="52"/>
      <c r="P54" s="31"/>
      <c r="R54"/>
      <c r="S54"/>
    </row>
    <row r="55" spans="1:19" s="28" customFormat="1" x14ac:dyDescent="0.25">
      <c r="A55" s="30"/>
      <c r="B55" s="30"/>
      <c r="C55" s="31"/>
      <c r="D55" s="31"/>
      <c r="E55" s="31"/>
      <c r="F55" s="31"/>
      <c r="G55" s="31"/>
      <c r="H55" s="30"/>
      <c r="I55" s="30"/>
      <c r="J55" s="31"/>
      <c r="K55" s="30"/>
      <c r="L55" s="30"/>
      <c r="M55" s="30"/>
      <c r="N55" s="59"/>
      <c r="O55" s="52"/>
      <c r="P55" s="31"/>
      <c r="R55"/>
      <c r="S55"/>
    </row>
    <row r="56" spans="1:19" s="28" customFormat="1" x14ac:dyDescent="0.25">
      <c r="A56" s="30"/>
      <c r="B56" s="30"/>
      <c r="C56" s="31"/>
      <c r="D56" s="31"/>
      <c r="E56" s="31"/>
      <c r="F56" s="31"/>
      <c r="G56" s="31"/>
      <c r="H56" s="30"/>
      <c r="I56" s="30"/>
      <c r="J56" s="31"/>
      <c r="K56" s="30"/>
      <c r="L56" s="30"/>
      <c r="M56" s="30"/>
      <c r="N56" s="59"/>
      <c r="O56" s="52"/>
      <c r="P56" s="31"/>
      <c r="R56"/>
      <c r="S56"/>
    </row>
    <row r="57" spans="1:19" s="28" customFormat="1" x14ac:dyDescent="0.25">
      <c r="A57" s="30"/>
      <c r="B57" s="30"/>
      <c r="C57" s="31"/>
      <c r="D57" s="31"/>
      <c r="E57" s="31"/>
      <c r="F57" s="31"/>
      <c r="G57" s="31"/>
      <c r="H57" s="30"/>
      <c r="I57" s="30"/>
      <c r="J57" s="31"/>
      <c r="K57" s="30"/>
      <c r="L57" s="30"/>
      <c r="M57" s="30"/>
      <c r="N57" s="59"/>
      <c r="O57" s="52"/>
      <c r="P57" s="31"/>
      <c r="R57"/>
      <c r="S57"/>
    </row>
    <row r="58" spans="1:19" s="28" customFormat="1" x14ac:dyDescent="0.25">
      <c r="A58" s="30"/>
      <c r="B58" s="30"/>
      <c r="C58" s="31"/>
      <c r="D58" s="31"/>
      <c r="E58" s="31"/>
      <c r="F58" s="31"/>
      <c r="G58" s="31"/>
      <c r="H58" s="30"/>
      <c r="I58" s="30"/>
      <c r="J58" s="31"/>
      <c r="K58" s="30"/>
      <c r="L58" s="30"/>
      <c r="M58" s="30"/>
      <c r="N58" s="59"/>
      <c r="O58" s="52"/>
      <c r="P58" s="31"/>
      <c r="R58"/>
      <c r="S58"/>
    </row>
    <row r="59" spans="1:19" s="28" customFormat="1" x14ac:dyDescent="0.25">
      <c r="A59" s="30"/>
      <c r="B59" s="30"/>
      <c r="C59" s="31"/>
      <c r="D59" s="31"/>
      <c r="E59" s="31"/>
      <c r="F59" s="31"/>
      <c r="G59" s="31"/>
      <c r="H59" s="30"/>
      <c r="I59" s="30"/>
      <c r="J59" s="31"/>
      <c r="K59" s="30"/>
      <c r="L59" s="30"/>
      <c r="M59" s="30"/>
      <c r="N59" s="59"/>
      <c r="O59" s="52"/>
      <c r="P59" s="31"/>
      <c r="R59"/>
      <c r="S59"/>
    </row>
    <row r="60" spans="1:19" s="28" customFormat="1" x14ac:dyDescent="0.25">
      <c r="A60" s="30"/>
      <c r="B60" s="30"/>
      <c r="C60" s="31"/>
      <c r="D60" s="31"/>
      <c r="E60" s="31"/>
      <c r="F60" s="31"/>
      <c r="G60" s="31"/>
      <c r="H60" s="30"/>
      <c r="I60" s="30"/>
      <c r="J60" s="31"/>
      <c r="K60" s="30"/>
      <c r="L60" s="30"/>
      <c r="M60" s="30"/>
      <c r="N60" s="59"/>
      <c r="O60" s="52"/>
      <c r="P60" s="31"/>
      <c r="R60"/>
      <c r="S60"/>
    </row>
    <row r="61" spans="1:19" s="28" customFormat="1" x14ac:dyDescent="0.25">
      <c r="A61" s="30"/>
      <c r="B61" s="30"/>
      <c r="C61" s="31"/>
      <c r="D61" s="31"/>
      <c r="E61" s="31"/>
      <c r="F61" s="31"/>
      <c r="G61" s="31"/>
      <c r="H61" s="30"/>
      <c r="I61" s="30"/>
      <c r="J61" s="31"/>
      <c r="K61" s="30"/>
      <c r="L61" s="30"/>
      <c r="M61" s="30"/>
      <c r="N61" s="59"/>
      <c r="O61" s="52"/>
      <c r="P61" s="31"/>
      <c r="R61"/>
      <c r="S61"/>
    </row>
    <row r="62" spans="1:19" s="28" customFormat="1" x14ac:dyDescent="0.25">
      <c r="A62" s="30"/>
      <c r="B62" s="30"/>
      <c r="C62" s="31"/>
      <c r="D62" s="31"/>
      <c r="E62" s="31"/>
      <c r="F62" s="31"/>
      <c r="G62" s="31"/>
      <c r="H62" s="30"/>
      <c r="I62" s="30"/>
      <c r="J62" s="31"/>
      <c r="K62" s="30"/>
      <c r="L62" s="30"/>
      <c r="M62" s="30"/>
      <c r="N62" s="59"/>
      <c r="O62" s="52"/>
      <c r="P62" s="31"/>
      <c r="R62"/>
      <c r="S62"/>
    </row>
    <row r="63" spans="1:19" s="28" customFormat="1" x14ac:dyDescent="0.25">
      <c r="A63" s="30"/>
      <c r="B63" s="30"/>
      <c r="C63" s="31"/>
      <c r="D63" s="31"/>
      <c r="E63" s="31"/>
      <c r="F63" s="31"/>
      <c r="G63" s="31"/>
      <c r="H63" s="30"/>
      <c r="I63" s="30"/>
      <c r="J63" s="31"/>
      <c r="K63" s="30"/>
      <c r="L63" s="30"/>
      <c r="M63" s="30"/>
      <c r="N63" s="59"/>
      <c r="O63" s="52"/>
      <c r="P63" s="31"/>
      <c r="R63"/>
      <c r="S63"/>
    </row>
    <row r="64" spans="1:19" s="28" customFormat="1" x14ac:dyDescent="0.25">
      <c r="A64" s="30"/>
      <c r="B64" s="30"/>
      <c r="C64" s="31"/>
      <c r="D64" s="31"/>
      <c r="E64" s="31"/>
      <c r="F64" s="31"/>
      <c r="G64" s="31"/>
      <c r="H64" s="30"/>
      <c r="I64" s="30"/>
      <c r="J64" s="31"/>
      <c r="K64" s="30"/>
      <c r="L64" s="30"/>
      <c r="M64" s="30"/>
      <c r="N64" s="59"/>
      <c r="O64" s="52"/>
      <c r="P64" s="31"/>
      <c r="R64"/>
      <c r="S64"/>
    </row>
    <row r="65" spans="1:19" s="28" customFormat="1" x14ac:dyDescent="0.25">
      <c r="A65" s="30"/>
      <c r="B65" s="30"/>
      <c r="C65" s="31"/>
      <c r="D65" s="31"/>
      <c r="E65" s="31"/>
      <c r="F65" s="31"/>
      <c r="G65" s="31"/>
      <c r="H65" s="30"/>
      <c r="I65" s="30"/>
      <c r="J65" s="31"/>
      <c r="K65" s="30"/>
      <c r="L65" s="30"/>
      <c r="M65" s="30"/>
      <c r="N65" s="59"/>
      <c r="O65" s="52"/>
      <c r="P65" s="31"/>
      <c r="R65"/>
      <c r="S65"/>
    </row>
    <row r="66" spans="1:19" s="28" customFormat="1" x14ac:dyDescent="0.25">
      <c r="A66" s="30"/>
      <c r="B66" s="30"/>
      <c r="C66" s="31"/>
      <c r="D66" s="31"/>
      <c r="E66" s="31"/>
      <c r="F66" s="31"/>
      <c r="G66" s="31"/>
      <c r="H66" s="30"/>
      <c r="I66" s="30"/>
      <c r="J66" s="31"/>
      <c r="K66" s="30"/>
      <c r="L66" s="30"/>
      <c r="M66" s="30"/>
      <c r="N66" s="59"/>
      <c r="O66" s="52"/>
      <c r="P66" s="31"/>
      <c r="R66"/>
      <c r="S66"/>
    </row>
    <row r="67" spans="1:19" s="28" customFormat="1" x14ac:dyDescent="0.25">
      <c r="A67" s="30"/>
      <c r="B67" s="30"/>
      <c r="C67" s="31"/>
      <c r="D67" s="31"/>
      <c r="E67" s="31"/>
      <c r="F67" s="31"/>
      <c r="G67" s="31"/>
      <c r="H67" s="30"/>
      <c r="I67" s="30"/>
      <c r="J67" s="31"/>
      <c r="K67" s="30"/>
      <c r="L67" s="30"/>
      <c r="M67" s="30"/>
      <c r="N67" s="59"/>
      <c r="O67" s="52"/>
      <c r="P67" s="31"/>
      <c r="R67"/>
      <c r="S67"/>
    </row>
    <row r="68" spans="1:19" s="28" customFormat="1" x14ac:dyDescent="0.25">
      <c r="A68" s="30"/>
      <c r="B68" s="30"/>
      <c r="C68" s="31"/>
      <c r="D68" s="31"/>
      <c r="E68" s="31"/>
      <c r="F68" s="31"/>
      <c r="G68" s="31"/>
      <c r="H68" s="30"/>
      <c r="I68" s="30"/>
      <c r="J68" s="31"/>
      <c r="K68" s="30"/>
      <c r="L68" s="30"/>
      <c r="M68" s="30"/>
      <c r="N68" s="59"/>
      <c r="O68" s="52"/>
      <c r="P68" s="31"/>
      <c r="R68"/>
      <c r="S68"/>
    </row>
    <row r="69" spans="1:19" s="28" customFormat="1" x14ac:dyDescent="0.25">
      <c r="A69" s="30"/>
      <c r="B69" s="30"/>
      <c r="C69" s="31"/>
      <c r="D69" s="31"/>
      <c r="E69" s="31"/>
      <c r="F69" s="31"/>
      <c r="G69" s="31"/>
      <c r="H69" s="30"/>
      <c r="I69" s="30"/>
      <c r="J69" s="31"/>
      <c r="K69" s="30"/>
      <c r="L69" s="30"/>
      <c r="M69" s="30"/>
      <c r="N69" s="59"/>
      <c r="O69" s="52"/>
      <c r="P69" s="31"/>
      <c r="R69"/>
      <c r="S69"/>
    </row>
    <row r="70" spans="1:19" s="28" customFormat="1" x14ac:dyDescent="0.25">
      <c r="A70" s="30"/>
      <c r="B70" s="30"/>
      <c r="C70" s="31"/>
      <c r="D70" s="31"/>
      <c r="E70" s="31"/>
      <c r="F70" s="31"/>
      <c r="G70" s="31"/>
      <c r="H70" s="30"/>
      <c r="I70" s="30"/>
      <c r="J70" s="31"/>
      <c r="K70" s="30"/>
      <c r="L70" s="30"/>
      <c r="M70" s="30"/>
      <c r="N70" s="59"/>
      <c r="O70" s="52"/>
      <c r="P70" s="31"/>
      <c r="R70"/>
      <c r="S70"/>
    </row>
    <row r="71" spans="1:19" s="28" customFormat="1" x14ac:dyDescent="0.25">
      <c r="A71" s="30"/>
      <c r="B71" s="30"/>
      <c r="C71" s="31"/>
      <c r="D71" s="31"/>
      <c r="E71" s="31"/>
      <c r="F71" s="31"/>
      <c r="G71" s="31"/>
      <c r="H71" s="30"/>
      <c r="I71" s="30"/>
      <c r="J71" s="31"/>
      <c r="K71" s="30"/>
      <c r="L71" s="30"/>
      <c r="M71" s="30"/>
      <c r="N71" s="59"/>
      <c r="O71" s="52"/>
      <c r="P71" s="31"/>
      <c r="R71"/>
      <c r="S71"/>
    </row>
    <row r="72" spans="1:19" s="28" customFormat="1" x14ac:dyDescent="0.25">
      <c r="A72" s="30"/>
      <c r="B72" s="30"/>
      <c r="C72" s="31"/>
      <c r="D72" s="31"/>
      <c r="E72" s="31"/>
      <c r="F72" s="31"/>
      <c r="G72" s="31"/>
      <c r="H72" s="30"/>
      <c r="I72" s="30"/>
      <c r="J72" s="31"/>
      <c r="K72" s="30"/>
      <c r="L72" s="30"/>
      <c r="M72" s="30"/>
      <c r="N72" s="59"/>
      <c r="O72" s="52"/>
      <c r="P72" s="31"/>
      <c r="R72"/>
      <c r="S72"/>
    </row>
    <row r="73" spans="1:19" s="28" customFormat="1" x14ac:dyDescent="0.25">
      <c r="A73" s="30"/>
      <c r="B73" s="30"/>
      <c r="C73" s="31"/>
      <c r="D73" s="31"/>
      <c r="E73" s="31"/>
      <c r="F73" s="31"/>
      <c r="G73" s="31"/>
      <c r="H73" s="30"/>
      <c r="I73" s="30"/>
      <c r="J73" s="31"/>
      <c r="K73" s="30"/>
      <c r="L73" s="30"/>
      <c r="M73" s="30"/>
      <c r="N73" s="59"/>
      <c r="O73" s="52"/>
      <c r="P73" s="31"/>
      <c r="R73"/>
      <c r="S73"/>
    </row>
    <row r="74" spans="1:19" s="28" customFormat="1" x14ac:dyDescent="0.25">
      <c r="A74" s="30"/>
      <c r="B74" s="30"/>
      <c r="C74" s="31"/>
      <c r="D74" s="31"/>
      <c r="E74" s="31"/>
      <c r="F74" s="31"/>
      <c r="G74" s="31"/>
      <c r="H74" s="30"/>
      <c r="I74" s="30"/>
      <c r="J74" s="31"/>
      <c r="K74" s="30"/>
      <c r="L74" s="30"/>
      <c r="M74" s="30"/>
      <c r="N74" s="59"/>
      <c r="O74" s="52"/>
      <c r="P74" s="31"/>
      <c r="R74"/>
      <c r="S74"/>
    </row>
    <row r="75" spans="1:19" s="28" customFormat="1" x14ac:dyDescent="0.25">
      <c r="A75" s="30"/>
      <c r="B75" s="30"/>
      <c r="C75" s="31"/>
      <c r="D75" s="31"/>
      <c r="E75" s="31"/>
      <c r="F75" s="31"/>
      <c r="G75" s="31"/>
      <c r="H75" s="30"/>
      <c r="I75" s="30"/>
      <c r="J75" s="31"/>
      <c r="K75" s="30"/>
      <c r="L75" s="30"/>
      <c r="M75" s="30"/>
      <c r="N75" s="59"/>
      <c r="O75" s="52"/>
      <c r="P75" s="31"/>
      <c r="R75"/>
      <c r="S75"/>
    </row>
    <row r="76" spans="1:19" s="28" customFormat="1" x14ac:dyDescent="0.25">
      <c r="A76" s="30"/>
      <c r="B76" s="30"/>
      <c r="C76" s="31"/>
      <c r="D76" s="31"/>
      <c r="E76" s="31"/>
      <c r="F76" s="31"/>
      <c r="G76" s="31"/>
      <c r="H76" s="30"/>
      <c r="I76" s="30"/>
      <c r="J76" s="31"/>
      <c r="K76" s="30"/>
      <c r="L76" s="30"/>
      <c r="M76" s="30"/>
      <c r="N76" s="59"/>
      <c r="O76" s="52"/>
      <c r="P76" s="31"/>
      <c r="R76"/>
      <c r="S76"/>
    </row>
    <row r="77" spans="1:19" s="28" customFormat="1" x14ac:dyDescent="0.25">
      <c r="A77" s="30"/>
      <c r="B77" s="30"/>
      <c r="C77" s="31"/>
      <c r="D77" s="31"/>
      <c r="E77" s="31"/>
      <c r="F77" s="31"/>
      <c r="G77" s="31"/>
      <c r="H77" s="30"/>
      <c r="I77" s="30"/>
      <c r="J77" s="31"/>
      <c r="K77" s="30"/>
      <c r="L77" s="30"/>
      <c r="M77" s="30"/>
      <c r="N77" s="59"/>
      <c r="O77" s="52"/>
      <c r="P77" s="31"/>
      <c r="R77"/>
      <c r="S77"/>
    </row>
    <row r="78" spans="1:19" s="28" customFormat="1" x14ac:dyDescent="0.25">
      <c r="A78" s="30"/>
      <c r="B78" s="30"/>
      <c r="C78" s="31"/>
      <c r="D78" s="31"/>
      <c r="E78" s="31"/>
      <c r="F78" s="31"/>
      <c r="G78" s="31"/>
      <c r="H78" s="30"/>
      <c r="I78" s="30"/>
      <c r="J78" s="31"/>
      <c r="K78" s="30"/>
      <c r="L78" s="30"/>
      <c r="M78" s="30"/>
      <c r="N78" s="59"/>
      <c r="O78" s="52"/>
      <c r="P78" s="31"/>
      <c r="R78"/>
      <c r="S78"/>
    </row>
    <row r="79" spans="1:19" s="28" customFormat="1" x14ac:dyDescent="0.25">
      <c r="A79" s="30"/>
      <c r="B79" s="30"/>
      <c r="C79" s="31"/>
      <c r="D79" s="31"/>
      <c r="E79" s="31"/>
      <c r="F79" s="31"/>
      <c r="G79" s="31"/>
      <c r="H79" s="30"/>
      <c r="I79" s="30"/>
      <c r="J79" s="31"/>
      <c r="K79" s="30"/>
      <c r="L79" s="30"/>
      <c r="M79" s="30"/>
      <c r="N79" s="59"/>
      <c r="O79" s="52"/>
      <c r="P79" s="31"/>
      <c r="R79"/>
      <c r="S79"/>
    </row>
    <row r="80" spans="1:19" s="28" customFormat="1" x14ac:dyDescent="0.25">
      <c r="A80" s="30"/>
      <c r="B80" s="30"/>
      <c r="C80" s="31"/>
      <c r="D80" s="31"/>
      <c r="E80" s="31"/>
      <c r="F80" s="31"/>
      <c r="G80" s="31"/>
      <c r="H80" s="30"/>
      <c r="I80" s="30"/>
      <c r="J80" s="31"/>
      <c r="K80" s="30"/>
      <c r="L80" s="30"/>
      <c r="M80" s="30"/>
      <c r="N80" s="59"/>
      <c r="O80" s="52"/>
      <c r="P80" s="31"/>
      <c r="R80"/>
      <c r="S80"/>
    </row>
    <row r="81" spans="1:19" s="28" customFormat="1" x14ac:dyDescent="0.25">
      <c r="A81" s="30"/>
      <c r="B81" s="30"/>
      <c r="C81" s="31"/>
      <c r="D81" s="31"/>
      <c r="E81" s="31"/>
      <c r="F81" s="31"/>
      <c r="G81" s="31"/>
      <c r="H81" s="30"/>
      <c r="I81" s="30"/>
      <c r="J81" s="31"/>
      <c r="K81" s="30"/>
      <c r="L81" s="30"/>
      <c r="M81" s="30"/>
      <c r="N81" s="59"/>
      <c r="O81" s="52"/>
      <c r="P81" s="31"/>
      <c r="R81"/>
      <c r="S81"/>
    </row>
    <row r="82" spans="1:19" s="28" customFormat="1" x14ac:dyDescent="0.25">
      <c r="A82" s="30"/>
      <c r="B82" s="30"/>
      <c r="C82" s="31"/>
      <c r="D82" s="31"/>
      <c r="E82" s="31"/>
      <c r="F82" s="31"/>
      <c r="G82" s="31"/>
      <c r="H82" s="30"/>
      <c r="I82" s="30"/>
      <c r="J82" s="31"/>
      <c r="K82" s="30"/>
      <c r="L82" s="30"/>
      <c r="M82" s="30"/>
      <c r="N82" s="59"/>
      <c r="O82" s="52"/>
      <c r="P82" s="31"/>
      <c r="R82"/>
      <c r="S82"/>
    </row>
    <row r="83" spans="1:19" s="28" customFormat="1" x14ac:dyDescent="0.25">
      <c r="A83" s="30"/>
      <c r="B83" s="30"/>
      <c r="C83" s="31"/>
      <c r="D83" s="31"/>
      <c r="E83" s="31"/>
      <c r="F83" s="31"/>
      <c r="G83" s="31"/>
      <c r="H83" s="30"/>
      <c r="I83" s="30"/>
      <c r="J83" s="31"/>
      <c r="K83" s="30"/>
      <c r="L83" s="30"/>
      <c r="M83" s="30"/>
      <c r="N83" s="59"/>
      <c r="O83" s="52"/>
      <c r="P83" s="31"/>
      <c r="R83"/>
      <c r="S83"/>
    </row>
    <row r="84" spans="1:19" s="28" customFormat="1" x14ac:dyDescent="0.25">
      <c r="A84" s="30"/>
      <c r="B84" s="30"/>
      <c r="C84" s="31"/>
      <c r="D84" s="31"/>
      <c r="E84" s="31"/>
      <c r="F84" s="31"/>
      <c r="G84" s="31"/>
      <c r="H84" s="30"/>
      <c r="I84" s="30"/>
      <c r="J84" s="31"/>
      <c r="K84" s="30"/>
      <c r="L84" s="30"/>
      <c r="M84" s="30"/>
      <c r="N84" s="59"/>
      <c r="O84" s="52"/>
      <c r="P84" s="31"/>
      <c r="R84"/>
      <c r="S84"/>
    </row>
    <row r="85" spans="1:19" s="28" customFormat="1" x14ac:dyDescent="0.25">
      <c r="A85" s="30"/>
      <c r="B85" s="30"/>
      <c r="C85" s="31"/>
      <c r="D85" s="31"/>
      <c r="E85" s="31"/>
      <c r="F85" s="31"/>
      <c r="G85" s="31"/>
      <c r="H85" s="30"/>
      <c r="I85" s="30"/>
      <c r="J85" s="31"/>
      <c r="K85" s="30"/>
      <c r="L85" s="30"/>
      <c r="M85" s="30"/>
      <c r="N85" s="59"/>
      <c r="O85" s="52"/>
      <c r="P85" s="31"/>
      <c r="R85"/>
      <c r="S85"/>
    </row>
    <row r="86" spans="1:19" s="28" customFormat="1" x14ac:dyDescent="0.25">
      <c r="A86" s="30"/>
      <c r="B86" s="30"/>
      <c r="C86" s="31"/>
      <c r="D86" s="31"/>
      <c r="E86" s="31"/>
      <c r="F86" s="31"/>
      <c r="G86" s="31"/>
      <c r="H86" s="30"/>
      <c r="I86" s="30"/>
      <c r="J86" s="31"/>
      <c r="K86" s="30"/>
      <c r="L86" s="30"/>
      <c r="M86" s="30"/>
      <c r="N86" s="59"/>
      <c r="O86" s="52"/>
      <c r="P86" s="31"/>
      <c r="R86"/>
      <c r="S86"/>
    </row>
    <row r="87" spans="1:19" s="28" customFormat="1" x14ac:dyDescent="0.25">
      <c r="A87" s="30"/>
      <c r="B87" s="30"/>
      <c r="C87" s="31"/>
      <c r="D87" s="31"/>
      <c r="E87" s="31"/>
      <c r="F87" s="31"/>
      <c r="G87" s="31"/>
      <c r="H87" s="30"/>
      <c r="I87" s="30"/>
      <c r="J87" s="31"/>
      <c r="K87" s="30"/>
      <c r="L87" s="30"/>
      <c r="M87" s="30"/>
      <c r="N87" s="59"/>
      <c r="O87" s="52"/>
      <c r="P87" s="31"/>
      <c r="R87"/>
      <c r="S87"/>
    </row>
    <row r="88" spans="1:19" s="28" customFormat="1" x14ac:dyDescent="0.25">
      <c r="A88" s="30"/>
      <c r="B88" s="30"/>
      <c r="C88" s="31"/>
      <c r="D88" s="31"/>
      <c r="E88" s="31"/>
      <c r="F88" s="31"/>
      <c r="G88" s="31"/>
      <c r="H88" s="30"/>
      <c r="I88" s="30"/>
      <c r="J88" s="31"/>
      <c r="K88" s="30"/>
      <c r="L88" s="30"/>
      <c r="M88" s="30"/>
      <c r="N88" s="59"/>
      <c r="O88" s="52"/>
      <c r="P88" s="31"/>
      <c r="R88"/>
      <c r="S88"/>
    </row>
    <row r="89" spans="1:19" s="28" customFormat="1" x14ac:dyDescent="0.25">
      <c r="A89" s="30"/>
      <c r="B89" s="30"/>
      <c r="C89" s="31"/>
      <c r="D89" s="31"/>
      <c r="E89" s="31"/>
      <c r="F89" s="31"/>
      <c r="G89" s="31"/>
      <c r="H89" s="30"/>
      <c r="I89" s="30"/>
      <c r="J89" s="31"/>
      <c r="K89" s="30"/>
      <c r="L89" s="30"/>
      <c r="M89" s="30"/>
      <c r="N89" s="59"/>
      <c r="O89" s="52"/>
      <c r="P89" s="31"/>
      <c r="R89"/>
      <c r="S89"/>
    </row>
    <row r="90" spans="1:19" s="28" customFormat="1" x14ac:dyDescent="0.25">
      <c r="A90" s="30"/>
      <c r="B90" s="30"/>
      <c r="C90" s="31"/>
      <c r="D90" s="31"/>
      <c r="E90" s="31"/>
      <c r="F90" s="31"/>
      <c r="G90" s="31"/>
      <c r="H90" s="30"/>
      <c r="I90" s="30"/>
      <c r="J90" s="31"/>
      <c r="K90" s="30"/>
      <c r="L90" s="30"/>
      <c r="M90" s="30"/>
      <c r="N90" s="59"/>
      <c r="O90" s="52"/>
      <c r="P90" s="31"/>
      <c r="R90"/>
      <c r="S90"/>
    </row>
    <row r="91" spans="1:19" s="28" customFormat="1" x14ac:dyDescent="0.25">
      <c r="A91" s="30"/>
      <c r="B91" s="30"/>
      <c r="C91" s="31"/>
      <c r="D91" s="31"/>
      <c r="E91" s="31"/>
      <c r="F91" s="31"/>
      <c r="G91" s="31"/>
      <c r="H91" s="30"/>
      <c r="I91" s="30"/>
      <c r="J91" s="31"/>
      <c r="K91" s="30"/>
      <c r="L91" s="30"/>
      <c r="M91" s="30"/>
      <c r="N91" s="59"/>
      <c r="O91" s="52"/>
      <c r="P91" s="31"/>
      <c r="R91"/>
      <c r="S91"/>
    </row>
    <row r="92" spans="1:19" s="28" customFormat="1" x14ac:dyDescent="0.25">
      <c r="A92" s="30"/>
      <c r="B92" s="30"/>
      <c r="C92" s="31"/>
      <c r="D92" s="31"/>
      <c r="E92" s="31"/>
      <c r="F92" s="31"/>
      <c r="G92" s="31"/>
      <c r="H92" s="30"/>
      <c r="I92" s="30"/>
      <c r="J92" s="31"/>
      <c r="K92" s="30"/>
      <c r="L92" s="30"/>
      <c r="M92" s="30"/>
      <c r="N92" s="59"/>
      <c r="O92" s="52"/>
      <c r="P92" s="31"/>
      <c r="R92"/>
      <c r="S92"/>
    </row>
    <row r="93" spans="1:19" s="28" customFormat="1" x14ac:dyDescent="0.25">
      <c r="A93" s="30"/>
      <c r="B93" s="30"/>
      <c r="C93" s="31"/>
      <c r="D93" s="31"/>
      <c r="E93" s="31"/>
      <c r="F93" s="31"/>
      <c r="G93" s="31"/>
      <c r="H93" s="30"/>
      <c r="I93" s="30"/>
      <c r="J93" s="31"/>
      <c r="K93" s="30"/>
      <c r="L93" s="30"/>
      <c r="M93" s="30"/>
      <c r="N93" s="59"/>
      <c r="O93" s="52"/>
      <c r="P93" s="31"/>
      <c r="R93"/>
      <c r="S93"/>
    </row>
    <row r="94" spans="1:19" s="28" customFormat="1" x14ac:dyDescent="0.25">
      <c r="A94" s="30"/>
      <c r="B94" s="30"/>
      <c r="C94" s="31"/>
      <c r="D94" s="31"/>
      <c r="E94" s="31"/>
      <c r="F94" s="31"/>
      <c r="G94" s="31"/>
      <c r="H94" s="30"/>
      <c r="I94" s="30"/>
      <c r="J94" s="31"/>
      <c r="K94" s="30"/>
      <c r="L94" s="30"/>
      <c r="M94" s="30"/>
      <c r="N94" s="59"/>
      <c r="O94" s="52"/>
      <c r="P94" s="31"/>
      <c r="R94"/>
      <c r="S94"/>
    </row>
    <row r="95" spans="1:19" s="28" customFormat="1" x14ac:dyDescent="0.25">
      <c r="A95" s="30"/>
      <c r="B95" s="30"/>
      <c r="C95" s="31"/>
      <c r="D95" s="31"/>
      <c r="E95" s="31"/>
      <c r="F95" s="31"/>
      <c r="G95" s="31"/>
      <c r="H95" s="30"/>
      <c r="I95" s="30"/>
      <c r="J95" s="31"/>
      <c r="K95" s="30"/>
      <c r="L95" s="30"/>
      <c r="M95" s="30"/>
      <c r="N95" s="59"/>
      <c r="O95" s="52"/>
      <c r="P95" s="31"/>
      <c r="R95"/>
      <c r="S95"/>
    </row>
    <row r="96" spans="1:19" s="28" customFormat="1" x14ac:dyDescent="0.25">
      <c r="A96" s="30"/>
      <c r="B96" s="30"/>
      <c r="C96" s="31"/>
      <c r="D96" s="31"/>
      <c r="E96" s="31"/>
      <c r="F96" s="31"/>
      <c r="G96" s="31"/>
      <c r="H96" s="30"/>
      <c r="I96" s="30"/>
      <c r="J96" s="31"/>
      <c r="K96" s="30"/>
      <c r="L96" s="30"/>
      <c r="M96" s="30"/>
      <c r="N96" s="59"/>
      <c r="O96" s="52"/>
      <c r="P96" s="31"/>
      <c r="R96"/>
      <c r="S96"/>
    </row>
    <row r="97" spans="1:19" s="28" customFormat="1" x14ac:dyDescent="0.25">
      <c r="A97" s="30"/>
      <c r="B97" s="30"/>
      <c r="C97" s="31"/>
      <c r="D97" s="31"/>
      <c r="E97" s="31"/>
      <c r="F97" s="31"/>
      <c r="G97" s="31"/>
      <c r="H97" s="30"/>
      <c r="I97" s="30"/>
      <c r="J97" s="31"/>
      <c r="K97" s="30"/>
      <c r="L97" s="30"/>
      <c r="M97" s="30"/>
      <c r="N97" s="59"/>
      <c r="O97" s="52"/>
      <c r="P97" s="31"/>
      <c r="R97"/>
      <c r="S97"/>
    </row>
    <row r="98" spans="1:19" s="28" customFormat="1" x14ac:dyDescent="0.25">
      <c r="A98" s="30"/>
      <c r="B98" s="30"/>
      <c r="C98" s="31"/>
      <c r="D98" s="31"/>
      <c r="E98" s="31"/>
      <c r="F98" s="31"/>
      <c r="G98" s="31"/>
      <c r="H98" s="30"/>
      <c r="I98" s="30"/>
      <c r="J98" s="31"/>
      <c r="K98" s="30"/>
      <c r="L98" s="30"/>
      <c r="M98" s="30"/>
      <c r="N98" s="59"/>
      <c r="O98" s="52"/>
      <c r="P98" s="31"/>
      <c r="R98"/>
      <c r="S98"/>
    </row>
    <row r="99" spans="1:19" s="28" customFormat="1" x14ac:dyDescent="0.25">
      <c r="A99" s="30"/>
      <c r="B99" s="30"/>
      <c r="C99" s="31"/>
      <c r="D99" s="31"/>
      <c r="E99" s="31"/>
      <c r="F99" s="31"/>
      <c r="G99" s="31"/>
      <c r="H99" s="30"/>
      <c r="I99" s="30"/>
      <c r="J99" s="31"/>
      <c r="K99" s="30"/>
      <c r="L99" s="30"/>
      <c r="M99" s="30"/>
      <c r="N99" s="59"/>
      <c r="O99" s="52"/>
      <c r="P99" s="31"/>
      <c r="R99"/>
      <c r="S99"/>
    </row>
    <row r="100" spans="1:19" s="28" customFormat="1" x14ac:dyDescent="0.25">
      <c r="A100" s="30"/>
      <c r="B100" s="30"/>
      <c r="C100" s="31"/>
      <c r="D100" s="31"/>
      <c r="E100" s="31"/>
      <c r="F100" s="31"/>
      <c r="G100" s="31"/>
      <c r="H100" s="30"/>
      <c r="I100" s="30"/>
      <c r="J100" s="31"/>
      <c r="K100" s="30"/>
      <c r="L100" s="30"/>
      <c r="M100" s="30"/>
      <c r="N100" s="59"/>
      <c r="O100" s="52"/>
      <c r="P100" s="31"/>
      <c r="R100"/>
      <c r="S100"/>
    </row>
    <row r="101" spans="1:19" s="28" customFormat="1" x14ac:dyDescent="0.25">
      <c r="A101" s="30"/>
      <c r="B101" s="30"/>
      <c r="C101" s="31"/>
      <c r="D101" s="31"/>
      <c r="E101" s="31"/>
      <c r="F101" s="31"/>
      <c r="G101" s="31"/>
      <c r="H101" s="30"/>
      <c r="I101" s="30"/>
      <c r="J101" s="31"/>
      <c r="K101" s="30"/>
      <c r="L101" s="30"/>
      <c r="M101" s="30"/>
      <c r="N101" s="59"/>
      <c r="O101" s="52"/>
      <c r="P101" s="31"/>
      <c r="R101"/>
      <c r="S101"/>
    </row>
    <row r="102" spans="1:19" s="28" customFormat="1" x14ac:dyDescent="0.25">
      <c r="A102" s="30"/>
      <c r="B102" s="30"/>
      <c r="C102" s="31"/>
      <c r="D102" s="31"/>
      <c r="E102" s="31"/>
      <c r="F102" s="31"/>
      <c r="G102" s="31"/>
      <c r="H102" s="30"/>
      <c r="I102" s="30"/>
      <c r="J102" s="31"/>
      <c r="K102" s="30"/>
      <c r="L102" s="30"/>
      <c r="M102" s="30"/>
      <c r="N102" s="59"/>
      <c r="O102" s="52"/>
      <c r="P102" s="31"/>
      <c r="R102"/>
      <c r="S102"/>
    </row>
    <row r="103" spans="1:19" s="28" customFormat="1" x14ac:dyDescent="0.25">
      <c r="A103" s="30"/>
      <c r="B103" s="30"/>
      <c r="C103" s="31"/>
      <c r="D103" s="31"/>
      <c r="E103" s="31"/>
      <c r="F103" s="31"/>
      <c r="G103" s="31"/>
      <c r="H103" s="30"/>
      <c r="I103" s="30"/>
      <c r="J103" s="31"/>
      <c r="K103" s="30"/>
      <c r="L103" s="30"/>
      <c r="M103" s="30"/>
      <c r="N103" s="59"/>
      <c r="O103" s="52"/>
      <c r="P103" s="31"/>
      <c r="R103"/>
      <c r="S103"/>
    </row>
    <row r="104" spans="1:19" s="28" customFormat="1" x14ac:dyDescent="0.25">
      <c r="A104" s="30"/>
      <c r="B104" s="30"/>
      <c r="C104" s="31"/>
      <c r="D104" s="31"/>
      <c r="E104" s="31"/>
      <c r="F104" s="31"/>
      <c r="G104" s="31"/>
      <c r="H104" s="30"/>
      <c r="I104" s="30"/>
      <c r="J104" s="31"/>
      <c r="K104" s="30"/>
      <c r="L104" s="30"/>
      <c r="M104" s="30"/>
      <c r="N104" s="59"/>
      <c r="O104" s="52"/>
      <c r="P104" s="31"/>
      <c r="R104"/>
      <c r="S104"/>
    </row>
    <row r="105" spans="1:19" s="28" customFormat="1" x14ac:dyDescent="0.25">
      <c r="A105" s="30"/>
      <c r="B105" s="30"/>
      <c r="C105" s="31"/>
      <c r="D105" s="31"/>
      <c r="E105" s="31"/>
      <c r="F105" s="31"/>
      <c r="G105" s="31"/>
      <c r="H105" s="30"/>
      <c r="I105" s="30"/>
      <c r="J105" s="31"/>
      <c r="K105" s="30"/>
      <c r="L105" s="30"/>
      <c r="M105" s="30"/>
      <c r="N105" s="59"/>
      <c r="O105" s="52"/>
      <c r="P105" s="31"/>
      <c r="R105"/>
      <c r="S105"/>
    </row>
    <row r="106" spans="1:19" s="28" customFormat="1" x14ac:dyDescent="0.25">
      <c r="A106" s="30"/>
      <c r="B106" s="30"/>
      <c r="C106" s="31"/>
      <c r="D106" s="31"/>
      <c r="E106" s="31"/>
      <c r="F106" s="31"/>
      <c r="G106" s="31"/>
      <c r="H106" s="30"/>
      <c r="I106" s="30"/>
      <c r="J106" s="31"/>
      <c r="K106" s="30"/>
      <c r="L106" s="30"/>
      <c r="M106" s="30"/>
      <c r="N106" s="59"/>
      <c r="O106" s="52"/>
      <c r="P106" s="31"/>
      <c r="R106"/>
      <c r="S106"/>
    </row>
    <row r="107" spans="1:19" s="28" customFormat="1" x14ac:dyDescent="0.25">
      <c r="A107" s="30"/>
      <c r="B107" s="30"/>
      <c r="C107" s="31"/>
      <c r="D107" s="31"/>
      <c r="E107" s="31"/>
      <c r="F107" s="31"/>
      <c r="G107" s="31"/>
      <c r="H107" s="30"/>
      <c r="I107" s="30"/>
      <c r="J107" s="31"/>
      <c r="K107" s="30"/>
      <c r="L107" s="30"/>
      <c r="M107" s="30"/>
      <c r="N107" s="59"/>
      <c r="O107" s="52"/>
      <c r="P107" s="31"/>
      <c r="R107"/>
      <c r="S107"/>
    </row>
    <row r="108" spans="1:19" s="28" customFormat="1" x14ac:dyDescent="0.25">
      <c r="A108" s="30"/>
      <c r="B108" s="30"/>
      <c r="C108" s="31"/>
      <c r="D108" s="31"/>
      <c r="E108" s="31"/>
      <c r="F108" s="31"/>
      <c r="G108" s="31"/>
      <c r="H108" s="30"/>
      <c r="I108" s="30"/>
      <c r="J108" s="31"/>
      <c r="K108" s="30"/>
      <c r="L108" s="30"/>
      <c r="M108" s="30"/>
      <c r="N108" s="59"/>
      <c r="O108" s="52"/>
      <c r="P108" s="31"/>
      <c r="R108"/>
      <c r="S108"/>
    </row>
    <row r="109" spans="1:19" s="28" customFormat="1" x14ac:dyDescent="0.25">
      <c r="A109" s="30"/>
      <c r="B109" s="30"/>
      <c r="C109" s="31"/>
      <c r="D109" s="31"/>
      <c r="E109" s="31"/>
      <c r="F109" s="31"/>
      <c r="G109" s="31"/>
      <c r="H109" s="30"/>
      <c r="I109" s="30"/>
      <c r="J109" s="31"/>
      <c r="K109" s="30"/>
      <c r="L109" s="30"/>
      <c r="M109" s="30"/>
      <c r="N109" s="59"/>
      <c r="O109" s="52"/>
      <c r="P109" s="31"/>
      <c r="R109"/>
      <c r="S109"/>
    </row>
    <row r="110" spans="1:19" s="28" customFormat="1" x14ac:dyDescent="0.25">
      <c r="A110" s="30"/>
      <c r="B110" s="30"/>
      <c r="C110" s="31"/>
      <c r="D110" s="31"/>
      <c r="E110" s="31"/>
      <c r="F110" s="31"/>
      <c r="G110" s="31"/>
      <c r="H110" s="30"/>
      <c r="I110" s="30"/>
      <c r="J110" s="31"/>
      <c r="K110" s="30"/>
      <c r="L110" s="30"/>
      <c r="M110" s="30"/>
      <c r="N110" s="59"/>
      <c r="O110" s="52"/>
      <c r="P110" s="31"/>
      <c r="R110"/>
      <c r="S110"/>
    </row>
    <row r="111" spans="1:19" s="28" customFormat="1" x14ac:dyDescent="0.25">
      <c r="A111" s="30"/>
      <c r="B111" s="30"/>
      <c r="C111" s="31"/>
      <c r="D111" s="31"/>
      <c r="E111" s="31"/>
      <c r="F111" s="31"/>
      <c r="G111" s="31"/>
      <c r="H111" s="30"/>
      <c r="I111" s="30"/>
      <c r="J111" s="31"/>
      <c r="K111" s="30"/>
      <c r="L111" s="30"/>
      <c r="M111" s="30"/>
      <c r="N111" s="59"/>
      <c r="O111" s="52"/>
      <c r="P111" s="31"/>
      <c r="R111"/>
      <c r="S111"/>
    </row>
    <row r="112" spans="1:19" s="28" customFormat="1" x14ac:dyDescent="0.25">
      <c r="A112" s="30"/>
      <c r="B112" s="30"/>
      <c r="C112" s="31"/>
      <c r="D112" s="31"/>
      <c r="E112" s="31"/>
      <c r="F112" s="31"/>
      <c r="G112" s="31"/>
      <c r="H112" s="30"/>
      <c r="I112" s="30"/>
      <c r="J112" s="31"/>
      <c r="K112" s="30"/>
      <c r="L112" s="30"/>
      <c r="M112" s="30"/>
      <c r="N112" s="59"/>
      <c r="O112" s="52"/>
      <c r="P112" s="31"/>
      <c r="R112"/>
      <c r="S112"/>
    </row>
    <row r="113" spans="1:19" s="28" customFormat="1" x14ac:dyDescent="0.25">
      <c r="A113" s="30"/>
      <c r="B113" s="30"/>
      <c r="C113" s="31"/>
      <c r="D113" s="31"/>
      <c r="E113" s="31"/>
      <c r="F113" s="31"/>
      <c r="G113" s="31"/>
      <c r="H113" s="30"/>
      <c r="I113" s="30"/>
      <c r="J113" s="31"/>
      <c r="K113" s="30"/>
      <c r="L113" s="30"/>
      <c r="M113" s="30"/>
      <c r="N113" s="59"/>
      <c r="O113" s="52"/>
      <c r="P113" s="31"/>
      <c r="R113"/>
      <c r="S113"/>
    </row>
    <row r="114" spans="1:19" s="28" customFormat="1" x14ac:dyDescent="0.25">
      <c r="A114" s="30"/>
      <c r="B114" s="30"/>
      <c r="C114" s="31"/>
      <c r="D114" s="31"/>
      <c r="E114" s="31"/>
      <c r="F114" s="31"/>
      <c r="G114" s="31"/>
      <c r="H114" s="30"/>
      <c r="I114" s="30"/>
      <c r="J114" s="31"/>
      <c r="K114" s="30"/>
      <c r="L114" s="30"/>
      <c r="M114" s="30"/>
      <c r="N114" s="59"/>
      <c r="O114" s="52"/>
      <c r="P114" s="31"/>
      <c r="R114"/>
      <c r="S114"/>
    </row>
    <row r="115" spans="1:19" s="28" customFormat="1" x14ac:dyDescent="0.25">
      <c r="A115" s="30"/>
      <c r="B115" s="30"/>
      <c r="C115" s="31"/>
      <c r="D115" s="31"/>
      <c r="E115" s="31"/>
      <c r="F115" s="31"/>
      <c r="G115" s="31"/>
      <c r="H115" s="30"/>
      <c r="I115" s="30"/>
      <c r="J115" s="31"/>
      <c r="K115" s="30"/>
      <c r="L115" s="30"/>
      <c r="M115" s="30"/>
      <c r="N115" s="59"/>
      <c r="O115" s="52"/>
      <c r="P115" s="31"/>
      <c r="R115"/>
      <c r="S115"/>
    </row>
    <row r="116" spans="1:19" s="28" customFormat="1" x14ac:dyDescent="0.25">
      <c r="A116" s="30"/>
      <c r="B116" s="30"/>
      <c r="C116" s="31"/>
      <c r="D116" s="31"/>
      <c r="E116" s="31"/>
      <c r="F116" s="31"/>
      <c r="G116" s="31"/>
      <c r="H116" s="30"/>
      <c r="I116" s="30"/>
      <c r="J116" s="31"/>
      <c r="K116" s="30"/>
      <c r="L116" s="30"/>
      <c r="M116" s="30"/>
      <c r="N116" s="59"/>
      <c r="O116" s="52"/>
      <c r="P116" s="31"/>
      <c r="R116"/>
      <c r="S116"/>
    </row>
    <row r="117" spans="1:19" s="28" customFormat="1" x14ac:dyDescent="0.25">
      <c r="A117" s="30"/>
      <c r="B117" s="30"/>
      <c r="C117" s="31"/>
      <c r="D117" s="31"/>
      <c r="E117" s="31"/>
      <c r="F117" s="31"/>
      <c r="G117" s="31"/>
      <c r="H117" s="30"/>
      <c r="I117" s="30"/>
      <c r="J117" s="31"/>
      <c r="K117" s="30"/>
      <c r="L117" s="30"/>
      <c r="M117" s="30"/>
      <c r="N117" s="59"/>
      <c r="O117" s="52"/>
      <c r="P117" s="31"/>
      <c r="R117"/>
      <c r="S117"/>
    </row>
    <row r="118" spans="1:19" s="28" customFormat="1" x14ac:dyDescent="0.25">
      <c r="A118" s="30"/>
      <c r="B118" s="30"/>
      <c r="C118" s="31"/>
      <c r="D118" s="31"/>
      <c r="E118" s="31"/>
      <c r="F118" s="31"/>
      <c r="G118" s="31"/>
      <c r="H118" s="30"/>
      <c r="I118" s="30"/>
      <c r="J118" s="31"/>
      <c r="K118" s="30"/>
      <c r="L118" s="30"/>
      <c r="M118" s="30"/>
      <c r="N118" s="59"/>
      <c r="O118" s="52"/>
      <c r="P118" s="31"/>
      <c r="R118"/>
      <c r="S118"/>
    </row>
    <row r="119" spans="1:19" s="28" customFormat="1" x14ac:dyDescent="0.25">
      <c r="A119" s="30"/>
      <c r="B119" s="30"/>
      <c r="C119" s="31"/>
      <c r="D119" s="31"/>
      <c r="E119" s="31"/>
      <c r="F119" s="31"/>
      <c r="G119" s="31"/>
      <c r="H119" s="30"/>
      <c r="I119" s="30"/>
      <c r="J119" s="31"/>
      <c r="K119" s="30"/>
      <c r="L119" s="30"/>
      <c r="M119" s="30"/>
      <c r="N119" s="59"/>
      <c r="O119" s="52"/>
      <c r="P119" s="31"/>
      <c r="R119"/>
      <c r="S119"/>
    </row>
    <row r="120" spans="1:19" s="28" customFormat="1" x14ac:dyDescent="0.25">
      <c r="A120" s="30"/>
      <c r="B120" s="30"/>
      <c r="C120" s="31"/>
      <c r="D120" s="31"/>
      <c r="E120" s="31"/>
      <c r="F120" s="31"/>
      <c r="G120" s="31"/>
      <c r="H120" s="30"/>
      <c r="I120" s="30"/>
      <c r="J120" s="31"/>
      <c r="K120" s="30"/>
      <c r="L120" s="30"/>
      <c r="M120" s="30"/>
      <c r="N120" s="59"/>
      <c r="O120" s="52"/>
      <c r="P120" s="31"/>
      <c r="R120"/>
      <c r="S120"/>
    </row>
    <row r="121" spans="1:19" s="28" customFormat="1" x14ac:dyDescent="0.25">
      <c r="A121" s="30"/>
      <c r="B121" s="30"/>
      <c r="C121" s="31"/>
      <c r="D121" s="31"/>
      <c r="E121" s="31"/>
      <c r="F121" s="31"/>
      <c r="G121" s="31"/>
      <c r="H121" s="30"/>
      <c r="I121" s="30"/>
      <c r="J121" s="31"/>
      <c r="K121" s="30"/>
      <c r="L121" s="30"/>
      <c r="M121" s="30"/>
      <c r="N121" s="59"/>
      <c r="O121" s="52"/>
      <c r="P121" s="31"/>
      <c r="R121"/>
      <c r="S121"/>
    </row>
    <row r="122" spans="1:19" s="28" customFormat="1" x14ac:dyDescent="0.25">
      <c r="A122" s="30"/>
      <c r="B122" s="30"/>
      <c r="C122" s="31"/>
      <c r="D122" s="31"/>
      <c r="E122" s="31"/>
      <c r="F122" s="31"/>
      <c r="G122" s="31"/>
      <c r="H122" s="30"/>
      <c r="I122" s="30"/>
      <c r="J122" s="31"/>
      <c r="K122" s="30"/>
      <c r="L122" s="30"/>
      <c r="M122" s="30"/>
      <c r="N122" s="59"/>
      <c r="O122" s="52"/>
      <c r="P122" s="31"/>
      <c r="R122"/>
      <c r="S122"/>
    </row>
    <row r="123" spans="1:19" s="28" customFormat="1" x14ac:dyDescent="0.25">
      <c r="A123" s="30"/>
      <c r="B123" s="30"/>
      <c r="C123" s="31"/>
      <c r="D123" s="31"/>
      <c r="E123" s="31"/>
      <c r="F123" s="31"/>
      <c r="G123" s="31"/>
      <c r="H123" s="30"/>
      <c r="I123" s="30"/>
      <c r="J123" s="31"/>
      <c r="K123" s="30"/>
      <c r="L123" s="30"/>
      <c r="M123" s="30"/>
      <c r="N123" s="59"/>
      <c r="O123" s="52"/>
      <c r="P123" s="31"/>
      <c r="R123"/>
      <c r="S123"/>
    </row>
    <row r="124" spans="1:19" s="28" customFormat="1" x14ac:dyDescent="0.25">
      <c r="A124" s="30"/>
      <c r="B124" s="30"/>
      <c r="C124" s="31"/>
      <c r="D124" s="31"/>
      <c r="E124" s="31"/>
      <c r="F124" s="31"/>
      <c r="G124" s="31"/>
      <c r="H124" s="30"/>
      <c r="I124" s="30"/>
      <c r="J124" s="31"/>
      <c r="K124" s="30"/>
      <c r="L124" s="30"/>
      <c r="M124" s="30"/>
      <c r="N124" s="59"/>
      <c r="O124" s="52"/>
      <c r="P124" s="31"/>
      <c r="R124"/>
      <c r="S124"/>
    </row>
    <row r="125" spans="1:19" s="28" customFormat="1" x14ac:dyDescent="0.25">
      <c r="A125" s="30"/>
      <c r="B125" s="30"/>
      <c r="C125" s="31"/>
      <c r="D125" s="31"/>
      <c r="E125" s="31"/>
      <c r="F125" s="31"/>
      <c r="G125" s="31"/>
      <c r="H125" s="30"/>
      <c r="I125" s="30"/>
      <c r="J125" s="31"/>
      <c r="K125" s="30"/>
      <c r="L125" s="30"/>
      <c r="M125" s="30"/>
      <c r="N125" s="59"/>
      <c r="O125" s="52"/>
      <c r="P125" s="31"/>
      <c r="R125"/>
      <c r="S125"/>
    </row>
    <row r="126" spans="1:19" s="28" customFormat="1" x14ac:dyDescent="0.25">
      <c r="A126" s="30"/>
      <c r="B126" s="30"/>
      <c r="C126" s="31"/>
      <c r="D126" s="31"/>
      <c r="E126" s="31"/>
      <c r="F126" s="31"/>
      <c r="G126" s="31"/>
      <c r="H126" s="30"/>
      <c r="I126" s="30"/>
      <c r="J126" s="31"/>
      <c r="K126" s="30"/>
      <c r="L126" s="30"/>
      <c r="M126" s="30"/>
      <c r="N126" s="59"/>
      <c r="O126" s="52"/>
      <c r="P126" s="31"/>
      <c r="R126"/>
      <c r="S126"/>
    </row>
    <row r="127" spans="1:19" s="28" customFormat="1" x14ac:dyDescent="0.25">
      <c r="A127" s="30"/>
      <c r="B127" s="30"/>
      <c r="C127" s="31"/>
      <c r="D127" s="31"/>
      <c r="E127" s="31"/>
      <c r="F127" s="31"/>
      <c r="G127" s="31"/>
      <c r="H127" s="30"/>
      <c r="I127" s="30"/>
      <c r="J127" s="31"/>
      <c r="K127" s="30"/>
      <c r="L127" s="30"/>
      <c r="M127" s="30"/>
      <c r="N127" s="59"/>
      <c r="O127" s="52"/>
      <c r="P127" s="31"/>
      <c r="R127"/>
      <c r="S127"/>
    </row>
    <row r="128" spans="1:19" s="28" customFormat="1" x14ac:dyDescent="0.25">
      <c r="A128" s="30"/>
      <c r="B128" s="30"/>
      <c r="C128" s="31"/>
      <c r="D128" s="31"/>
      <c r="E128" s="31"/>
      <c r="F128" s="31"/>
      <c r="G128" s="31"/>
      <c r="H128" s="30"/>
      <c r="I128" s="30"/>
      <c r="J128" s="31"/>
      <c r="K128" s="30"/>
      <c r="L128" s="30"/>
      <c r="M128" s="30"/>
      <c r="N128" s="59"/>
      <c r="O128" s="52"/>
      <c r="P128" s="31"/>
      <c r="R128"/>
      <c r="S128"/>
    </row>
    <row r="129" spans="1:19" s="28" customFormat="1" x14ac:dyDescent="0.25">
      <c r="A129" s="30"/>
      <c r="B129" s="30"/>
      <c r="C129" s="31"/>
      <c r="D129" s="31"/>
      <c r="E129" s="31"/>
      <c r="F129" s="31"/>
      <c r="G129" s="31"/>
      <c r="H129" s="30"/>
      <c r="I129" s="30"/>
      <c r="J129" s="31"/>
      <c r="K129" s="30"/>
      <c r="L129" s="30"/>
      <c r="M129" s="30"/>
      <c r="N129" s="59"/>
      <c r="O129" s="52"/>
      <c r="P129" s="31"/>
      <c r="R129"/>
      <c r="S129"/>
    </row>
    <row r="130" spans="1:19" s="28" customFormat="1" x14ac:dyDescent="0.25">
      <c r="A130" s="30"/>
      <c r="B130" s="30"/>
      <c r="C130" s="31"/>
      <c r="D130" s="31"/>
      <c r="E130" s="31"/>
      <c r="F130" s="31"/>
      <c r="G130" s="31"/>
      <c r="H130" s="30"/>
      <c r="I130" s="30"/>
      <c r="J130" s="31"/>
      <c r="K130" s="30"/>
      <c r="L130" s="30"/>
      <c r="M130" s="30"/>
      <c r="N130" s="59"/>
      <c r="O130" s="52"/>
      <c r="P130" s="31"/>
      <c r="R130"/>
      <c r="S130"/>
    </row>
    <row r="131" spans="1:19" s="28" customFormat="1" x14ac:dyDescent="0.25">
      <c r="A131" s="30"/>
      <c r="B131" s="30"/>
      <c r="C131" s="31"/>
      <c r="D131" s="31"/>
      <c r="E131" s="31"/>
      <c r="F131" s="31"/>
      <c r="G131" s="31"/>
      <c r="H131" s="30"/>
      <c r="I131" s="30"/>
      <c r="J131" s="31"/>
      <c r="K131" s="30"/>
      <c r="L131" s="30"/>
      <c r="M131" s="30"/>
      <c r="N131" s="59"/>
      <c r="O131" s="52"/>
      <c r="P131" s="31"/>
      <c r="R131"/>
      <c r="S131"/>
    </row>
    <row r="132" spans="1:19" s="28" customFormat="1" x14ac:dyDescent="0.25">
      <c r="A132" s="30"/>
      <c r="B132" s="30"/>
      <c r="C132" s="31"/>
      <c r="D132" s="31"/>
      <c r="E132" s="31"/>
      <c r="F132" s="31"/>
      <c r="G132" s="31"/>
      <c r="H132" s="30"/>
      <c r="I132" s="30"/>
      <c r="J132" s="31"/>
      <c r="K132" s="30"/>
      <c r="L132" s="30"/>
      <c r="M132" s="30"/>
      <c r="N132" s="59"/>
      <c r="O132" s="52"/>
      <c r="P132" s="31"/>
      <c r="R132"/>
      <c r="S132"/>
    </row>
    <row r="133" spans="1:19" s="28" customFormat="1" x14ac:dyDescent="0.25">
      <c r="A133" s="30"/>
      <c r="B133" s="30"/>
      <c r="C133" s="31"/>
      <c r="D133" s="31"/>
      <c r="E133" s="31"/>
      <c r="F133" s="31"/>
      <c r="G133" s="31"/>
      <c r="H133" s="30"/>
      <c r="I133" s="30"/>
      <c r="J133" s="31"/>
      <c r="K133" s="30"/>
      <c r="L133" s="30"/>
      <c r="M133" s="30"/>
      <c r="N133" s="59"/>
      <c r="O133" s="52"/>
      <c r="P133" s="31"/>
      <c r="R133"/>
      <c r="S133"/>
    </row>
    <row r="134" spans="1:19" s="28" customFormat="1" x14ac:dyDescent="0.25">
      <c r="A134" s="30"/>
      <c r="B134" s="30"/>
      <c r="C134" s="31"/>
      <c r="D134" s="31"/>
      <c r="E134" s="31"/>
      <c r="F134" s="31"/>
      <c r="G134" s="31"/>
      <c r="H134" s="30"/>
      <c r="I134" s="30"/>
      <c r="J134" s="31"/>
      <c r="K134" s="30"/>
      <c r="L134" s="30"/>
      <c r="M134" s="30"/>
      <c r="N134" s="59"/>
      <c r="O134" s="52"/>
      <c r="P134" s="31"/>
      <c r="R134"/>
      <c r="S134"/>
    </row>
    <row r="135" spans="1:19" s="28" customFormat="1" x14ac:dyDescent="0.25">
      <c r="A135" s="30"/>
      <c r="B135" s="30"/>
      <c r="C135" s="31"/>
      <c r="D135" s="31"/>
      <c r="E135" s="31"/>
      <c r="F135" s="31"/>
      <c r="G135" s="31"/>
      <c r="H135" s="30"/>
      <c r="I135" s="30"/>
      <c r="J135" s="31"/>
      <c r="K135" s="30"/>
      <c r="L135" s="30"/>
      <c r="M135" s="30"/>
      <c r="N135" s="59"/>
      <c r="O135" s="52"/>
      <c r="P135" s="31"/>
      <c r="R135"/>
      <c r="S135"/>
    </row>
    <row r="136" spans="1:19" s="28" customFormat="1" x14ac:dyDescent="0.25">
      <c r="A136" s="30"/>
      <c r="B136" s="30"/>
      <c r="C136" s="31"/>
      <c r="D136" s="31"/>
      <c r="E136" s="31"/>
      <c r="F136" s="31"/>
      <c r="G136" s="31"/>
      <c r="H136" s="30"/>
      <c r="I136" s="30"/>
      <c r="J136" s="31"/>
      <c r="K136" s="30"/>
      <c r="L136" s="30"/>
      <c r="M136" s="30"/>
      <c r="N136" s="59"/>
      <c r="O136" s="52"/>
      <c r="P136" s="31"/>
      <c r="R136"/>
      <c r="S136"/>
    </row>
    <row r="137" spans="1:19" s="28" customFormat="1" x14ac:dyDescent="0.25">
      <c r="A137" s="30"/>
      <c r="B137" s="30"/>
      <c r="C137" s="31"/>
      <c r="D137" s="31"/>
      <c r="E137" s="31"/>
      <c r="F137" s="31"/>
      <c r="G137" s="31"/>
      <c r="H137" s="30"/>
      <c r="I137" s="30"/>
      <c r="J137" s="31"/>
      <c r="K137" s="30"/>
      <c r="L137" s="30"/>
      <c r="M137" s="30"/>
      <c r="N137" s="59"/>
      <c r="O137" s="52"/>
      <c r="P137" s="31"/>
      <c r="R137"/>
      <c r="S137"/>
    </row>
    <row r="138" spans="1:19" s="28" customFormat="1" x14ac:dyDescent="0.25">
      <c r="A138" s="30"/>
      <c r="B138" s="30"/>
      <c r="C138" s="31"/>
      <c r="D138" s="31"/>
      <c r="E138" s="31"/>
      <c r="F138" s="31"/>
      <c r="G138" s="31"/>
      <c r="H138" s="30"/>
      <c r="I138" s="30"/>
      <c r="J138" s="31"/>
      <c r="K138" s="30"/>
      <c r="L138" s="30"/>
      <c r="M138" s="30"/>
      <c r="N138" s="59"/>
      <c r="O138" s="52"/>
      <c r="P138" s="31"/>
      <c r="R138"/>
      <c r="S138"/>
    </row>
    <row r="139" spans="1:19" s="28" customFormat="1" x14ac:dyDescent="0.25">
      <c r="A139" s="30"/>
      <c r="B139" s="30"/>
      <c r="C139" s="31"/>
      <c r="D139" s="31"/>
      <c r="E139" s="31"/>
      <c r="F139" s="31"/>
      <c r="G139" s="31"/>
      <c r="H139" s="30"/>
      <c r="I139" s="30"/>
      <c r="J139" s="31"/>
      <c r="K139" s="30"/>
      <c r="L139" s="30"/>
      <c r="M139" s="30"/>
      <c r="N139" s="59"/>
      <c r="O139" s="52"/>
      <c r="P139" s="31"/>
      <c r="R139"/>
      <c r="S139"/>
    </row>
    <row r="140" spans="1:19" s="28" customFormat="1" x14ac:dyDescent="0.25">
      <c r="A140" s="30"/>
      <c r="B140" s="30"/>
      <c r="C140" s="31"/>
      <c r="D140" s="31"/>
      <c r="E140" s="31"/>
      <c r="F140" s="31"/>
      <c r="G140" s="31"/>
      <c r="H140" s="30"/>
      <c r="I140" s="30"/>
      <c r="J140" s="31"/>
      <c r="K140" s="30"/>
      <c r="L140" s="30"/>
      <c r="M140" s="30"/>
      <c r="N140" s="59"/>
      <c r="O140" s="52"/>
      <c r="P140" s="31"/>
      <c r="R140"/>
      <c r="S140"/>
    </row>
    <row r="141" spans="1:19" s="28" customFormat="1" x14ac:dyDescent="0.25">
      <c r="A141" s="30"/>
      <c r="B141" s="30"/>
      <c r="C141" s="31"/>
      <c r="D141" s="31"/>
      <c r="E141" s="31"/>
      <c r="F141" s="31"/>
      <c r="G141" s="31"/>
      <c r="H141" s="30"/>
      <c r="I141" s="30"/>
      <c r="J141" s="31"/>
      <c r="K141" s="30"/>
      <c r="L141" s="30"/>
      <c r="M141" s="30"/>
      <c r="N141" s="59"/>
      <c r="O141" s="52"/>
      <c r="P141" s="31"/>
      <c r="R141"/>
      <c r="S141"/>
    </row>
    <row r="142" spans="1:19" s="28" customFormat="1" x14ac:dyDescent="0.25">
      <c r="A142" s="30"/>
      <c r="B142" s="30"/>
      <c r="C142" s="31"/>
      <c r="D142" s="31"/>
      <c r="E142" s="31"/>
      <c r="F142" s="31"/>
      <c r="G142" s="31"/>
      <c r="H142" s="30"/>
      <c r="I142" s="30"/>
      <c r="J142" s="31"/>
      <c r="K142" s="30"/>
      <c r="L142" s="30"/>
      <c r="M142" s="30"/>
      <c r="N142" s="59"/>
      <c r="O142" s="52"/>
      <c r="P142" s="31"/>
      <c r="R142"/>
      <c r="S142"/>
    </row>
    <row r="143" spans="1:19" s="28" customFormat="1" x14ac:dyDescent="0.25">
      <c r="A143" s="30"/>
      <c r="B143" s="30"/>
      <c r="C143" s="31"/>
      <c r="D143" s="31"/>
      <c r="E143" s="31"/>
      <c r="F143" s="31"/>
      <c r="G143" s="31"/>
      <c r="H143" s="30"/>
      <c r="I143" s="30"/>
      <c r="J143" s="31"/>
      <c r="K143" s="30"/>
      <c r="L143" s="30"/>
      <c r="M143" s="30"/>
      <c r="N143" s="59"/>
      <c r="O143" s="52"/>
      <c r="P143" s="31"/>
      <c r="R143"/>
      <c r="S143"/>
    </row>
    <row r="144" spans="1:19" s="28" customFormat="1" x14ac:dyDescent="0.25">
      <c r="A144" s="30"/>
      <c r="B144" s="30"/>
      <c r="C144" s="31"/>
      <c r="D144" s="31"/>
      <c r="E144" s="31"/>
      <c r="F144" s="31"/>
      <c r="G144" s="31"/>
      <c r="H144" s="30"/>
      <c r="I144" s="30"/>
      <c r="J144" s="31"/>
      <c r="K144" s="30"/>
      <c r="L144" s="30"/>
      <c r="M144" s="30"/>
      <c r="N144" s="59"/>
      <c r="O144" s="52"/>
      <c r="P144" s="31"/>
      <c r="R144"/>
      <c r="S144"/>
    </row>
    <row r="145" spans="1:19" s="28" customFormat="1" x14ac:dyDescent="0.25">
      <c r="A145" s="30"/>
      <c r="B145" s="30"/>
      <c r="C145" s="31"/>
      <c r="D145" s="31"/>
      <c r="E145" s="31"/>
      <c r="F145" s="31"/>
      <c r="G145" s="31"/>
      <c r="H145" s="30"/>
      <c r="I145" s="30"/>
      <c r="J145" s="31"/>
      <c r="K145" s="30"/>
      <c r="L145" s="30"/>
      <c r="M145" s="30"/>
      <c r="N145" s="59"/>
      <c r="O145" s="52"/>
      <c r="P145" s="31"/>
      <c r="R145"/>
      <c r="S145"/>
    </row>
    <row r="146" spans="1:19" s="28" customFormat="1" x14ac:dyDescent="0.25">
      <c r="A146" s="30"/>
      <c r="B146" s="30"/>
      <c r="C146" s="31"/>
      <c r="D146" s="31"/>
      <c r="E146" s="31"/>
      <c r="F146" s="31"/>
      <c r="G146" s="31"/>
      <c r="H146" s="30"/>
      <c r="I146" s="30"/>
      <c r="J146" s="31"/>
      <c r="K146" s="30"/>
      <c r="L146" s="30"/>
      <c r="M146" s="30"/>
      <c r="N146" s="59"/>
      <c r="O146" s="52"/>
      <c r="P146" s="31"/>
      <c r="R146"/>
      <c r="S146"/>
    </row>
    <row r="147" spans="1:19" s="28" customFormat="1" x14ac:dyDescent="0.25">
      <c r="C147" s="29"/>
      <c r="D147" s="29"/>
      <c r="E147" s="29"/>
      <c r="F147" s="29"/>
      <c r="G147" s="29"/>
      <c r="J147" s="29"/>
      <c r="N147" s="60"/>
      <c r="O147" s="42"/>
      <c r="P147" s="29"/>
      <c r="R147"/>
      <c r="S147"/>
    </row>
  </sheetData>
  <autoFilter ref="A1:Q48" xr:uid="{1009A1F4-EA68-4930-AE77-B37E1DAE311D}"/>
  <mergeCells count="3">
    <mergeCell ref="A2:A6"/>
    <mergeCell ref="A46:A48"/>
    <mergeCell ref="A7:A45"/>
  </mergeCells>
  <phoneticPr fontId="6"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3197-6E69-4511-BF3C-35D3DD5EB122}">
  <dimension ref="A1:S120"/>
  <sheetViews>
    <sheetView rightToLeft="1" zoomScaleNormal="100" workbookViewId="0">
      <pane ySplit="1" topLeftCell="A11" activePane="bottomLeft" state="frozen"/>
      <selection pane="bottomLeft" activeCell="F41" sqref="F41"/>
    </sheetView>
  </sheetViews>
  <sheetFormatPr defaultRowHeight="15" x14ac:dyDescent="0.25"/>
  <cols>
    <col min="1" max="1" width="9.140625" style="28"/>
    <col min="2" max="2" width="13.42578125" style="28" bestFit="1" customWidth="1"/>
    <col min="3" max="3" width="13" style="29" bestFit="1" customWidth="1"/>
    <col min="4" max="4" width="12.85546875" style="29" bestFit="1" customWidth="1"/>
    <col min="5" max="5" width="16.42578125" style="29" customWidth="1"/>
    <col min="6" max="6" width="18.42578125" style="29" customWidth="1"/>
    <col min="7" max="7" width="29.42578125" style="29" customWidth="1"/>
    <col min="8" max="8" width="12.140625" style="28" bestFit="1" customWidth="1"/>
    <col min="9" max="9" width="35.5703125" style="28" bestFit="1" customWidth="1"/>
    <col min="10" max="10" width="12.28515625" style="29" bestFit="1" customWidth="1"/>
    <col min="11" max="11" width="7.85546875" style="28" customWidth="1"/>
    <col min="12" max="12" width="11" style="28" bestFit="1" customWidth="1"/>
    <col min="13" max="13" width="9" style="28" customWidth="1"/>
    <col min="14" max="14" width="10.7109375" style="29" bestFit="1" customWidth="1"/>
    <col min="15" max="15" width="10" style="42" bestFit="1" customWidth="1"/>
    <col min="16" max="16" width="13.140625" style="29" bestFit="1" customWidth="1"/>
    <col min="17" max="17" width="10.5703125" style="28" bestFit="1" customWidth="1"/>
    <col min="18" max="18" width="12.85546875" customWidth="1"/>
    <col min="19" max="19" width="5.5703125" customWidth="1"/>
  </cols>
  <sheetData>
    <row r="1" spans="1:17" ht="60.75" x14ac:dyDescent="0.25">
      <c r="A1" s="16" t="s">
        <v>34</v>
      </c>
      <c r="B1" s="17" t="s">
        <v>35</v>
      </c>
      <c r="C1" s="18" t="s">
        <v>4</v>
      </c>
      <c r="D1" s="18" t="s">
        <v>36</v>
      </c>
      <c r="E1" s="18" t="s">
        <v>37</v>
      </c>
      <c r="F1" s="19" t="s">
        <v>38</v>
      </c>
      <c r="G1" s="18" t="s">
        <v>39</v>
      </c>
      <c r="H1" s="17" t="s">
        <v>40</v>
      </c>
      <c r="I1" s="20" t="s">
        <v>17</v>
      </c>
      <c r="J1" s="49" t="s">
        <v>23</v>
      </c>
      <c r="K1" s="21" t="s">
        <v>24</v>
      </c>
      <c r="L1" s="22" t="s">
        <v>21</v>
      </c>
      <c r="M1" s="22" t="s">
        <v>41</v>
      </c>
      <c r="N1" s="61" t="s">
        <v>25</v>
      </c>
      <c r="O1" s="50" t="s">
        <v>42</v>
      </c>
      <c r="P1" s="24" t="s">
        <v>27</v>
      </c>
      <c r="Q1" s="25" t="s">
        <v>32</v>
      </c>
    </row>
    <row r="2" spans="1:17" x14ac:dyDescent="0.25">
      <c r="A2" s="1117">
        <v>479</v>
      </c>
      <c r="B2" s="546" t="s">
        <v>1049</v>
      </c>
      <c r="C2" s="547">
        <v>4431055</v>
      </c>
      <c r="D2" s="547">
        <f>C2*0.993</f>
        <v>4400037.6150000002</v>
      </c>
      <c r="E2" s="547">
        <v>283805</v>
      </c>
      <c r="F2" s="547">
        <v>2577</v>
      </c>
      <c r="G2" s="547">
        <f>D2-E2-F2</f>
        <v>4113655.6150000002</v>
      </c>
      <c r="H2" s="546" t="s">
        <v>97</v>
      </c>
      <c r="I2" s="546" t="s">
        <v>796</v>
      </c>
      <c r="J2" s="547">
        <v>286382.03000000003</v>
      </c>
      <c r="K2" s="547"/>
      <c r="L2" s="547" t="s">
        <v>97</v>
      </c>
      <c r="M2" s="547" t="s">
        <v>132</v>
      </c>
      <c r="N2" s="548">
        <v>8.9999999999999993E-3</v>
      </c>
      <c r="O2" s="549">
        <v>2577</v>
      </c>
      <c r="P2" s="547">
        <f>J2-O2</f>
        <v>283805.03000000003</v>
      </c>
      <c r="Q2" s="545" t="s">
        <v>1061</v>
      </c>
    </row>
    <row r="3" spans="1:17" x14ac:dyDescent="0.25">
      <c r="A3" s="1118"/>
      <c r="B3" s="546" t="s">
        <v>1049</v>
      </c>
      <c r="C3" s="547">
        <v>4431055</v>
      </c>
      <c r="D3" s="547">
        <f t="shared" ref="D3:D10" si="0">C3*0.993</f>
        <v>4400037.6150000002</v>
      </c>
      <c r="E3" s="547">
        <v>69675</v>
      </c>
      <c r="F3" s="547">
        <v>633</v>
      </c>
      <c r="G3" s="547">
        <f>G2-E3-F3</f>
        <v>4043347.6150000002</v>
      </c>
      <c r="H3" s="546" t="s">
        <v>97</v>
      </c>
      <c r="I3" s="546" t="s">
        <v>801</v>
      </c>
      <c r="J3" s="547">
        <v>70308.78</v>
      </c>
      <c r="K3" s="547"/>
      <c r="L3" s="547" t="s">
        <v>97</v>
      </c>
      <c r="M3" s="547" t="s">
        <v>132</v>
      </c>
      <c r="N3" s="548">
        <v>8.9999999999999993E-3</v>
      </c>
      <c r="O3" s="549">
        <v>633</v>
      </c>
      <c r="P3" s="547">
        <f t="shared" ref="P3:P10" si="1">J3-O3</f>
        <v>69675.78</v>
      </c>
      <c r="Q3" s="545" t="s">
        <v>1061</v>
      </c>
    </row>
    <row r="4" spans="1:17" x14ac:dyDescent="0.25">
      <c r="A4" s="1118"/>
      <c r="B4" s="546" t="s">
        <v>1049</v>
      </c>
      <c r="C4" s="547">
        <v>4431055</v>
      </c>
      <c r="D4" s="547">
        <f t="shared" si="0"/>
        <v>4400037.6150000002</v>
      </c>
      <c r="E4" s="547">
        <v>446399</v>
      </c>
      <c r="F4" s="547">
        <v>4054</v>
      </c>
      <c r="G4" s="547">
        <f t="shared" ref="G4:G10" si="2">G3-E4-F4</f>
        <v>3592894.6150000002</v>
      </c>
      <c r="H4" s="546" t="s">
        <v>97</v>
      </c>
      <c r="I4" s="546" t="s">
        <v>801</v>
      </c>
      <c r="J4" s="547">
        <v>450453.12</v>
      </c>
      <c r="K4" s="547"/>
      <c r="L4" s="547" t="s">
        <v>97</v>
      </c>
      <c r="M4" s="547" t="s">
        <v>132</v>
      </c>
      <c r="N4" s="548">
        <v>8.9999999999999993E-3</v>
      </c>
      <c r="O4" s="549">
        <v>4054</v>
      </c>
      <c r="P4" s="547">
        <f t="shared" si="1"/>
        <v>446399.12</v>
      </c>
      <c r="Q4" s="545" t="s">
        <v>1061</v>
      </c>
    </row>
    <row r="5" spans="1:17" x14ac:dyDescent="0.25">
      <c r="A5" s="1118"/>
      <c r="B5" s="546" t="s">
        <v>1049</v>
      </c>
      <c r="C5" s="547">
        <v>4431055</v>
      </c>
      <c r="D5" s="547">
        <f t="shared" si="0"/>
        <v>4400037.6150000002</v>
      </c>
      <c r="E5" s="547">
        <v>164015</v>
      </c>
      <c r="F5" s="547">
        <v>1490</v>
      </c>
      <c r="G5" s="547">
        <f t="shared" si="2"/>
        <v>3427389.6150000002</v>
      </c>
      <c r="H5" s="546" t="s">
        <v>97</v>
      </c>
      <c r="I5" s="546" t="s">
        <v>801</v>
      </c>
      <c r="J5" s="547">
        <v>165504.95000000001</v>
      </c>
      <c r="K5" s="547"/>
      <c r="L5" s="547" t="s">
        <v>97</v>
      </c>
      <c r="M5" s="547" t="s">
        <v>132</v>
      </c>
      <c r="N5" s="548">
        <v>8.9999999999999993E-3</v>
      </c>
      <c r="O5" s="549">
        <v>1490</v>
      </c>
      <c r="P5" s="547">
        <f t="shared" si="1"/>
        <v>164014.95000000001</v>
      </c>
      <c r="Q5" s="545" t="s">
        <v>1061</v>
      </c>
    </row>
    <row r="6" spans="1:17" x14ac:dyDescent="0.25">
      <c r="A6" s="1118"/>
      <c r="B6" s="546" t="s">
        <v>1049</v>
      </c>
      <c r="C6" s="547">
        <v>4431055</v>
      </c>
      <c r="D6" s="547">
        <f t="shared" si="0"/>
        <v>4400037.6150000002</v>
      </c>
      <c r="E6" s="547">
        <v>148193</v>
      </c>
      <c r="F6" s="547">
        <v>1346</v>
      </c>
      <c r="G6" s="547">
        <f t="shared" si="2"/>
        <v>3277850.6150000002</v>
      </c>
      <c r="H6" s="546" t="s">
        <v>97</v>
      </c>
      <c r="I6" s="546" t="s">
        <v>801</v>
      </c>
      <c r="J6" s="547">
        <v>149539.76</v>
      </c>
      <c r="K6" s="547"/>
      <c r="L6" s="547" t="s">
        <v>97</v>
      </c>
      <c r="M6" s="547" t="s">
        <v>132</v>
      </c>
      <c r="N6" s="548">
        <v>8.9999999999999993E-3</v>
      </c>
      <c r="O6" s="549">
        <v>1346</v>
      </c>
      <c r="P6" s="547">
        <f t="shared" si="1"/>
        <v>148193.76</v>
      </c>
      <c r="Q6" s="545" t="s">
        <v>1061</v>
      </c>
    </row>
    <row r="7" spans="1:17" x14ac:dyDescent="0.25">
      <c r="A7" s="1118"/>
      <c r="B7" s="546" t="s">
        <v>1049</v>
      </c>
      <c r="C7" s="547">
        <v>4431055</v>
      </c>
      <c r="D7" s="547">
        <f t="shared" si="0"/>
        <v>4400037.6150000002</v>
      </c>
      <c r="E7" s="547"/>
      <c r="F7" s="547"/>
      <c r="G7" s="547">
        <f t="shared" si="2"/>
        <v>3277850.6150000002</v>
      </c>
      <c r="H7" s="546" t="s">
        <v>97</v>
      </c>
      <c r="I7" s="546" t="s">
        <v>898</v>
      </c>
      <c r="J7" s="547">
        <v>121304.88</v>
      </c>
      <c r="K7" s="547"/>
      <c r="L7" s="547" t="s">
        <v>97</v>
      </c>
      <c r="M7" s="547"/>
      <c r="N7" s="548">
        <v>8.9999999999999993E-3</v>
      </c>
      <c r="O7" s="549">
        <v>1092</v>
      </c>
      <c r="P7" s="547">
        <f t="shared" si="1"/>
        <v>120212.88</v>
      </c>
      <c r="Q7" s="545"/>
    </row>
    <row r="8" spans="1:17" x14ac:dyDescent="0.25">
      <c r="A8" s="1118"/>
      <c r="B8" s="546" t="s">
        <v>1049</v>
      </c>
      <c r="C8" s="547">
        <v>4431055</v>
      </c>
      <c r="D8" s="547">
        <f t="shared" si="0"/>
        <v>4400037.6150000002</v>
      </c>
      <c r="E8" s="547"/>
      <c r="F8" s="547"/>
      <c r="G8" s="547">
        <f t="shared" si="2"/>
        <v>3277850.6150000002</v>
      </c>
      <c r="H8" s="546" t="s">
        <v>97</v>
      </c>
      <c r="I8" s="546" t="s">
        <v>90</v>
      </c>
      <c r="J8" s="547">
        <v>202631.58</v>
      </c>
      <c r="K8" s="547"/>
      <c r="L8" s="547" t="s">
        <v>97</v>
      </c>
      <c r="M8" s="547"/>
      <c r="N8" s="548">
        <v>8.9999999999999993E-3</v>
      </c>
      <c r="O8" s="549">
        <v>1824</v>
      </c>
      <c r="P8" s="547">
        <f t="shared" si="1"/>
        <v>200807.58</v>
      </c>
      <c r="Q8" s="545"/>
    </row>
    <row r="9" spans="1:17" x14ac:dyDescent="0.25">
      <c r="A9" s="1118"/>
      <c r="B9" s="546" t="s">
        <v>1049</v>
      </c>
      <c r="C9" s="547">
        <v>4431055</v>
      </c>
      <c r="D9" s="547">
        <f t="shared" si="0"/>
        <v>4400037.6150000002</v>
      </c>
      <c r="E9" s="547"/>
      <c r="F9" s="547"/>
      <c r="G9" s="547">
        <f t="shared" si="2"/>
        <v>3277850.6150000002</v>
      </c>
      <c r="H9" s="546" t="s">
        <v>97</v>
      </c>
      <c r="I9" s="546" t="s">
        <v>1052</v>
      </c>
      <c r="J9" s="547">
        <v>2052240.21</v>
      </c>
      <c r="K9" s="547"/>
      <c r="L9" s="547" t="s">
        <v>97</v>
      </c>
      <c r="M9" s="547"/>
      <c r="N9" s="548">
        <v>8.9999999999999993E-3</v>
      </c>
      <c r="O9" s="549">
        <v>18470</v>
      </c>
      <c r="P9" s="547">
        <f t="shared" si="1"/>
        <v>2033770.21</v>
      </c>
      <c r="Q9" s="545"/>
    </row>
    <row r="10" spans="1:17" x14ac:dyDescent="0.25">
      <c r="A10" s="1033"/>
      <c r="B10" s="546" t="s">
        <v>1049</v>
      </c>
      <c r="C10" s="547">
        <v>4431055</v>
      </c>
      <c r="D10" s="547">
        <f t="shared" si="0"/>
        <v>4400037.6150000002</v>
      </c>
      <c r="E10" s="547"/>
      <c r="F10" s="547"/>
      <c r="G10" s="547">
        <f t="shared" si="2"/>
        <v>3277850.6150000002</v>
      </c>
      <c r="H10" s="546" t="s">
        <v>97</v>
      </c>
      <c r="I10" s="546" t="s">
        <v>1050</v>
      </c>
      <c r="J10" s="547">
        <v>901672.31</v>
      </c>
      <c r="K10" s="547"/>
      <c r="L10" s="547" t="s">
        <v>97</v>
      </c>
      <c r="M10" s="547"/>
      <c r="N10" s="548">
        <v>8.9999999999999993E-3</v>
      </c>
      <c r="O10" s="549">
        <v>8115</v>
      </c>
      <c r="P10" s="547">
        <f t="shared" si="1"/>
        <v>893557.31</v>
      </c>
      <c r="Q10" s="545"/>
    </row>
    <row r="11" spans="1:17" s="28" customFormat="1" x14ac:dyDescent="0.25">
      <c r="A11" s="1119">
        <v>492</v>
      </c>
      <c r="B11" s="669" t="s">
        <v>1048</v>
      </c>
      <c r="C11" s="671">
        <v>1874165</v>
      </c>
      <c r="D11" s="671">
        <f>C11*0.992</f>
        <v>1859171.68</v>
      </c>
      <c r="E11" s="671"/>
      <c r="F11" s="671"/>
      <c r="G11" s="671">
        <f>D11-E11-F11</f>
        <v>1859171.68</v>
      </c>
      <c r="H11" s="669" t="s">
        <v>97</v>
      </c>
      <c r="I11" s="669" t="s">
        <v>801</v>
      </c>
      <c r="J11" s="671">
        <v>676634.3</v>
      </c>
      <c r="K11" s="669"/>
      <c r="L11" s="669" t="s">
        <v>97</v>
      </c>
      <c r="M11" s="669"/>
      <c r="N11" s="672">
        <v>8.9999999999999993E-3</v>
      </c>
      <c r="O11" s="673">
        <v>6090</v>
      </c>
      <c r="P11" s="671">
        <f t="shared" ref="P11" si="3">J11-O11</f>
        <v>670544.30000000005</v>
      </c>
      <c r="Q11" s="670"/>
    </row>
    <row r="12" spans="1:17" s="28" customFormat="1" x14ac:dyDescent="0.25">
      <c r="A12" s="1120"/>
      <c r="B12" s="669" t="s">
        <v>1048</v>
      </c>
      <c r="C12" s="671">
        <v>1874165</v>
      </c>
      <c r="D12" s="671">
        <v>1859171.68</v>
      </c>
      <c r="E12" s="671"/>
      <c r="F12" s="671"/>
      <c r="G12" s="671">
        <f>G11-E12-F12</f>
        <v>1859171.68</v>
      </c>
      <c r="H12" s="669" t="s">
        <v>97</v>
      </c>
      <c r="I12" s="669" t="s">
        <v>160</v>
      </c>
      <c r="J12" s="671">
        <v>359528.3</v>
      </c>
      <c r="K12" s="669"/>
      <c r="L12" s="669" t="s">
        <v>97</v>
      </c>
      <c r="M12" s="669"/>
      <c r="N12" s="672">
        <v>8.9999999999999993E-3</v>
      </c>
      <c r="O12" s="673">
        <v>3236</v>
      </c>
      <c r="P12" s="671">
        <f t="shared" ref="P12:P15" si="4">J12-O12</f>
        <v>356292.3</v>
      </c>
      <c r="Q12" s="670"/>
    </row>
    <row r="13" spans="1:17" s="28" customFormat="1" x14ac:dyDescent="0.25">
      <c r="A13" s="1120"/>
      <c r="B13" s="669" t="s">
        <v>1048</v>
      </c>
      <c r="C13" s="671">
        <v>1874165</v>
      </c>
      <c r="D13" s="671">
        <v>1859171.68</v>
      </c>
      <c r="E13" s="671"/>
      <c r="F13" s="671"/>
      <c r="G13" s="671">
        <f t="shared" ref="G13:G15" si="5">G12-E13-F13</f>
        <v>1859171.68</v>
      </c>
      <c r="H13" s="669" t="s">
        <v>97</v>
      </c>
      <c r="I13" s="669" t="s">
        <v>1047</v>
      </c>
      <c r="J13" s="671">
        <v>154935.51999999999</v>
      </c>
      <c r="K13" s="669"/>
      <c r="L13" s="669" t="s">
        <v>97</v>
      </c>
      <c r="M13" s="669"/>
      <c r="N13" s="672">
        <v>8.9999999999999993E-3</v>
      </c>
      <c r="O13" s="673">
        <v>1394</v>
      </c>
      <c r="P13" s="671">
        <f t="shared" si="4"/>
        <v>153541.51999999999</v>
      </c>
      <c r="Q13" s="670"/>
    </row>
    <row r="14" spans="1:17" s="28" customFormat="1" x14ac:dyDescent="0.25">
      <c r="A14" s="1120"/>
      <c r="B14" s="669" t="s">
        <v>1048</v>
      </c>
      <c r="C14" s="671">
        <v>1874165</v>
      </c>
      <c r="D14" s="671">
        <v>1859171.68</v>
      </c>
      <c r="E14" s="671"/>
      <c r="F14" s="671"/>
      <c r="G14" s="671">
        <f t="shared" si="5"/>
        <v>1859171.68</v>
      </c>
      <c r="H14" s="669" t="s">
        <v>97</v>
      </c>
      <c r="I14" s="669" t="s">
        <v>1047</v>
      </c>
      <c r="J14" s="671">
        <v>270945.95</v>
      </c>
      <c r="K14" s="669"/>
      <c r="L14" s="669" t="s">
        <v>97</v>
      </c>
      <c r="M14" s="669"/>
      <c r="N14" s="672">
        <v>8.9999999999999993E-3</v>
      </c>
      <c r="O14" s="673">
        <v>2439</v>
      </c>
      <c r="P14" s="671">
        <f t="shared" si="4"/>
        <v>268506.95</v>
      </c>
      <c r="Q14" s="670"/>
    </row>
    <row r="15" spans="1:17" s="28" customFormat="1" x14ac:dyDescent="0.25">
      <c r="A15" s="1121"/>
      <c r="B15" s="669" t="s">
        <v>1048</v>
      </c>
      <c r="C15" s="671">
        <v>1874165</v>
      </c>
      <c r="D15" s="671">
        <v>1859171.68</v>
      </c>
      <c r="E15" s="671"/>
      <c r="F15" s="671"/>
      <c r="G15" s="671">
        <f t="shared" si="5"/>
        <v>1859171.68</v>
      </c>
      <c r="H15" s="669" t="s">
        <v>97</v>
      </c>
      <c r="I15" s="669" t="s">
        <v>1046</v>
      </c>
      <c r="J15" s="671">
        <v>397127.61</v>
      </c>
      <c r="K15" s="669"/>
      <c r="L15" s="669" t="s">
        <v>97</v>
      </c>
      <c r="M15" s="669"/>
      <c r="N15" s="672">
        <v>8.9999999999999993E-3</v>
      </c>
      <c r="O15" s="673">
        <v>3574</v>
      </c>
      <c r="P15" s="671">
        <f t="shared" si="4"/>
        <v>393553.61</v>
      </c>
      <c r="Q15" s="670"/>
    </row>
    <row r="16" spans="1:17" s="28" customFormat="1" x14ac:dyDescent="0.25">
      <c r="A16" s="507">
        <v>491</v>
      </c>
      <c r="B16" s="507" t="s">
        <v>83</v>
      </c>
      <c r="C16" s="506">
        <v>492527</v>
      </c>
      <c r="D16" s="506">
        <f>C16*0.993</f>
        <v>489079.31099999999</v>
      </c>
      <c r="E16" s="506"/>
      <c r="F16" s="506"/>
      <c r="G16" s="506">
        <f>D16-E16-F16</f>
        <v>489079.31099999999</v>
      </c>
      <c r="H16" s="507" t="s">
        <v>97</v>
      </c>
      <c r="I16" s="507" t="s">
        <v>1046</v>
      </c>
      <c r="J16" s="506">
        <v>489079.31</v>
      </c>
      <c r="K16" s="507"/>
      <c r="L16" s="507" t="s">
        <v>97</v>
      </c>
      <c r="M16" s="507"/>
      <c r="N16" s="697">
        <v>8.9999999999999993E-3</v>
      </c>
      <c r="O16" s="509">
        <v>4402</v>
      </c>
      <c r="P16" s="506">
        <f t="shared" ref="P16" si="6">J16-O16</f>
        <v>484677.31</v>
      </c>
      <c r="Q16" s="505"/>
    </row>
    <row r="17" spans="1:19" s="28" customFormat="1" x14ac:dyDescent="0.25">
      <c r="A17" s="715">
        <v>493</v>
      </c>
      <c r="B17" s="715" t="s">
        <v>83</v>
      </c>
      <c r="C17" s="716">
        <v>344275</v>
      </c>
      <c r="D17" s="716">
        <f>C17*0.993</f>
        <v>341865.07500000001</v>
      </c>
      <c r="E17" s="716"/>
      <c r="F17" s="716"/>
      <c r="G17" s="716">
        <f>D17-E17-F17</f>
        <v>341865.07500000001</v>
      </c>
      <c r="H17" s="715" t="s">
        <v>97</v>
      </c>
      <c r="I17" s="715" t="s">
        <v>1046</v>
      </c>
      <c r="J17" s="716">
        <v>341865.08</v>
      </c>
      <c r="K17" s="715"/>
      <c r="L17" s="715" t="s">
        <v>97</v>
      </c>
      <c r="M17" s="715"/>
      <c r="N17" s="717">
        <v>8.9999999999999993E-3</v>
      </c>
      <c r="O17" s="718">
        <v>3077</v>
      </c>
      <c r="P17" s="716">
        <f>J17-O17</f>
        <v>338788.08</v>
      </c>
      <c r="Q17" s="719"/>
    </row>
    <row r="18" spans="1:19" s="28" customFormat="1" x14ac:dyDescent="0.25">
      <c r="A18" s="1112">
        <v>494</v>
      </c>
      <c r="B18" s="704" t="s">
        <v>172</v>
      </c>
      <c r="C18" s="705">
        <v>386054</v>
      </c>
      <c r="D18" s="705">
        <f>C18*0.995</f>
        <v>384123.73</v>
      </c>
      <c r="E18" s="705"/>
      <c r="F18" s="705"/>
      <c r="G18" s="705">
        <f>D18-E18-F18</f>
        <v>384123.73</v>
      </c>
      <c r="H18" s="704" t="s">
        <v>97</v>
      </c>
      <c r="I18" s="704" t="s">
        <v>1046</v>
      </c>
      <c r="J18" s="705">
        <v>337105.4</v>
      </c>
      <c r="K18" s="704"/>
      <c r="L18" s="704" t="s">
        <v>97</v>
      </c>
      <c r="M18" s="704"/>
      <c r="N18" s="706">
        <v>8.9999999999999993E-3</v>
      </c>
      <c r="O18" s="707">
        <v>3034</v>
      </c>
      <c r="P18" s="705">
        <f>J18-O18</f>
        <v>334071.40000000002</v>
      </c>
      <c r="Q18" s="708"/>
    </row>
    <row r="19" spans="1:19" s="28" customFormat="1" x14ac:dyDescent="0.25">
      <c r="A19" s="1113"/>
      <c r="B19" s="704" t="s">
        <v>172</v>
      </c>
      <c r="C19" s="705">
        <v>386054</v>
      </c>
      <c r="D19" s="705">
        <v>384123.73</v>
      </c>
      <c r="E19" s="705"/>
      <c r="F19" s="705"/>
      <c r="G19" s="705">
        <f>G18-E19-F19</f>
        <v>384123.73</v>
      </c>
      <c r="H19" s="704" t="s">
        <v>97</v>
      </c>
      <c r="I19" s="704" t="s">
        <v>706</v>
      </c>
      <c r="J19" s="705">
        <v>47018.33</v>
      </c>
      <c r="K19" s="704"/>
      <c r="L19" s="704" t="s">
        <v>97</v>
      </c>
      <c r="M19" s="704"/>
      <c r="N19" s="706">
        <v>8.9999999999999993E-3</v>
      </c>
      <c r="O19" s="707">
        <v>423</v>
      </c>
      <c r="P19" s="705">
        <f>J19-O19</f>
        <v>46595.33</v>
      </c>
      <c r="Q19" s="708"/>
    </row>
    <row r="20" spans="1:19" s="28" customFormat="1" x14ac:dyDescent="0.25">
      <c r="A20" s="1114">
        <v>499</v>
      </c>
      <c r="B20" s="726" t="s">
        <v>578</v>
      </c>
      <c r="C20" s="727">
        <v>1167873</v>
      </c>
      <c r="D20" s="727">
        <v>1167873</v>
      </c>
      <c r="E20" s="727"/>
      <c r="F20" s="727"/>
      <c r="G20" s="727">
        <f>D20-E20-F20</f>
        <v>1167873</v>
      </c>
      <c r="H20" s="726" t="s">
        <v>97</v>
      </c>
      <c r="I20" s="726" t="s">
        <v>1050</v>
      </c>
      <c r="J20" s="727">
        <v>803184.42</v>
      </c>
      <c r="K20" s="726"/>
      <c r="L20" s="726" t="s">
        <v>97</v>
      </c>
      <c r="M20" s="726"/>
      <c r="N20" s="728">
        <v>5.0000000000000001E-3</v>
      </c>
      <c r="O20" s="729">
        <v>4016</v>
      </c>
      <c r="P20" s="727">
        <f>J20-O20</f>
        <v>799168.42</v>
      </c>
      <c r="Q20" s="730"/>
    </row>
    <row r="21" spans="1:19" s="28" customFormat="1" x14ac:dyDescent="0.25">
      <c r="A21" s="1115"/>
      <c r="B21" s="726" t="s">
        <v>578</v>
      </c>
      <c r="C21" s="727">
        <v>1167873</v>
      </c>
      <c r="D21" s="727">
        <v>1167873</v>
      </c>
      <c r="E21" s="727"/>
      <c r="F21" s="727"/>
      <c r="G21" s="727">
        <f>G20-E21-F21</f>
        <v>1167873</v>
      </c>
      <c r="H21" s="726" t="s">
        <v>97</v>
      </c>
      <c r="I21" s="726" t="s">
        <v>706</v>
      </c>
      <c r="J21" s="727">
        <v>344003</v>
      </c>
      <c r="K21" s="726"/>
      <c r="L21" s="726" t="s">
        <v>97</v>
      </c>
      <c r="M21" s="726"/>
      <c r="N21" s="728">
        <v>5.0000000000000001E-3</v>
      </c>
      <c r="O21" s="729">
        <v>1720</v>
      </c>
      <c r="P21" s="727">
        <f t="shared" ref="P21:P30" si="7">J21-O21</f>
        <v>342283</v>
      </c>
      <c r="Q21" s="730"/>
    </row>
    <row r="22" spans="1:19" s="28" customFormat="1" x14ac:dyDescent="0.25">
      <c r="A22" s="1115"/>
      <c r="B22" s="726" t="s">
        <v>578</v>
      </c>
      <c r="C22" s="727">
        <v>1167873</v>
      </c>
      <c r="D22" s="727">
        <v>1167873</v>
      </c>
      <c r="E22" s="727"/>
      <c r="F22" s="727"/>
      <c r="G22" s="727">
        <f t="shared" ref="G22:G24" si="8">G21-E22-F22</f>
        <v>1167873</v>
      </c>
      <c r="H22" s="726" t="s">
        <v>97</v>
      </c>
      <c r="I22" s="726" t="s">
        <v>706</v>
      </c>
      <c r="J22" s="727">
        <v>708</v>
      </c>
      <c r="K22" s="726"/>
      <c r="L22" s="726" t="s">
        <v>97</v>
      </c>
      <c r="M22" s="726"/>
      <c r="N22" s="728">
        <v>5.0000000000000001E-3</v>
      </c>
      <c r="O22" s="729">
        <v>4</v>
      </c>
      <c r="P22" s="727">
        <f t="shared" si="7"/>
        <v>704</v>
      </c>
      <c r="Q22" s="730"/>
    </row>
    <row r="23" spans="1:19" s="28" customFormat="1" x14ac:dyDescent="0.25">
      <c r="A23" s="1115"/>
      <c r="B23" s="726" t="s">
        <v>578</v>
      </c>
      <c r="C23" s="727">
        <v>1167873</v>
      </c>
      <c r="D23" s="727">
        <v>1167873</v>
      </c>
      <c r="E23" s="727"/>
      <c r="F23" s="727"/>
      <c r="G23" s="727">
        <f t="shared" si="8"/>
        <v>1167873</v>
      </c>
      <c r="H23" s="726" t="s">
        <v>97</v>
      </c>
      <c r="I23" s="726" t="s">
        <v>706</v>
      </c>
      <c r="J23" s="727">
        <v>2064</v>
      </c>
      <c r="K23" s="726"/>
      <c r="L23" s="726" t="s">
        <v>97</v>
      </c>
      <c r="M23" s="726"/>
      <c r="N23" s="728">
        <v>5.0000000000000001E-3</v>
      </c>
      <c r="O23" s="729">
        <v>10</v>
      </c>
      <c r="P23" s="727">
        <f t="shared" si="7"/>
        <v>2054</v>
      </c>
      <c r="Q23" s="730"/>
    </row>
    <row r="24" spans="1:19" s="28" customFormat="1" x14ac:dyDescent="0.25">
      <c r="A24" s="1116"/>
      <c r="B24" s="726" t="s">
        <v>578</v>
      </c>
      <c r="C24" s="727">
        <v>1167873</v>
      </c>
      <c r="D24" s="727">
        <v>1167873</v>
      </c>
      <c r="E24" s="727"/>
      <c r="F24" s="727"/>
      <c r="G24" s="727">
        <f t="shared" si="8"/>
        <v>1167873</v>
      </c>
      <c r="H24" s="726" t="s">
        <v>97</v>
      </c>
      <c r="I24" s="726" t="s">
        <v>1085</v>
      </c>
      <c r="J24" s="727">
        <v>17913.580000000002</v>
      </c>
      <c r="K24" s="726"/>
      <c r="L24" s="726" t="s">
        <v>97</v>
      </c>
      <c r="M24" s="726"/>
      <c r="N24" s="728">
        <v>5.0000000000000001E-3</v>
      </c>
      <c r="O24" s="729">
        <f t="shared" ref="O24" si="9">J24*N24</f>
        <v>89.567900000000009</v>
      </c>
      <c r="P24" s="727">
        <f t="shared" si="7"/>
        <v>17824.0121</v>
      </c>
      <c r="Q24" s="730"/>
    </row>
    <row r="25" spans="1:19" s="28" customFormat="1" x14ac:dyDescent="0.25">
      <c r="A25" s="1021">
        <v>505</v>
      </c>
      <c r="B25" s="584" t="s">
        <v>122</v>
      </c>
      <c r="C25" s="586">
        <v>1359683</v>
      </c>
      <c r="D25" s="586">
        <f>C25*0.993</f>
        <v>1350165.219</v>
      </c>
      <c r="E25" s="586"/>
      <c r="F25" s="586"/>
      <c r="G25" s="586">
        <f>D25-E25-F25</f>
        <v>1350165.219</v>
      </c>
      <c r="H25" s="584" t="s">
        <v>97</v>
      </c>
      <c r="I25" s="584" t="s">
        <v>1086</v>
      </c>
      <c r="J25" s="586">
        <v>335351</v>
      </c>
      <c r="K25" s="584"/>
      <c r="L25" s="584" t="s">
        <v>97</v>
      </c>
      <c r="M25" s="584"/>
      <c r="N25" s="737">
        <v>8.9999999999999993E-3</v>
      </c>
      <c r="O25" s="585">
        <f>J25*N25</f>
        <v>3018.1589999999997</v>
      </c>
      <c r="P25" s="586">
        <f t="shared" si="7"/>
        <v>332332.84100000001</v>
      </c>
      <c r="Q25" s="583"/>
    </row>
    <row r="26" spans="1:19" s="28" customFormat="1" x14ac:dyDescent="0.25">
      <c r="A26" s="1111"/>
      <c r="B26" s="584" t="s">
        <v>122</v>
      </c>
      <c r="C26" s="586">
        <v>1359683</v>
      </c>
      <c r="D26" s="586">
        <v>1350165.219</v>
      </c>
      <c r="E26" s="586"/>
      <c r="F26" s="586"/>
      <c r="G26" s="586">
        <f>G25-E26-F26</f>
        <v>1350165.219</v>
      </c>
      <c r="H26" s="584" t="s">
        <v>97</v>
      </c>
      <c r="I26" s="584" t="s">
        <v>1085</v>
      </c>
      <c r="J26" s="586">
        <v>1014814.22</v>
      </c>
      <c r="K26" s="584"/>
      <c r="L26" s="584" t="s">
        <v>97</v>
      </c>
      <c r="M26" s="584"/>
      <c r="N26" s="737">
        <v>8.9999999999999993E-3</v>
      </c>
      <c r="O26" s="585">
        <f t="shared" ref="O26:O30" si="10">J26*N26</f>
        <v>9133.3279799999982</v>
      </c>
      <c r="P26" s="586">
        <f t="shared" si="7"/>
        <v>1005680.89202</v>
      </c>
      <c r="Q26" s="583"/>
    </row>
    <row r="27" spans="1:19" s="28" customFormat="1" x14ac:dyDescent="0.25">
      <c r="A27" s="1111"/>
      <c r="B27" s="584" t="s">
        <v>122</v>
      </c>
      <c r="C27" s="586">
        <v>1359683</v>
      </c>
      <c r="D27" s="586">
        <v>1350165.219</v>
      </c>
      <c r="E27" s="586"/>
      <c r="F27" s="586"/>
      <c r="G27" s="586">
        <f t="shared" ref="G27:G30" si="11">G26-E27-F27</f>
        <v>1350165.219</v>
      </c>
      <c r="H27" s="584" t="s">
        <v>97</v>
      </c>
      <c r="I27" s="584"/>
      <c r="J27" s="586"/>
      <c r="K27" s="584"/>
      <c r="L27" s="584" t="s">
        <v>97</v>
      </c>
      <c r="M27" s="584"/>
      <c r="N27" s="737">
        <v>8.9999999999999993E-3</v>
      </c>
      <c r="O27" s="585">
        <f t="shared" si="10"/>
        <v>0</v>
      </c>
      <c r="P27" s="586">
        <f t="shared" si="7"/>
        <v>0</v>
      </c>
      <c r="Q27" s="583"/>
    </row>
    <row r="28" spans="1:19" s="28" customFormat="1" x14ac:dyDescent="0.25">
      <c r="A28" s="1111"/>
      <c r="B28" s="584" t="s">
        <v>122</v>
      </c>
      <c r="C28" s="586">
        <v>1359683</v>
      </c>
      <c r="D28" s="586">
        <v>1350165.219</v>
      </c>
      <c r="E28" s="586"/>
      <c r="F28" s="586"/>
      <c r="G28" s="586">
        <f t="shared" si="11"/>
        <v>1350165.219</v>
      </c>
      <c r="H28" s="584" t="s">
        <v>97</v>
      </c>
      <c r="I28" s="584"/>
      <c r="J28" s="586"/>
      <c r="K28" s="584"/>
      <c r="L28" s="584" t="s">
        <v>97</v>
      </c>
      <c r="M28" s="584"/>
      <c r="N28" s="737">
        <v>8.9999999999999993E-3</v>
      </c>
      <c r="O28" s="585">
        <f t="shared" si="10"/>
        <v>0</v>
      </c>
      <c r="P28" s="586">
        <f t="shared" si="7"/>
        <v>0</v>
      </c>
      <c r="Q28" s="583"/>
    </row>
    <row r="29" spans="1:19" s="28" customFormat="1" x14ac:dyDescent="0.25">
      <c r="A29" s="1022"/>
      <c r="B29" s="584" t="s">
        <v>122</v>
      </c>
      <c r="C29" s="586">
        <v>1359683</v>
      </c>
      <c r="D29" s="586">
        <v>1350165.219</v>
      </c>
      <c r="E29" s="586"/>
      <c r="F29" s="586"/>
      <c r="G29" s="586">
        <f t="shared" si="11"/>
        <v>1350165.219</v>
      </c>
      <c r="H29" s="584" t="s">
        <v>97</v>
      </c>
      <c r="I29" s="584"/>
      <c r="J29" s="586"/>
      <c r="K29" s="584"/>
      <c r="L29" s="584" t="s">
        <v>97</v>
      </c>
      <c r="M29" s="584"/>
      <c r="N29" s="737">
        <v>8.9999999999999993E-3</v>
      </c>
      <c r="O29" s="585">
        <f t="shared" si="10"/>
        <v>0</v>
      </c>
      <c r="P29" s="586">
        <f t="shared" si="7"/>
        <v>0</v>
      </c>
      <c r="Q29" s="583"/>
      <c r="R29"/>
      <c r="S29"/>
    </row>
    <row r="30" spans="1:19" s="28" customFormat="1" x14ac:dyDescent="0.25">
      <c r="A30" s="584"/>
      <c r="B30" s="584" t="s">
        <v>122</v>
      </c>
      <c r="C30" s="586">
        <v>1359683</v>
      </c>
      <c r="D30" s="586">
        <v>1350165.219</v>
      </c>
      <c r="E30" s="586"/>
      <c r="F30" s="586"/>
      <c r="G30" s="586">
        <f t="shared" si="11"/>
        <v>1350165.219</v>
      </c>
      <c r="H30" s="584" t="s">
        <v>97</v>
      </c>
      <c r="I30" s="584"/>
      <c r="J30" s="586"/>
      <c r="K30" s="584"/>
      <c r="L30" s="584" t="s">
        <v>97</v>
      </c>
      <c r="M30" s="584"/>
      <c r="N30" s="737">
        <v>8.9999999999999993E-3</v>
      </c>
      <c r="O30" s="585">
        <f t="shared" si="10"/>
        <v>0</v>
      </c>
      <c r="P30" s="586">
        <f t="shared" si="7"/>
        <v>0</v>
      </c>
      <c r="Q30" s="583"/>
      <c r="R30"/>
      <c r="S30"/>
    </row>
    <row r="31" spans="1:19" s="28" customFormat="1" x14ac:dyDescent="0.25">
      <c r="A31" s="30"/>
      <c r="B31" s="30"/>
      <c r="C31" s="31"/>
      <c r="D31" s="31"/>
      <c r="E31" s="31"/>
      <c r="F31" s="31"/>
      <c r="G31" s="31"/>
      <c r="H31" s="30"/>
      <c r="I31" s="30"/>
      <c r="J31" s="31"/>
      <c r="K31" s="30"/>
      <c r="L31" s="30"/>
      <c r="M31" s="30"/>
      <c r="N31" s="31"/>
      <c r="O31" s="52"/>
      <c r="P31" s="31"/>
      <c r="R31"/>
      <c r="S31"/>
    </row>
    <row r="32" spans="1:19" s="28" customFormat="1" x14ac:dyDescent="0.25">
      <c r="A32" s="30"/>
      <c r="B32" s="30"/>
      <c r="C32" s="31"/>
      <c r="D32" s="31"/>
      <c r="E32" s="31"/>
      <c r="F32" s="31"/>
      <c r="G32" s="31"/>
      <c r="H32" s="30"/>
      <c r="I32" s="30"/>
      <c r="J32" s="31"/>
      <c r="K32" s="30"/>
      <c r="L32" s="30"/>
      <c r="M32" s="30"/>
      <c r="N32" s="31"/>
      <c r="O32" s="52"/>
      <c r="P32" s="31"/>
      <c r="R32"/>
      <c r="S32"/>
    </row>
    <row r="33" spans="1:19" s="28" customFormat="1" x14ac:dyDescent="0.25">
      <c r="A33" s="30"/>
      <c r="B33" s="30"/>
      <c r="C33" s="31"/>
      <c r="D33" s="31"/>
      <c r="E33" s="31"/>
      <c r="F33" s="31"/>
      <c r="G33" s="31"/>
      <c r="H33" s="30"/>
      <c r="I33" s="30"/>
      <c r="J33" s="31"/>
      <c r="K33" s="30"/>
      <c r="L33" s="30"/>
      <c r="M33" s="30"/>
      <c r="N33" s="31"/>
      <c r="O33" s="52"/>
      <c r="P33" s="31"/>
      <c r="R33"/>
      <c r="S33"/>
    </row>
    <row r="34" spans="1:19" s="28" customFormat="1" x14ac:dyDescent="0.25">
      <c r="A34" s="30"/>
      <c r="B34" s="30"/>
      <c r="C34" s="31"/>
      <c r="D34" s="31"/>
      <c r="E34" s="31"/>
      <c r="F34" s="31"/>
      <c r="G34" s="31"/>
      <c r="H34" s="30"/>
      <c r="I34" s="30"/>
      <c r="J34" s="31"/>
      <c r="K34" s="30"/>
      <c r="L34" s="30"/>
      <c r="M34" s="30"/>
      <c r="N34" s="31"/>
      <c r="O34" s="52"/>
      <c r="P34" s="31"/>
      <c r="R34"/>
      <c r="S34"/>
    </row>
    <row r="35" spans="1:19" s="28" customFormat="1" x14ac:dyDescent="0.25">
      <c r="A35" s="30"/>
      <c r="B35" s="30"/>
      <c r="C35" s="31"/>
      <c r="D35" s="31"/>
      <c r="E35" s="31"/>
      <c r="F35" s="31"/>
      <c r="G35" s="31"/>
      <c r="H35" s="30"/>
      <c r="I35" s="30"/>
      <c r="J35" s="31"/>
      <c r="K35" s="30"/>
      <c r="L35" s="30"/>
      <c r="M35" s="30"/>
      <c r="N35" s="31"/>
      <c r="O35" s="52"/>
      <c r="P35" s="31"/>
      <c r="R35"/>
      <c r="S35"/>
    </row>
    <row r="36" spans="1:19" s="28" customFormat="1" x14ac:dyDescent="0.25">
      <c r="A36" s="30"/>
      <c r="B36" s="30"/>
      <c r="C36" s="31"/>
      <c r="D36" s="31"/>
      <c r="E36" s="31"/>
      <c r="F36" s="31"/>
      <c r="G36" s="31"/>
      <c r="H36" s="30"/>
      <c r="I36" s="30"/>
      <c r="J36" s="31"/>
      <c r="K36" s="30"/>
      <c r="L36" s="30"/>
      <c r="M36" s="30"/>
      <c r="N36" s="31"/>
      <c r="O36" s="52"/>
      <c r="P36" s="31"/>
      <c r="R36"/>
      <c r="S36"/>
    </row>
    <row r="37" spans="1:19" s="28" customFormat="1" x14ac:dyDescent="0.25">
      <c r="A37" s="30"/>
      <c r="B37" s="30"/>
      <c r="C37" s="31"/>
      <c r="D37" s="31"/>
      <c r="E37" s="31"/>
      <c r="F37" s="31"/>
      <c r="G37" s="31"/>
      <c r="H37" s="30"/>
      <c r="I37" s="30"/>
      <c r="J37" s="31"/>
      <c r="K37" s="30"/>
      <c r="L37" s="30"/>
      <c r="M37" s="30"/>
      <c r="N37" s="31"/>
      <c r="O37" s="52"/>
      <c r="P37" s="31"/>
      <c r="R37"/>
      <c r="S37"/>
    </row>
    <row r="38" spans="1:19" s="28" customFormat="1" x14ac:dyDescent="0.25">
      <c r="A38" s="30"/>
      <c r="B38" s="30"/>
      <c r="C38" s="31"/>
      <c r="D38" s="31"/>
      <c r="E38" s="31"/>
      <c r="F38" s="31"/>
      <c r="G38" s="31"/>
      <c r="H38" s="30"/>
      <c r="I38" s="30"/>
      <c r="J38" s="31"/>
      <c r="K38" s="30"/>
      <c r="L38" s="30"/>
      <c r="M38" s="30"/>
      <c r="N38" s="31"/>
      <c r="O38" s="52"/>
      <c r="P38" s="31"/>
      <c r="R38"/>
      <c r="S38"/>
    </row>
    <row r="39" spans="1:19" s="28" customFormat="1" x14ac:dyDescent="0.25">
      <c r="A39" s="30"/>
      <c r="B39" s="30"/>
      <c r="C39" s="31"/>
      <c r="D39" s="31"/>
      <c r="E39" s="31"/>
      <c r="F39" s="31"/>
      <c r="G39" s="31"/>
      <c r="H39" s="30"/>
      <c r="I39" s="30"/>
      <c r="J39" s="31"/>
      <c r="K39" s="30"/>
      <c r="L39" s="30"/>
      <c r="M39" s="30"/>
      <c r="N39" s="31"/>
      <c r="O39" s="52"/>
      <c r="P39" s="31"/>
      <c r="R39"/>
      <c r="S39"/>
    </row>
    <row r="40" spans="1:19" s="28" customFormat="1" x14ac:dyDescent="0.25">
      <c r="A40" s="30"/>
      <c r="B40" s="30"/>
      <c r="C40" s="31"/>
      <c r="D40" s="31"/>
      <c r="E40" s="31"/>
      <c r="F40" s="31"/>
      <c r="G40" s="31"/>
      <c r="H40" s="30"/>
      <c r="I40" s="30"/>
      <c r="J40" s="31"/>
      <c r="K40" s="30"/>
      <c r="L40" s="30"/>
      <c r="M40" s="30"/>
      <c r="N40" s="31"/>
      <c r="O40" s="52"/>
      <c r="P40" s="31"/>
      <c r="R40"/>
      <c r="S40"/>
    </row>
    <row r="41" spans="1:19" s="28" customFormat="1" x14ac:dyDescent="0.25">
      <c r="A41" s="30"/>
      <c r="B41" s="30"/>
      <c r="C41" s="31"/>
      <c r="D41" s="31"/>
      <c r="E41" s="31"/>
      <c r="F41" s="31"/>
      <c r="G41" s="31"/>
      <c r="H41" s="30"/>
      <c r="I41" s="30"/>
      <c r="J41" s="31"/>
      <c r="K41" s="30"/>
      <c r="L41" s="30"/>
      <c r="M41" s="30"/>
      <c r="N41" s="31"/>
      <c r="O41" s="52"/>
      <c r="P41" s="31"/>
      <c r="R41"/>
      <c r="S41"/>
    </row>
    <row r="42" spans="1:19" s="28" customFormat="1" x14ac:dyDescent="0.25">
      <c r="A42" s="30"/>
      <c r="B42" s="30"/>
      <c r="C42" s="31"/>
      <c r="D42" s="31"/>
      <c r="E42" s="31"/>
      <c r="F42" s="31"/>
      <c r="G42" s="31"/>
      <c r="H42" s="30"/>
      <c r="I42" s="30"/>
      <c r="J42" s="31"/>
      <c r="K42" s="30"/>
      <c r="L42" s="30"/>
      <c r="M42" s="30"/>
      <c r="N42" s="31"/>
      <c r="O42" s="52"/>
      <c r="P42" s="31"/>
      <c r="R42"/>
      <c r="S42"/>
    </row>
    <row r="43" spans="1:19" s="28" customFormat="1" x14ac:dyDescent="0.25">
      <c r="A43" s="30"/>
      <c r="B43" s="30"/>
      <c r="C43" s="31"/>
      <c r="D43" s="31"/>
      <c r="E43" s="31"/>
      <c r="F43" s="31"/>
      <c r="G43" s="31"/>
      <c r="H43" s="30"/>
      <c r="I43" s="30"/>
      <c r="J43" s="31"/>
      <c r="K43" s="30"/>
      <c r="L43" s="30"/>
      <c r="M43" s="30"/>
      <c r="N43" s="31"/>
      <c r="O43" s="52"/>
      <c r="P43" s="31"/>
      <c r="R43"/>
      <c r="S43"/>
    </row>
    <row r="44" spans="1:19" s="28" customFormat="1" x14ac:dyDescent="0.25">
      <c r="A44" s="30"/>
      <c r="B44" s="30"/>
      <c r="C44" s="31"/>
      <c r="D44" s="31"/>
      <c r="E44" s="31"/>
      <c r="F44" s="31"/>
      <c r="G44" s="31"/>
      <c r="H44" s="30"/>
      <c r="I44" s="30"/>
      <c r="J44" s="31"/>
      <c r="K44" s="30"/>
      <c r="L44" s="30"/>
      <c r="M44" s="30"/>
      <c r="N44" s="31"/>
      <c r="O44" s="52"/>
      <c r="P44" s="31"/>
      <c r="R44"/>
      <c r="S44"/>
    </row>
    <row r="45" spans="1:19" s="28" customFormat="1" x14ac:dyDescent="0.25">
      <c r="A45" s="30"/>
      <c r="B45" s="30"/>
      <c r="C45" s="31"/>
      <c r="D45" s="31"/>
      <c r="E45" s="31"/>
      <c r="F45" s="31"/>
      <c r="G45" s="31"/>
      <c r="H45" s="30"/>
      <c r="I45" s="30"/>
      <c r="J45" s="31"/>
      <c r="K45" s="30"/>
      <c r="L45" s="30"/>
      <c r="M45" s="30"/>
      <c r="N45" s="31"/>
      <c r="O45" s="52"/>
      <c r="P45" s="31"/>
      <c r="R45"/>
      <c r="S45"/>
    </row>
    <row r="46" spans="1:19" s="28" customFormat="1" x14ac:dyDescent="0.25">
      <c r="A46" s="30"/>
      <c r="B46" s="30"/>
      <c r="C46" s="31"/>
      <c r="D46" s="31"/>
      <c r="E46" s="31"/>
      <c r="F46" s="31"/>
      <c r="G46" s="31"/>
      <c r="H46" s="30"/>
      <c r="I46" s="30"/>
      <c r="J46" s="31"/>
      <c r="K46" s="30"/>
      <c r="L46" s="30"/>
      <c r="M46" s="30"/>
      <c r="N46" s="31"/>
      <c r="O46" s="52"/>
      <c r="P46" s="31"/>
      <c r="R46"/>
      <c r="S46"/>
    </row>
    <row r="47" spans="1:19" s="28" customFormat="1" x14ac:dyDescent="0.25">
      <c r="A47" s="30"/>
      <c r="B47" s="30"/>
      <c r="C47" s="31"/>
      <c r="D47" s="31"/>
      <c r="E47" s="31"/>
      <c r="F47" s="31"/>
      <c r="G47" s="31"/>
      <c r="H47" s="30"/>
      <c r="I47" s="30"/>
      <c r="J47" s="31"/>
      <c r="K47" s="30"/>
      <c r="L47" s="30"/>
      <c r="M47" s="30"/>
      <c r="N47" s="31"/>
      <c r="O47" s="52"/>
      <c r="P47" s="31"/>
      <c r="R47"/>
      <c r="S47"/>
    </row>
    <row r="48" spans="1:19" s="28" customFormat="1" x14ac:dyDescent="0.25">
      <c r="A48" s="30"/>
      <c r="B48" s="30"/>
      <c r="C48" s="31"/>
      <c r="D48" s="31"/>
      <c r="E48" s="31"/>
      <c r="F48" s="31"/>
      <c r="G48" s="31"/>
      <c r="H48" s="30"/>
      <c r="I48" s="30"/>
      <c r="J48" s="31"/>
      <c r="K48" s="30"/>
      <c r="L48" s="30"/>
      <c r="M48" s="30"/>
      <c r="N48" s="31"/>
      <c r="O48" s="52"/>
      <c r="P48" s="31"/>
      <c r="R48"/>
      <c r="S48"/>
    </row>
    <row r="49" spans="1:19" s="28" customFormat="1" x14ac:dyDescent="0.25">
      <c r="A49" s="30"/>
      <c r="B49" s="30"/>
      <c r="C49" s="31"/>
      <c r="D49" s="31"/>
      <c r="E49" s="31"/>
      <c r="F49" s="31"/>
      <c r="G49" s="31"/>
      <c r="H49" s="30"/>
      <c r="I49" s="30"/>
      <c r="J49" s="31"/>
      <c r="K49" s="30"/>
      <c r="L49" s="30"/>
      <c r="M49" s="30"/>
      <c r="N49" s="31"/>
      <c r="O49" s="52"/>
      <c r="P49" s="31"/>
      <c r="R49"/>
      <c r="S49"/>
    </row>
    <row r="50" spans="1:19" s="28" customFormat="1" x14ac:dyDescent="0.25">
      <c r="A50" s="30"/>
      <c r="B50" s="30"/>
      <c r="C50" s="31"/>
      <c r="D50" s="31"/>
      <c r="E50" s="31"/>
      <c r="F50" s="31"/>
      <c r="G50" s="31"/>
      <c r="H50" s="30"/>
      <c r="I50" s="30"/>
      <c r="J50" s="31"/>
      <c r="K50" s="30"/>
      <c r="L50" s="30"/>
      <c r="M50" s="30"/>
      <c r="N50" s="31"/>
      <c r="O50" s="52"/>
      <c r="P50" s="31"/>
      <c r="R50"/>
      <c r="S50"/>
    </row>
    <row r="51" spans="1:19" s="28" customFormat="1" x14ac:dyDescent="0.25">
      <c r="A51" s="30"/>
      <c r="B51" s="30"/>
      <c r="C51" s="31"/>
      <c r="D51" s="31"/>
      <c r="E51" s="31"/>
      <c r="F51" s="31"/>
      <c r="G51" s="31"/>
      <c r="H51" s="30"/>
      <c r="I51" s="30"/>
      <c r="J51" s="31"/>
      <c r="K51" s="30"/>
      <c r="L51" s="30"/>
      <c r="M51" s="30"/>
      <c r="N51" s="31"/>
      <c r="O51" s="52"/>
      <c r="P51" s="31"/>
      <c r="R51"/>
      <c r="S51"/>
    </row>
    <row r="52" spans="1:19" s="28" customFormat="1" x14ac:dyDescent="0.25">
      <c r="A52" s="30"/>
      <c r="B52" s="30"/>
      <c r="C52" s="31"/>
      <c r="D52" s="31"/>
      <c r="E52" s="31"/>
      <c r="F52" s="31"/>
      <c r="G52" s="31"/>
      <c r="H52" s="30"/>
      <c r="I52" s="30"/>
      <c r="J52" s="31"/>
      <c r="K52" s="30"/>
      <c r="L52" s="30"/>
      <c r="M52" s="30"/>
      <c r="N52" s="31"/>
      <c r="O52" s="52"/>
      <c r="P52" s="31"/>
      <c r="R52"/>
      <c r="S52"/>
    </row>
    <row r="53" spans="1:19" s="28" customFormat="1" x14ac:dyDescent="0.25">
      <c r="A53" s="30"/>
      <c r="B53" s="30"/>
      <c r="C53" s="31"/>
      <c r="D53" s="31"/>
      <c r="E53" s="31"/>
      <c r="F53" s="31"/>
      <c r="G53" s="31"/>
      <c r="H53" s="30"/>
      <c r="I53" s="30"/>
      <c r="J53" s="31"/>
      <c r="K53" s="30"/>
      <c r="L53" s="30"/>
      <c r="M53" s="30"/>
      <c r="N53" s="31"/>
      <c r="O53" s="52"/>
      <c r="P53" s="31"/>
      <c r="R53"/>
      <c r="S53"/>
    </row>
    <row r="54" spans="1:19" s="28" customFormat="1" x14ac:dyDescent="0.25">
      <c r="A54" s="30"/>
      <c r="B54" s="30"/>
      <c r="C54" s="31"/>
      <c r="D54" s="31"/>
      <c r="E54" s="31"/>
      <c r="F54" s="31"/>
      <c r="G54" s="31"/>
      <c r="H54" s="30"/>
      <c r="I54" s="30"/>
      <c r="J54" s="31"/>
      <c r="K54" s="30"/>
      <c r="L54" s="30"/>
      <c r="M54" s="30"/>
      <c r="N54" s="31"/>
      <c r="O54" s="52"/>
      <c r="P54" s="31"/>
      <c r="R54"/>
      <c r="S54"/>
    </row>
    <row r="55" spans="1:19" s="28" customFormat="1" x14ac:dyDescent="0.25">
      <c r="A55" s="30"/>
      <c r="B55" s="30"/>
      <c r="C55" s="31"/>
      <c r="D55" s="31"/>
      <c r="E55" s="31"/>
      <c r="F55" s="31"/>
      <c r="G55" s="31"/>
      <c r="H55" s="30"/>
      <c r="I55" s="30"/>
      <c r="J55" s="31"/>
      <c r="K55" s="30"/>
      <c r="L55" s="30"/>
      <c r="M55" s="30"/>
      <c r="N55" s="31"/>
      <c r="O55" s="52"/>
      <c r="P55" s="31"/>
      <c r="R55"/>
      <c r="S55"/>
    </row>
    <row r="56" spans="1:19" s="28" customFormat="1" x14ac:dyDescent="0.25">
      <c r="A56" s="30"/>
      <c r="B56" s="30"/>
      <c r="C56" s="31"/>
      <c r="D56" s="31"/>
      <c r="E56" s="31"/>
      <c r="F56" s="31"/>
      <c r="G56" s="31"/>
      <c r="H56" s="30"/>
      <c r="I56" s="30"/>
      <c r="J56" s="31"/>
      <c r="K56" s="30"/>
      <c r="L56" s="30"/>
      <c r="M56" s="30"/>
      <c r="N56" s="31"/>
      <c r="O56" s="52"/>
      <c r="P56" s="31"/>
      <c r="R56"/>
      <c r="S56"/>
    </row>
    <row r="57" spans="1:19" s="28" customFormat="1" x14ac:dyDescent="0.25">
      <c r="A57" s="30"/>
      <c r="B57" s="30"/>
      <c r="C57" s="31"/>
      <c r="D57" s="31"/>
      <c r="E57" s="31"/>
      <c r="F57" s="31"/>
      <c r="G57" s="31"/>
      <c r="H57" s="30"/>
      <c r="I57" s="30"/>
      <c r="J57" s="31"/>
      <c r="K57" s="30"/>
      <c r="L57" s="30"/>
      <c r="M57" s="30"/>
      <c r="N57" s="31"/>
      <c r="O57" s="52"/>
      <c r="P57" s="31"/>
      <c r="R57"/>
      <c r="S57"/>
    </row>
    <row r="58" spans="1:19" s="28" customFormat="1" x14ac:dyDescent="0.25">
      <c r="A58" s="30"/>
      <c r="B58" s="30"/>
      <c r="C58" s="31"/>
      <c r="D58" s="31"/>
      <c r="E58" s="31"/>
      <c r="F58" s="31"/>
      <c r="G58" s="31"/>
      <c r="H58" s="30"/>
      <c r="I58" s="30"/>
      <c r="J58" s="31"/>
      <c r="K58" s="30"/>
      <c r="L58" s="30"/>
      <c r="M58" s="30"/>
      <c r="N58" s="31"/>
      <c r="O58" s="52"/>
      <c r="P58" s="31"/>
      <c r="R58"/>
      <c r="S58"/>
    </row>
    <row r="59" spans="1:19" s="28" customFormat="1" x14ac:dyDescent="0.25">
      <c r="A59" s="30"/>
      <c r="B59" s="30"/>
      <c r="C59" s="31"/>
      <c r="D59" s="31"/>
      <c r="E59" s="31"/>
      <c r="F59" s="31"/>
      <c r="G59" s="31"/>
      <c r="H59" s="30"/>
      <c r="I59" s="30"/>
      <c r="J59" s="31"/>
      <c r="K59" s="30"/>
      <c r="L59" s="30"/>
      <c r="M59" s="30"/>
      <c r="N59" s="31"/>
      <c r="O59" s="52"/>
      <c r="P59" s="31"/>
      <c r="R59"/>
      <c r="S59"/>
    </row>
    <row r="60" spans="1:19" s="28" customFormat="1" x14ac:dyDescent="0.25">
      <c r="A60" s="30"/>
      <c r="B60" s="30"/>
      <c r="C60" s="31"/>
      <c r="D60" s="31"/>
      <c r="E60" s="31"/>
      <c r="F60" s="31"/>
      <c r="G60" s="31"/>
      <c r="H60" s="30"/>
      <c r="I60" s="30"/>
      <c r="J60" s="31"/>
      <c r="K60" s="30"/>
      <c r="L60" s="30"/>
      <c r="M60" s="30"/>
      <c r="N60" s="31"/>
      <c r="O60" s="52"/>
      <c r="P60" s="31"/>
      <c r="R60"/>
      <c r="S60"/>
    </row>
    <row r="61" spans="1:19" s="28" customFormat="1" x14ac:dyDescent="0.25">
      <c r="A61" s="30"/>
      <c r="B61" s="30"/>
      <c r="C61" s="31"/>
      <c r="D61" s="31"/>
      <c r="E61" s="31"/>
      <c r="F61" s="31"/>
      <c r="G61" s="31"/>
      <c r="H61" s="30"/>
      <c r="I61" s="30"/>
      <c r="J61" s="31"/>
      <c r="K61" s="30"/>
      <c r="L61" s="30"/>
      <c r="M61" s="30"/>
      <c r="N61" s="31"/>
      <c r="O61" s="52"/>
      <c r="P61" s="31"/>
      <c r="R61"/>
      <c r="S61"/>
    </row>
    <row r="62" spans="1:19" s="28" customFormat="1" x14ac:dyDescent="0.25">
      <c r="A62" s="30"/>
      <c r="B62" s="30"/>
      <c r="C62" s="31"/>
      <c r="D62" s="31"/>
      <c r="E62" s="31"/>
      <c r="F62" s="31"/>
      <c r="G62" s="31"/>
      <c r="H62" s="30"/>
      <c r="I62" s="30"/>
      <c r="J62" s="31"/>
      <c r="K62" s="30"/>
      <c r="L62" s="30"/>
      <c r="M62" s="30"/>
      <c r="N62" s="31"/>
      <c r="O62" s="52"/>
      <c r="P62" s="31"/>
      <c r="R62"/>
      <c r="S62"/>
    </row>
    <row r="63" spans="1:19" s="28" customFormat="1" x14ac:dyDescent="0.25">
      <c r="A63" s="30"/>
      <c r="B63" s="30"/>
      <c r="C63" s="31"/>
      <c r="D63" s="31"/>
      <c r="E63" s="31"/>
      <c r="F63" s="31"/>
      <c r="G63" s="31"/>
      <c r="H63" s="30"/>
      <c r="I63" s="30"/>
      <c r="J63" s="31"/>
      <c r="K63" s="30"/>
      <c r="L63" s="30"/>
      <c r="M63" s="30"/>
      <c r="N63" s="31"/>
      <c r="O63" s="52"/>
      <c r="P63" s="31"/>
      <c r="R63"/>
      <c r="S63"/>
    </row>
    <row r="64" spans="1:19" s="28" customFormat="1" x14ac:dyDescent="0.25">
      <c r="A64" s="30"/>
      <c r="B64" s="30"/>
      <c r="C64" s="31"/>
      <c r="D64" s="31"/>
      <c r="E64" s="31"/>
      <c r="F64" s="31"/>
      <c r="G64" s="31"/>
      <c r="H64" s="30"/>
      <c r="I64" s="30"/>
      <c r="J64" s="31"/>
      <c r="K64" s="30"/>
      <c r="L64" s="30"/>
      <c r="M64" s="30"/>
      <c r="N64" s="31"/>
      <c r="O64" s="52"/>
      <c r="P64" s="31"/>
      <c r="R64"/>
      <c r="S64"/>
    </row>
    <row r="65" spans="1:19" s="28" customFormat="1" x14ac:dyDescent="0.25">
      <c r="A65" s="30"/>
      <c r="B65" s="30"/>
      <c r="C65" s="31"/>
      <c r="D65" s="31"/>
      <c r="E65" s="31"/>
      <c r="F65" s="31"/>
      <c r="G65" s="31"/>
      <c r="H65" s="30"/>
      <c r="I65" s="30"/>
      <c r="J65" s="31"/>
      <c r="K65" s="30"/>
      <c r="L65" s="30"/>
      <c r="M65" s="30"/>
      <c r="N65" s="31"/>
      <c r="O65" s="52"/>
      <c r="P65" s="31"/>
      <c r="R65"/>
      <c r="S65"/>
    </row>
    <row r="66" spans="1:19" s="28" customFormat="1" x14ac:dyDescent="0.25">
      <c r="A66" s="30"/>
      <c r="B66" s="30"/>
      <c r="C66" s="31"/>
      <c r="D66" s="31"/>
      <c r="E66" s="31"/>
      <c r="F66" s="31"/>
      <c r="G66" s="31"/>
      <c r="H66" s="30"/>
      <c r="I66" s="30"/>
      <c r="J66" s="31"/>
      <c r="K66" s="30"/>
      <c r="L66" s="30"/>
      <c r="M66" s="30"/>
      <c r="N66" s="31"/>
      <c r="O66" s="52"/>
      <c r="P66" s="31"/>
      <c r="R66"/>
      <c r="S66"/>
    </row>
    <row r="67" spans="1:19" s="28" customFormat="1" x14ac:dyDescent="0.25">
      <c r="A67" s="30"/>
      <c r="B67" s="30"/>
      <c r="C67" s="31"/>
      <c r="D67" s="31"/>
      <c r="E67" s="31"/>
      <c r="F67" s="31"/>
      <c r="G67" s="31"/>
      <c r="H67" s="30"/>
      <c r="I67" s="30"/>
      <c r="J67" s="31"/>
      <c r="K67" s="30"/>
      <c r="L67" s="30"/>
      <c r="M67" s="30"/>
      <c r="N67" s="31"/>
      <c r="O67" s="52"/>
      <c r="P67" s="31"/>
      <c r="R67"/>
      <c r="S67"/>
    </row>
    <row r="68" spans="1:19" s="28" customFormat="1" x14ac:dyDescent="0.25">
      <c r="A68" s="30"/>
      <c r="B68" s="30"/>
      <c r="C68" s="31"/>
      <c r="D68" s="31"/>
      <c r="E68" s="31"/>
      <c r="F68" s="31"/>
      <c r="G68" s="31"/>
      <c r="H68" s="30"/>
      <c r="I68" s="30"/>
      <c r="J68" s="31"/>
      <c r="K68" s="30"/>
      <c r="L68" s="30"/>
      <c r="M68" s="30"/>
      <c r="N68" s="31"/>
      <c r="O68" s="52"/>
      <c r="P68" s="31"/>
      <c r="R68"/>
      <c r="S68"/>
    </row>
    <row r="69" spans="1:19" s="28" customFormat="1" x14ac:dyDescent="0.25">
      <c r="A69" s="30"/>
      <c r="B69" s="30"/>
      <c r="C69" s="31"/>
      <c r="D69" s="31"/>
      <c r="E69" s="31"/>
      <c r="F69" s="31"/>
      <c r="G69" s="31"/>
      <c r="H69" s="30"/>
      <c r="I69" s="30"/>
      <c r="J69" s="31"/>
      <c r="K69" s="30"/>
      <c r="L69" s="30"/>
      <c r="M69" s="30"/>
      <c r="N69" s="31"/>
      <c r="O69" s="52"/>
      <c r="P69" s="31"/>
      <c r="R69"/>
      <c r="S69"/>
    </row>
    <row r="70" spans="1:19" s="28" customFormat="1" x14ac:dyDescent="0.25">
      <c r="A70" s="30"/>
      <c r="B70" s="30"/>
      <c r="C70" s="31"/>
      <c r="D70" s="31"/>
      <c r="E70" s="31"/>
      <c r="F70" s="31"/>
      <c r="G70" s="31"/>
      <c r="H70" s="30"/>
      <c r="I70" s="30"/>
      <c r="J70" s="31"/>
      <c r="K70" s="30"/>
      <c r="L70" s="30"/>
      <c r="M70" s="30"/>
      <c r="N70" s="31"/>
      <c r="O70" s="52"/>
      <c r="P70" s="31"/>
      <c r="R70"/>
      <c r="S70"/>
    </row>
    <row r="71" spans="1:19" s="28" customFormat="1" x14ac:dyDescent="0.25">
      <c r="A71" s="30"/>
      <c r="B71" s="30"/>
      <c r="C71" s="31"/>
      <c r="D71" s="31"/>
      <c r="E71" s="31"/>
      <c r="F71" s="31"/>
      <c r="G71" s="31"/>
      <c r="H71" s="30"/>
      <c r="I71" s="30"/>
      <c r="J71" s="31"/>
      <c r="K71" s="30"/>
      <c r="L71" s="30"/>
      <c r="M71" s="30"/>
      <c r="N71" s="31"/>
      <c r="O71" s="52"/>
      <c r="P71" s="31"/>
      <c r="R71"/>
      <c r="S71"/>
    </row>
    <row r="72" spans="1:19" s="28" customFormat="1" x14ac:dyDescent="0.25">
      <c r="A72" s="30"/>
      <c r="B72" s="30"/>
      <c r="C72" s="31"/>
      <c r="D72" s="31"/>
      <c r="E72" s="31"/>
      <c r="F72" s="31"/>
      <c r="G72" s="31"/>
      <c r="H72" s="30"/>
      <c r="I72" s="30"/>
      <c r="J72" s="31"/>
      <c r="K72" s="30"/>
      <c r="L72" s="30"/>
      <c r="M72" s="30"/>
      <c r="N72" s="31"/>
      <c r="O72" s="52"/>
      <c r="P72" s="31"/>
      <c r="R72"/>
      <c r="S72"/>
    </row>
    <row r="73" spans="1:19" s="28" customFormat="1" x14ac:dyDescent="0.25">
      <c r="A73" s="30"/>
      <c r="B73" s="30"/>
      <c r="C73" s="31"/>
      <c r="D73" s="31"/>
      <c r="E73" s="31"/>
      <c r="F73" s="31"/>
      <c r="G73" s="31"/>
      <c r="H73" s="30"/>
      <c r="I73" s="30"/>
      <c r="J73" s="31"/>
      <c r="K73" s="30"/>
      <c r="L73" s="30"/>
      <c r="M73" s="30"/>
      <c r="N73" s="31"/>
      <c r="O73" s="52"/>
      <c r="P73" s="31"/>
      <c r="R73"/>
      <c r="S73"/>
    </row>
    <row r="74" spans="1:19" s="28" customFormat="1" x14ac:dyDescent="0.25">
      <c r="A74" s="30"/>
      <c r="B74" s="30"/>
      <c r="C74" s="31"/>
      <c r="D74" s="31"/>
      <c r="E74" s="31"/>
      <c r="F74" s="31"/>
      <c r="G74" s="31"/>
      <c r="H74" s="30"/>
      <c r="I74" s="30"/>
      <c r="J74" s="31"/>
      <c r="K74" s="30"/>
      <c r="L74" s="30"/>
      <c r="M74" s="30"/>
      <c r="N74" s="31"/>
      <c r="O74" s="52"/>
      <c r="P74" s="31"/>
      <c r="R74"/>
      <c r="S74"/>
    </row>
    <row r="75" spans="1:19" s="28" customFormat="1" x14ac:dyDescent="0.25">
      <c r="A75" s="30"/>
      <c r="B75" s="30"/>
      <c r="C75" s="31"/>
      <c r="D75" s="31"/>
      <c r="E75" s="31"/>
      <c r="F75" s="31"/>
      <c r="G75" s="31"/>
      <c r="H75" s="30"/>
      <c r="I75" s="30"/>
      <c r="J75" s="31"/>
      <c r="K75" s="30"/>
      <c r="L75" s="30"/>
      <c r="M75" s="30"/>
      <c r="N75" s="31"/>
      <c r="O75" s="52"/>
      <c r="P75" s="31"/>
      <c r="R75"/>
      <c r="S75"/>
    </row>
    <row r="76" spans="1:19" s="28" customFormat="1" x14ac:dyDescent="0.25">
      <c r="A76" s="30"/>
      <c r="B76" s="30"/>
      <c r="C76" s="31"/>
      <c r="D76" s="31"/>
      <c r="E76" s="31"/>
      <c r="F76" s="31"/>
      <c r="G76" s="31"/>
      <c r="H76" s="30"/>
      <c r="I76" s="30"/>
      <c r="J76" s="31"/>
      <c r="K76" s="30"/>
      <c r="L76" s="30"/>
      <c r="M76" s="30"/>
      <c r="N76" s="31"/>
      <c r="O76" s="52"/>
      <c r="P76" s="31"/>
      <c r="R76"/>
      <c r="S76"/>
    </row>
    <row r="77" spans="1:19" s="28" customFormat="1" x14ac:dyDescent="0.25">
      <c r="A77" s="30"/>
      <c r="B77" s="30"/>
      <c r="C77" s="31"/>
      <c r="D77" s="31"/>
      <c r="E77" s="31"/>
      <c r="F77" s="31"/>
      <c r="G77" s="31"/>
      <c r="H77" s="30"/>
      <c r="I77" s="30"/>
      <c r="J77" s="31"/>
      <c r="K77" s="30"/>
      <c r="L77" s="30"/>
      <c r="M77" s="30"/>
      <c r="N77" s="31"/>
      <c r="O77" s="52"/>
      <c r="P77" s="31"/>
      <c r="R77"/>
      <c r="S77"/>
    </row>
    <row r="78" spans="1:19" s="28" customFormat="1" x14ac:dyDescent="0.25">
      <c r="A78" s="30"/>
      <c r="B78" s="30"/>
      <c r="C78" s="31"/>
      <c r="D78" s="31"/>
      <c r="E78" s="31"/>
      <c r="F78" s="31"/>
      <c r="G78" s="31"/>
      <c r="H78" s="30"/>
      <c r="I78" s="30"/>
      <c r="J78" s="31"/>
      <c r="K78" s="30"/>
      <c r="L78" s="30"/>
      <c r="M78" s="30"/>
      <c r="N78" s="31"/>
      <c r="O78" s="52"/>
      <c r="P78" s="31"/>
      <c r="R78"/>
      <c r="S78"/>
    </row>
    <row r="79" spans="1:19" s="28" customFormat="1" x14ac:dyDescent="0.25">
      <c r="A79" s="30"/>
      <c r="B79" s="30"/>
      <c r="C79" s="31"/>
      <c r="D79" s="31"/>
      <c r="E79" s="31"/>
      <c r="F79" s="31"/>
      <c r="G79" s="31"/>
      <c r="H79" s="30"/>
      <c r="I79" s="30"/>
      <c r="J79" s="31"/>
      <c r="K79" s="30"/>
      <c r="L79" s="30"/>
      <c r="M79" s="30"/>
      <c r="N79" s="31"/>
      <c r="O79" s="52"/>
      <c r="P79" s="31"/>
      <c r="R79"/>
      <c r="S79"/>
    </row>
    <row r="80" spans="1:19" s="28" customFormat="1" x14ac:dyDescent="0.25">
      <c r="A80" s="30"/>
      <c r="B80" s="30"/>
      <c r="C80" s="31"/>
      <c r="D80" s="31"/>
      <c r="E80" s="31"/>
      <c r="F80" s="31"/>
      <c r="G80" s="31"/>
      <c r="H80" s="30"/>
      <c r="I80" s="30"/>
      <c r="J80" s="31"/>
      <c r="K80" s="30"/>
      <c r="L80" s="30"/>
      <c r="M80" s="30"/>
      <c r="N80" s="31"/>
      <c r="O80" s="52"/>
      <c r="P80" s="31"/>
      <c r="R80"/>
      <c r="S80"/>
    </row>
    <row r="81" spans="1:19" s="28" customFormat="1" x14ac:dyDescent="0.25">
      <c r="A81" s="30"/>
      <c r="B81" s="30"/>
      <c r="C81" s="31"/>
      <c r="D81" s="31"/>
      <c r="E81" s="31"/>
      <c r="F81" s="31"/>
      <c r="G81" s="31"/>
      <c r="H81" s="30"/>
      <c r="I81" s="30"/>
      <c r="J81" s="31"/>
      <c r="K81" s="30"/>
      <c r="L81" s="30"/>
      <c r="M81" s="30"/>
      <c r="N81" s="31"/>
      <c r="O81" s="52"/>
      <c r="P81" s="31"/>
      <c r="R81"/>
      <c r="S81"/>
    </row>
    <row r="82" spans="1:19" s="28" customFormat="1" x14ac:dyDescent="0.25">
      <c r="A82" s="30"/>
      <c r="B82" s="30"/>
      <c r="C82" s="31"/>
      <c r="D82" s="31"/>
      <c r="E82" s="31"/>
      <c r="F82" s="31"/>
      <c r="G82" s="31"/>
      <c r="H82" s="30"/>
      <c r="I82" s="30"/>
      <c r="J82" s="31"/>
      <c r="K82" s="30"/>
      <c r="L82" s="30"/>
      <c r="M82" s="30"/>
      <c r="N82" s="31"/>
      <c r="O82" s="52"/>
      <c r="P82" s="31"/>
      <c r="R82"/>
      <c r="S82"/>
    </row>
    <row r="83" spans="1:19" s="28" customFormat="1" x14ac:dyDescent="0.25">
      <c r="A83" s="30"/>
      <c r="B83" s="30"/>
      <c r="C83" s="31"/>
      <c r="D83" s="31"/>
      <c r="E83" s="31"/>
      <c r="F83" s="31"/>
      <c r="G83" s="31"/>
      <c r="H83" s="30"/>
      <c r="I83" s="30"/>
      <c r="J83" s="31"/>
      <c r="K83" s="30"/>
      <c r="L83" s="30"/>
      <c r="M83" s="30"/>
      <c r="N83" s="31"/>
      <c r="O83" s="52"/>
      <c r="P83" s="31"/>
      <c r="R83"/>
      <c r="S83"/>
    </row>
    <row r="84" spans="1:19" s="28" customFormat="1" x14ac:dyDescent="0.25">
      <c r="A84" s="30"/>
      <c r="B84" s="30"/>
      <c r="C84" s="31"/>
      <c r="D84" s="31"/>
      <c r="E84" s="31"/>
      <c r="F84" s="31"/>
      <c r="G84" s="31"/>
      <c r="H84" s="30"/>
      <c r="I84" s="30"/>
      <c r="J84" s="31"/>
      <c r="K84" s="30"/>
      <c r="L84" s="30"/>
      <c r="M84" s="30"/>
      <c r="N84" s="31"/>
      <c r="O84" s="52"/>
      <c r="P84" s="31"/>
      <c r="R84"/>
      <c r="S84"/>
    </row>
    <row r="85" spans="1:19" s="28" customFormat="1" x14ac:dyDescent="0.25">
      <c r="A85" s="30"/>
      <c r="B85" s="30"/>
      <c r="C85" s="31"/>
      <c r="D85" s="31"/>
      <c r="E85" s="31"/>
      <c r="F85" s="31"/>
      <c r="G85" s="31"/>
      <c r="H85" s="30"/>
      <c r="I85" s="30"/>
      <c r="J85" s="31"/>
      <c r="K85" s="30"/>
      <c r="L85" s="30"/>
      <c r="M85" s="30"/>
      <c r="N85" s="31"/>
      <c r="O85" s="52"/>
      <c r="P85" s="31"/>
      <c r="R85"/>
      <c r="S85"/>
    </row>
    <row r="86" spans="1:19" s="28" customFormat="1" x14ac:dyDescent="0.25">
      <c r="A86" s="30"/>
      <c r="B86" s="30"/>
      <c r="C86" s="31"/>
      <c r="D86" s="31"/>
      <c r="E86" s="31"/>
      <c r="F86" s="31"/>
      <c r="G86" s="31"/>
      <c r="H86" s="30"/>
      <c r="I86" s="30"/>
      <c r="J86" s="31"/>
      <c r="K86" s="30"/>
      <c r="L86" s="30"/>
      <c r="M86" s="30"/>
      <c r="N86" s="31"/>
      <c r="O86" s="52"/>
      <c r="P86" s="31"/>
      <c r="R86"/>
      <c r="S86"/>
    </row>
    <row r="87" spans="1:19" s="28" customFormat="1" x14ac:dyDescent="0.25">
      <c r="A87" s="30"/>
      <c r="B87" s="30"/>
      <c r="C87" s="31"/>
      <c r="D87" s="31"/>
      <c r="E87" s="31"/>
      <c r="F87" s="31"/>
      <c r="G87" s="31"/>
      <c r="H87" s="30"/>
      <c r="I87" s="30"/>
      <c r="J87" s="31"/>
      <c r="K87" s="30"/>
      <c r="L87" s="30"/>
      <c r="M87" s="30"/>
      <c r="N87" s="31"/>
      <c r="O87" s="52"/>
      <c r="P87" s="31"/>
      <c r="R87"/>
      <c r="S87"/>
    </row>
    <row r="88" spans="1:19" s="28" customFormat="1" x14ac:dyDescent="0.25">
      <c r="A88" s="30"/>
      <c r="B88" s="30"/>
      <c r="C88" s="31"/>
      <c r="D88" s="31"/>
      <c r="E88" s="31"/>
      <c r="F88" s="31"/>
      <c r="G88" s="31"/>
      <c r="H88" s="30"/>
      <c r="I88" s="30"/>
      <c r="J88" s="31"/>
      <c r="K88" s="30"/>
      <c r="L88" s="30"/>
      <c r="M88" s="30"/>
      <c r="N88" s="31"/>
      <c r="O88" s="52"/>
      <c r="P88" s="31"/>
      <c r="R88"/>
      <c r="S88"/>
    </row>
    <row r="89" spans="1:19" s="28" customFormat="1" x14ac:dyDescent="0.25">
      <c r="A89" s="30"/>
      <c r="B89" s="30"/>
      <c r="C89" s="31"/>
      <c r="D89" s="31"/>
      <c r="E89" s="31"/>
      <c r="F89" s="31"/>
      <c r="G89" s="31"/>
      <c r="H89" s="30"/>
      <c r="I89" s="30"/>
      <c r="J89" s="31"/>
      <c r="K89" s="30"/>
      <c r="L89" s="30"/>
      <c r="M89" s="30"/>
      <c r="N89" s="31"/>
      <c r="O89" s="52"/>
      <c r="P89" s="31"/>
      <c r="R89"/>
      <c r="S89"/>
    </row>
    <row r="90" spans="1:19" s="28" customFormat="1" x14ac:dyDescent="0.25">
      <c r="A90" s="30"/>
      <c r="B90" s="30"/>
      <c r="C90" s="31"/>
      <c r="D90" s="31"/>
      <c r="E90" s="31"/>
      <c r="F90" s="31"/>
      <c r="G90" s="31"/>
      <c r="H90" s="30"/>
      <c r="I90" s="30"/>
      <c r="J90" s="31"/>
      <c r="K90" s="30"/>
      <c r="L90" s="30"/>
      <c r="M90" s="30"/>
      <c r="N90" s="31"/>
      <c r="O90" s="52"/>
      <c r="P90" s="31"/>
      <c r="R90"/>
      <c r="S90"/>
    </row>
    <row r="91" spans="1:19" s="28" customFormat="1" x14ac:dyDescent="0.25">
      <c r="A91" s="30"/>
      <c r="B91" s="30"/>
      <c r="C91" s="31"/>
      <c r="D91" s="31"/>
      <c r="E91" s="31"/>
      <c r="F91" s="31"/>
      <c r="G91" s="31"/>
      <c r="H91" s="30"/>
      <c r="I91" s="30"/>
      <c r="J91" s="31"/>
      <c r="K91" s="30"/>
      <c r="L91" s="30"/>
      <c r="M91" s="30"/>
      <c r="N91" s="31"/>
      <c r="O91" s="52"/>
      <c r="P91" s="31"/>
      <c r="R91"/>
      <c r="S91"/>
    </row>
    <row r="92" spans="1:19" s="28" customFormat="1" x14ac:dyDescent="0.25">
      <c r="A92" s="30"/>
      <c r="B92" s="30"/>
      <c r="C92" s="31"/>
      <c r="D92" s="31"/>
      <c r="E92" s="31"/>
      <c r="F92" s="31"/>
      <c r="G92" s="31"/>
      <c r="H92" s="30"/>
      <c r="I92" s="30"/>
      <c r="J92" s="31"/>
      <c r="K92" s="30"/>
      <c r="L92" s="30"/>
      <c r="M92" s="30"/>
      <c r="N92" s="31"/>
      <c r="O92" s="52"/>
      <c r="P92" s="31"/>
      <c r="R92"/>
      <c r="S92"/>
    </row>
    <row r="93" spans="1:19" s="28" customFormat="1" x14ac:dyDescent="0.25">
      <c r="A93" s="30"/>
      <c r="B93" s="30"/>
      <c r="C93" s="31"/>
      <c r="D93" s="31"/>
      <c r="E93" s="31"/>
      <c r="F93" s="31"/>
      <c r="G93" s="31"/>
      <c r="H93" s="30"/>
      <c r="I93" s="30"/>
      <c r="J93" s="31"/>
      <c r="K93" s="30"/>
      <c r="L93" s="30"/>
      <c r="M93" s="30"/>
      <c r="N93" s="31"/>
      <c r="O93" s="52"/>
      <c r="P93" s="31"/>
      <c r="R93"/>
      <c r="S93"/>
    </row>
    <row r="94" spans="1:19" s="28" customFormat="1" x14ac:dyDescent="0.25">
      <c r="A94" s="30"/>
      <c r="B94" s="30"/>
      <c r="C94" s="31"/>
      <c r="D94" s="31"/>
      <c r="E94" s="31"/>
      <c r="F94" s="31"/>
      <c r="G94" s="31"/>
      <c r="H94" s="30"/>
      <c r="I94" s="30"/>
      <c r="J94" s="31"/>
      <c r="K94" s="30"/>
      <c r="L94" s="30"/>
      <c r="M94" s="30"/>
      <c r="N94" s="31"/>
      <c r="O94" s="52"/>
      <c r="P94" s="31"/>
      <c r="R94"/>
      <c r="S94"/>
    </row>
    <row r="95" spans="1:19" s="28" customFormat="1" x14ac:dyDescent="0.25">
      <c r="A95" s="30"/>
      <c r="B95" s="30"/>
      <c r="C95" s="31"/>
      <c r="D95" s="31"/>
      <c r="E95" s="31"/>
      <c r="F95" s="31"/>
      <c r="G95" s="31"/>
      <c r="H95" s="30"/>
      <c r="I95" s="30"/>
      <c r="J95" s="31"/>
      <c r="K95" s="30"/>
      <c r="L95" s="30"/>
      <c r="M95" s="30"/>
      <c r="N95" s="31"/>
      <c r="O95" s="52"/>
      <c r="P95" s="31"/>
      <c r="R95"/>
      <c r="S95"/>
    </row>
    <row r="96" spans="1:19" s="28" customFormat="1" x14ac:dyDescent="0.25">
      <c r="A96" s="30"/>
      <c r="B96" s="30"/>
      <c r="C96" s="31"/>
      <c r="D96" s="31"/>
      <c r="E96" s="31"/>
      <c r="F96" s="31"/>
      <c r="G96" s="31"/>
      <c r="H96" s="30"/>
      <c r="I96" s="30"/>
      <c r="J96" s="31"/>
      <c r="K96" s="30"/>
      <c r="L96" s="30"/>
      <c r="M96" s="30"/>
      <c r="N96" s="31"/>
      <c r="O96" s="52"/>
      <c r="P96" s="31"/>
      <c r="R96"/>
      <c r="S96"/>
    </row>
    <row r="97" spans="1:19" s="28" customFormat="1" x14ac:dyDescent="0.25">
      <c r="A97" s="30"/>
      <c r="B97" s="30"/>
      <c r="C97" s="31"/>
      <c r="D97" s="31"/>
      <c r="E97" s="31"/>
      <c r="F97" s="31"/>
      <c r="G97" s="31"/>
      <c r="H97" s="30"/>
      <c r="I97" s="30"/>
      <c r="J97" s="31"/>
      <c r="K97" s="30"/>
      <c r="L97" s="30"/>
      <c r="M97" s="30"/>
      <c r="N97" s="31"/>
      <c r="O97" s="52"/>
      <c r="P97" s="31"/>
      <c r="R97"/>
      <c r="S97"/>
    </row>
    <row r="98" spans="1:19" s="28" customFormat="1" x14ac:dyDescent="0.25">
      <c r="A98" s="30"/>
      <c r="B98" s="30"/>
      <c r="C98" s="31"/>
      <c r="D98" s="31"/>
      <c r="E98" s="31"/>
      <c r="F98" s="31"/>
      <c r="G98" s="31"/>
      <c r="H98" s="30"/>
      <c r="I98" s="30"/>
      <c r="J98" s="31"/>
      <c r="K98" s="30"/>
      <c r="L98" s="30"/>
      <c r="M98" s="30"/>
      <c r="N98" s="31"/>
      <c r="O98" s="52"/>
      <c r="P98" s="31"/>
      <c r="R98"/>
      <c r="S98"/>
    </row>
    <row r="99" spans="1:19" s="28" customFormat="1" x14ac:dyDescent="0.25">
      <c r="A99" s="30"/>
      <c r="B99" s="30"/>
      <c r="C99" s="31"/>
      <c r="D99" s="31"/>
      <c r="E99" s="31"/>
      <c r="F99" s="31"/>
      <c r="G99" s="31"/>
      <c r="H99" s="30"/>
      <c r="I99" s="30"/>
      <c r="J99" s="31"/>
      <c r="K99" s="30"/>
      <c r="L99" s="30"/>
      <c r="M99" s="30"/>
      <c r="N99" s="31"/>
      <c r="O99" s="52"/>
      <c r="P99" s="31"/>
      <c r="R99"/>
      <c r="S99"/>
    </row>
    <row r="100" spans="1:19" s="28" customFormat="1" x14ac:dyDescent="0.25">
      <c r="A100" s="30"/>
      <c r="B100" s="30"/>
      <c r="C100" s="31"/>
      <c r="D100" s="31"/>
      <c r="E100" s="31"/>
      <c r="F100" s="31"/>
      <c r="G100" s="31"/>
      <c r="H100" s="30"/>
      <c r="I100" s="30"/>
      <c r="J100" s="31"/>
      <c r="K100" s="30"/>
      <c r="L100" s="30"/>
      <c r="M100" s="30"/>
      <c r="N100" s="31"/>
      <c r="O100" s="52"/>
      <c r="P100" s="31"/>
      <c r="R100"/>
      <c r="S100"/>
    </row>
    <row r="101" spans="1:19" s="28" customFormat="1" x14ac:dyDescent="0.25">
      <c r="A101" s="30"/>
      <c r="B101" s="30"/>
      <c r="C101" s="31"/>
      <c r="D101" s="31"/>
      <c r="E101" s="31"/>
      <c r="F101" s="31"/>
      <c r="G101" s="31"/>
      <c r="H101" s="30"/>
      <c r="I101" s="30"/>
      <c r="J101" s="31"/>
      <c r="K101" s="30"/>
      <c r="L101" s="30"/>
      <c r="M101" s="30"/>
      <c r="N101" s="31"/>
      <c r="O101" s="52"/>
      <c r="P101" s="31"/>
      <c r="R101"/>
      <c r="S101"/>
    </row>
    <row r="102" spans="1:19" s="28" customFormat="1" x14ac:dyDescent="0.25">
      <c r="A102" s="30"/>
      <c r="B102" s="30"/>
      <c r="C102" s="31"/>
      <c r="D102" s="31"/>
      <c r="E102" s="31"/>
      <c r="F102" s="31"/>
      <c r="G102" s="31"/>
      <c r="H102" s="30"/>
      <c r="I102" s="30"/>
      <c r="J102" s="31"/>
      <c r="K102" s="30"/>
      <c r="L102" s="30"/>
      <c r="M102" s="30"/>
      <c r="N102" s="31"/>
      <c r="O102" s="52"/>
      <c r="P102" s="31"/>
      <c r="R102"/>
      <c r="S102"/>
    </row>
    <row r="103" spans="1:19" s="28" customFormat="1" x14ac:dyDescent="0.25">
      <c r="A103" s="30"/>
      <c r="B103" s="30"/>
      <c r="C103" s="31"/>
      <c r="D103" s="31"/>
      <c r="E103" s="31"/>
      <c r="F103" s="31"/>
      <c r="G103" s="31"/>
      <c r="H103" s="30"/>
      <c r="I103" s="30"/>
      <c r="J103" s="31"/>
      <c r="K103" s="30"/>
      <c r="L103" s="30"/>
      <c r="M103" s="30"/>
      <c r="N103" s="31"/>
      <c r="O103" s="52"/>
      <c r="P103" s="31"/>
      <c r="R103"/>
      <c r="S103"/>
    </row>
    <row r="104" spans="1:19" s="28" customFormat="1" x14ac:dyDescent="0.25">
      <c r="A104" s="30"/>
      <c r="B104" s="30"/>
      <c r="C104" s="31"/>
      <c r="D104" s="31"/>
      <c r="E104" s="31"/>
      <c r="F104" s="31"/>
      <c r="G104" s="31"/>
      <c r="H104" s="30"/>
      <c r="I104" s="30"/>
      <c r="J104" s="31"/>
      <c r="K104" s="30"/>
      <c r="L104" s="30"/>
      <c r="M104" s="30"/>
      <c r="N104" s="31"/>
      <c r="O104" s="52"/>
      <c r="P104" s="31"/>
      <c r="R104"/>
      <c r="S104"/>
    </row>
    <row r="105" spans="1:19" s="28" customFormat="1" x14ac:dyDescent="0.25">
      <c r="A105" s="30"/>
      <c r="B105" s="30"/>
      <c r="C105" s="31"/>
      <c r="D105" s="31"/>
      <c r="E105" s="31"/>
      <c r="F105" s="31"/>
      <c r="G105" s="31"/>
      <c r="H105" s="30"/>
      <c r="I105" s="30"/>
      <c r="J105" s="31"/>
      <c r="K105" s="30"/>
      <c r="L105" s="30"/>
      <c r="M105" s="30"/>
      <c r="N105" s="31"/>
      <c r="O105" s="52"/>
      <c r="P105" s="31"/>
      <c r="R105"/>
      <c r="S105"/>
    </row>
    <row r="106" spans="1:19" s="28" customFormat="1" x14ac:dyDescent="0.25">
      <c r="A106" s="30"/>
      <c r="B106" s="30"/>
      <c r="C106" s="31"/>
      <c r="D106" s="31"/>
      <c r="E106" s="31"/>
      <c r="F106" s="31"/>
      <c r="G106" s="31"/>
      <c r="H106" s="30"/>
      <c r="I106" s="30"/>
      <c r="J106" s="31"/>
      <c r="K106" s="30"/>
      <c r="L106" s="30"/>
      <c r="M106" s="30"/>
      <c r="N106" s="31"/>
      <c r="O106" s="52"/>
      <c r="P106" s="31"/>
      <c r="R106"/>
      <c r="S106"/>
    </row>
    <row r="107" spans="1:19" s="28" customFormat="1" x14ac:dyDescent="0.25">
      <c r="A107" s="30"/>
      <c r="B107" s="30"/>
      <c r="C107" s="31"/>
      <c r="D107" s="31"/>
      <c r="E107" s="31"/>
      <c r="F107" s="31"/>
      <c r="G107" s="31"/>
      <c r="H107" s="30"/>
      <c r="I107" s="30"/>
      <c r="J107" s="31"/>
      <c r="K107" s="30"/>
      <c r="L107" s="30"/>
      <c r="M107" s="30"/>
      <c r="N107" s="31"/>
      <c r="O107" s="52"/>
      <c r="P107" s="31"/>
      <c r="R107"/>
      <c r="S107"/>
    </row>
    <row r="108" spans="1:19" s="28" customFormat="1" x14ac:dyDescent="0.25">
      <c r="A108" s="30"/>
      <c r="B108" s="30"/>
      <c r="C108" s="31"/>
      <c r="D108" s="31"/>
      <c r="E108" s="31"/>
      <c r="F108" s="31"/>
      <c r="G108" s="31"/>
      <c r="H108" s="30"/>
      <c r="I108" s="30"/>
      <c r="J108" s="31"/>
      <c r="K108" s="30"/>
      <c r="L108" s="30"/>
      <c r="M108" s="30"/>
      <c r="N108" s="31"/>
      <c r="O108" s="52"/>
      <c r="P108" s="31"/>
      <c r="R108"/>
      <c r="S108"/>
    </row>
    <row r="109" spans="1:19" s="28" customFormat="1" x14ac:dyDescent="0.25">
      <c r="A109" s="30"/>
      <c r="B109" s="30"/>
      <c r="C109" s="31"/>
      <c r="D109" s="31"/>
      <c r="E109" s="31"/>
      <c r="F109" s="31"/>
      <c r="G109" s="31"/>
      <c r="H109" s="30"/>
      <c r="I109" s="30"/>
      <c r="J109" s="31"/>
      <c r="K109" s="30"/>
      <c r="L109" s="30"/>
      <c r="M109" s="30"/>
      <c r="N109" s="31"/>
      <c r="O109" s="52"/>
      <c r="P109" s="31"/>
      <c r="R109"/>
      <c r="S109"/>
    </row>
    <row r="110" spans="1:19" s="28" customFormat="1" x14ac:dyDescent="0.25">
      <c r="A110" s="30"/>
      <c r="B110" s="30"/>
      <c r="C110" s="31"/>
      <c r="D110" s="31"/>
      <c r="E110" s="31"/>
      <c r="F110" s="31"/>
      <c r="G110" s="31"/>
      <c r="H110" s="30"/>
      <c r="I110" s="30"/>
      <c r="J110" s="31"/>
      <c r="K110" s="30"/>
      <c r="L110" s="30"/>
      <c r="M110" s="30"/>
      <c r="N110" s="31"/>
      <c r="O110" s="52"/>
      <c r="P110" s="31"/>
      <c r="R110"/>
      <c r="S110"/>
    </row>
    <row r="111" spans="1:19" s="28" customFormat="1" x14ac:dyDescent="0.25">
      <c r="A111" s="30"/>
      <c r="B111" s="30"/>
      <c r="C111" s="31"/>
      <c r="D111" s="31"/>
      <c r="E111" s="31"/>
      <c r="F111" s="31"/>
      <c r="G111" s="31"/>
      <c r="H111" s="30"/>
      <c r="I111" s="30"/>
      <c r="J111" s="31"/>
      <c r="K111" s="30"/>
      <c r="L111" s="30"/>
      <c r="M111" s="30"/>
      <c r="N111" s="31"/>
      <c r="O111" s="52"/>
      <c r="P111" s="31"/>
      <c r="R111"/>
      <c r="S111"/>
    </row>
    <row r="112" spans="1:19" s="28" customFormat="1" x14ac:dyDescent="0.25">
      <c r="A112" s="30"/>
      <c r="B112" s="30"/>
      <c r="C112" s="31"/>
      <c r="D112" s="31"/>
      <c r="E112" s="31"/>
      <c r="F112" s="31"/>
      <c r="G112" s="31"/>
      <c r="H112" s="30"/>
      <c r="I112" s="30"/>
      <c r="J112" s="31"/>
      <c r="K112" s="30"/>
      <c r="L112" s="30"/>
      <c r="M112" s="30"/>
      <c r="N112" s="31"/>
      <c r="O112" s="52"/>
      <c r="P112" s="31"/>
      <c r="R112"/>
      <c r="S112"/>
    </row>
    <row r="113" spans="1:19" s="28" customFormat="1" x14ac:dyDescent="0.25">
      <c r="A113" s="30"/>
      <c r="B113" s="30"/>
      <c r="C113" s="31"/>
      <c r="D113" s="31"/>
      <c r="E113" s="31"/>
      <c r="F113" s="31"/>
      <c r="G113" s="31"/>
      <c r="H113" s="30"/>
      <c r="I113" s="30"/>
      <c r="J113" s="31"/>
      <c r="K113" s="30"/>
      <c r="L113" s="30"/>
      <c r="M113" s="30"/>
      <c r="N113" s="31"/>
      <c r="O113" s="52"/>
      <c r="P113" s="31"/>
      <c r="R113"/>
      <c r="S113"/>
    </row>
    <row r="114" spans="1:19" s="28" customFormat="1" x14ac:dyDescent="0.25">
      <c r="A114" s="30"/>
      <c r="B114" s="30"/>
      <c r="C114" s="31"/>
      <c r="D114" s="31"/>
      <c r="E114" s="31"/>
      <c r="F114" s="31"/>
      <c r="G114" s="31"/>
      <c r="H114" s="30"/>
      <c r="I114" s="30"/>
      <c r="J114" s="31"/>
      <c r="K114" s="30"/>
      <c r="L114" s="30"/>
      <c r="M114" s="30"/>
      <c r="N114" s="31"/>
      <c r="O114" s="52"/>
      <c r="P114" s="31"/>
      <c r="R114"/>
      <c r="S114"/>
    </row>
    <row r="115" spans="1:19" s="28" customFormat="1" x14ac:dyDescent="0.25">
      <c r="A115" s="30"/>
      <c r="B115" s="30"/>
      <c r="C115" s="31"/>
      <c r="D115" s="31"/>
      <c r="E115" s="31"/>
      <c r="F115" s="31"/>
      <c r="G115" s="31"/>
      <c r="H115" s="30"/>
      <c r="I115" s="30"/>
      <c r="J115" s="31"/>
      <c r="K115" s="30"/>
      <c r="L115" s="30"/>
      <c r="M115" s="30"/>
      <c r="N115" s="31"/>
      <c r="O115" s="52"/>
      <c r="P115" s="31"/>
      <c r="R115"/>
      <c r="S115"/>
    </row>
    <row r="116" spans="1:19" s="28" customFormat="1" x14ac:dyDescent="0.25">
      <c r="A116" s="30"/>
      <c r="B116" s="30"/>
      <c r="C116" s="31"/>
      <c r="D116" s="31"/>
      <c r="E116" s="31"/>
      <c r="F116" s="31"/>
      <c r="G116" s="31"/>
      <c r="H116" s="30"/>
      <c r="I116" s="30"/>
      <c r="J116" s="31"/>
      <c r="K116" s="30"/>
      <c r="L116" s="30"/>
      <c r="M116" s="30"/>
      <c r="N116" s="31"/>
      <c r="O116" s="52"/>
      <c r="P116" s="31"/>
      <c r="R116"/>
      <c r="S116"/>
    </row>
    <row r="117" spans="1:19" s="28" customFormat="1" x14ac:dyDescent="0.25">
      <c r="A117" s="30"/>
      <c r="B117" s="30"/>
      <c r="C117" s="31"/>
      <c r="D117" s="31"/>
      <c r="E117" s="31"/>
      <c r="F117" s="31"/>
      <c r="G117" s="31"/>
      <c r="H117" s="30"/>
      <c r="I117" s="30"/>
      <c r="J117" s="31"/>
      <c r="K117" s="30"/>
      <c r="L117" s="30"/>
      <c r="M117" s="30"/>
      <c r="N117" s="31"/>
      <c r="O117" s="52"/>
      <c r="P117" s="31"/>
      <c r="R117"/>
      <c r="S117"/>
    </row>
    <row r="118" spans="1:19" s="28" customFormat="1" x14ac:dyDescent="0.25">
      <c r="A118" s="30"/>
      <c r="B118" s="30"/>
      <c r="C118" s="31"/>
      <c r="D118" s="31"/>
      <c r="E118" s="31"/>
      <c r="F118" s="31"/>
      <c r="G118" s="31"/>
      <c r="H118" s="30"/>
      <c r="I118" s="30"/>
      <c r="J118" s="31"/>
      <c r="K118" s="30"/>
      <c r="L118" s="30"/>
      <c r="M118" s="30"/>
      <c r="N118" s="31"/>
      <c r="O118" s="52"/>
      <c r="P118" s="31"/>
      <c r="R118"/>
      <c r="S118"/>
    </row>
    <row r="119" spans="1:19" s="28" customFormat="1" x14ac:dyDescent="0.25">
      <c r="A119" s="30"/>
      <c r="B119" s="30"/>
      <c r="C119" s="31"/>
      <c r="D119" s="31"/>
      <c r="E119" s="31"/>
      <c r="F119" s="31"/>
      <c r="G119" s="31"/>
      <c r="H119" s="30"/>
      <c r="I119" s="30"/>
      <c r="J119" s="31"/>
      <c r="K119" s="30"/>
      <c r="L119" s="30"/>
      <c r="M119" s="30"/>
      <c r="N119" s="31"/>
      <c r="O119" s="52"/>
      <c r="P119" s="31"/>
      <c r="R119"/>
      <c r="S119"/>
    </row>
    <row r="120" spans="1:19" s="28" customFormat="1" x14ac:dyDescent="0.25">
      <c r="C120" s="29"/>
      <c r="D120" s="29"/>
      <c r="E120" s="29"/>
      <c r="F120" s="29"/>
      <c r="G120" s="29"/>
      <c r="J120" s="29"/>
      <c r="N120" s="29"/>
      <c r="O120" s="42"/>
      <c r="P120" s="29"/>
      <c r="R120"/>
      <c r="S120"/>
    </row>
  </sheetData>
  <autoFilter ref="A1:Q26" xr:uid="{1009A1F4-EA68-4930-AE77-B37E1DAE311D}"/>
  <mergeCells count="5">
    <mergeCell ref="A25:A29"/>
    <mergeCell ref="A18:A19"/>
    <mergeCell ref="A2:A10"/>
    <mergeCell ref="A11:A15"/>
    <mergeCell ref="A20:A24"/>
  </mergeCells>
  <phoneticPr fontId="6"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AB895-9343-4987-8200-0045971A5CE2}">
  <dimension ref="A1:S129"/>
  <sheetViews>
    <sheetView rightToLeft="1" zoomScaleNormal="100" workbookViewId="0">
      <pane ySplit="1" topLeftCell="A5" activePane="bottomLeft" state="frozen"/>
      <selection pane="bottomLeft" activeCell="O34" sqref="O34"/>
    </sheetView>
  </sheetViews>
  <sheetFormatPr defaultRowHeight="15" x14ac:dyDescent="0.25"/>
  <cols>
    <col min="1" max="1" width="9.140625" style="28"/>
    <col min="2" max="2" width="13.42578125" style="28" bestFit="1" customWidth="1"/>
    <col min="3" max="3" width="13" style="29" bestFit="1" customWidth="1"/>
    <col min="4" max="4" width="12.85546875" style="29" bestFit="1" customWidth="1"/>
    <col min="5" max="5" width="16.42578125" style="29" customWidth="1"/>
    <col min="6" max="6" width="18.42578125" style="29" customWidth="1"/>
    <col min="7" max="7" width="29.42578125" style="29" customWidth="1"/>
    <col min="8" max="8" width="12.140625" style="28" bestFit="1" customWidth="1"/>
    <col min="9" max="9" width="36.7109375" style="28" bestFit="1" customWidth="1"/>
    <col min="10" max="10" width="12.28515625" style="29" bestFit="1" customWidth="1"/>
    <col min="11" max="11" width="7.85546875" style="28" customWidth="1"/>
    <col min="12" max="12" width="11" style="28" bestFit="1" customWidth="1"/>
    <col min="13" max="13" width="9" style="28" customWidth="1"/>
    <col min="14" max="14" width="10.7109375" style="29" bestFit="1" customWidth="1"/>
    <col min="15" max="15" width="10" style="42" bestFit="1" customWidth="1"/>
    <col min="16" max="16" width="13.140625" style="29" bestFit="1" customWidth="1"/>
    <col min="17" max="17" width="10.5703125" style="28" bestFit="1" customWidth="1"/>
    <col min="18" max="18" width="12.85546875" customWidth="1"/>
    <col min="19" max="19" width="5.5703125" customWidth="1"/>
  </cols>
  <sheetData>
    <row r="1" spans="1:17" ht="60.75" x14ac:dyDescent="0.25">
      <c r="A1" s="16" t="s">
        <v>34</v>
      </c>
      <c r="B1" s="17" t="s">
        <v>35</v>
      </c>
      <c r="C1" s="18" t="s">
        <v>4</v>
      </c>
      <c r="D1" s="18" t="s">
        <v>36</v>
      </c>
      <c r="E1" s="18" t="s">
        <v>37</v>
      </c>
      <c r="F1" s="19" t="s">
        <v>38</v>
      </c>
      <c r="G1" s="18" t="s">
        <v>39</v>
      </c>
      <c r="H1" s="17" t="s">
        <v>40</v>
      </c>
      <c r="I1" s="20" t="s">
        <v>17</v>
      </c>
      <c r="J1" s="49" t="s">
        <v>23</v>
      </c>
      <c r="K1" s="21" t="s">
        <v>24</v>
      </c>
      <c r="L1" s="22" t="s">
        <v>21</v>
      </c>
      <c r="M1" s="22" t="s">
        <v>41</v>
      </c>
      <c r="N1" s="61" t="s">
        <v>25</v>
      </c>
      <c r="O1" s="50" t="s">
        <v>42</v>
      </c>
      <c r="P1" s="24" t="s">
        <v>27</v>
      </c>
      <c r="Q1" s="25" t="s">
        <v>32</v>
      </c>
    </row>
    <row r="2" spans="1:17" x14ac:dyDescent="0.25">
      <c r="A2" s="1122">
        <v>500</v>
      </c>
      <c r="B2" s="687" t="s">
        <v>903</v>
      </c>
      <c r="C2" s="688">
        <v>1338184.03</v>
      </c>
      <c r="D2" s="688">
        <v>1338184.03</v>
      </c>
      <c r="E2" s="688">
        <v>491500</v>
      </c>
      <c r="F2" s="688">
        <v>8500</v>
      </c>
      <c r="G2" s="688">
        <f>D2-E2-F2</f>
        <v>838184.03</v>
      </c>
      <c r="H2" s="687" t="s">
        <v>121</v>
      </c>
      <c r="I2" s="687" t="s">
        <v>900</v>
      </c>
      <c r="J2" s="688">
        <v>500000</v>
      </c>
      <c r="K2" s="688"/>
      <c r="L2" s="688" t="s">
        <v>121</v>
      </c>
      <c r="M2" s="688" t="s">
        <v>132</v>
      </c>
      <c r="N2" s="688">
        <v>1.7</v>
      </c>
      <c r="O2" s="689">
        <v>8500</v>
      </c>
      <c r="P2" s="688">
        <f>J2-O2</f>
        <v>491500</v>
      </c>
      <c r="Q2" s="690" t="s">
        <v>914</v>
      </c>
    </row>
    <row r="3" spans="1:17" x14ac:dyDescent="0.25">
      <c r="A3" s="1123"/>
      <c r="B3" s="687" t="s">
        <v>903</v>
      </c>
      <c r="C3" s="688">
        <v>1338184.03</v>
      </c>
      <c r="D3" s="688">
        <v>1338184.03</v>
      </c>
      <c r="E3" s="688"/>
      <c r="F3" s="688"/>
      <c r="G3" s="688">
        <f>G2-E3-F3</f>
        <v>838184.03</v>
      </c>
      <c r="H3" s="687" t="s">
        <v>121</v>
      </c>
      <c r="I3" s="687" t="s">
        <v>901</v>
      </c>
      <c r="J3" s="688">
        <v>53450.98</v>
      </c>
      <c r="K3" s="688"/>
      <c r="L3" s="688" t="s">
        <v>121</v>
      </c>
      <c r="M3" s="688"/>
      <c r="N3" s="688">
        <v>1.7</v>
      </c>
      <c r="O3" s="689">
        <v>909</v>
      </c>
      <c r="P3" s="688">
        <f t="shared" ref="P3:P12" si="0">J3-O3</f>
        <v>52541.98</v>
      </c>
      <c r="Q3" s="690"/>
    </row>
    <row r="4" spans="1:17" x14ac:dyDescent="0.25">
      <c r="A4" s="1123"/>
      <c r="B4" s="687" t="s">
        <v>903</v>
      </c>
      <c r="C4" s="688">
        <v>1338184.03</v>
      </c>
      <c r="D4" s="688">
        <v>1338184.03</v>
      </c>
      <c r="E4" s="688">
        <v>50133</v>
      </c>
      <c r="F4" s="688">
        <v>867</v>
      </c>
      <c r="G4" s="688">
        <f t="shared" ref="G4:G11" si="1">G3-E4-F4</f>
        <v>787184.03</v>
      </c>
      <c r="H4" s="687" t="s">
        <v>121</v>
      </c>
      <c r="I4" s="687" t="s">
        <v>902</v>
      </c>
      <c r="J4" s="688">
        <v>51000</v>
      </c>
      <c r="K4" s="688"/>
      <c r="L4" s="688" t="s">
        <v>121</v>
      </c>
      <c r="M4" s="688"/>
      <c r="N4" s="688">
        <v>1.7</v>
      </c>
      <c r="O4" s="689">
        <v>867</v>
      </c>
      <c r="P4" s="688">
        <f t="shared" si="0"/>
        <v>50133</v>
      </c>
      <c r="Q4" s="690" t="s">
        <v>1060</v>
      </c>
    </row>
    <row r="5" spans="1:17" x14ac:dyDescent="0.25">
      <c r="A5" s="1123"/>
      <c r="B5" s="687" t="s">
        <v>903</v>
      </c>
      <c r="C5" s="688">
        <v>1338184.03</v>
      </c>
      <c r="D5" s="688">
        <v>1338184.03</v>
      </c>
      <c r="E5" s="688">
        <v>24197</v>
      </c>
      <c r="F5" s="688">
        <v>418</v>
      </c>
      <c r="G5" s="688">
        <f t="shared" si="1"/>
        <v>762569.03</v>
      </c>
      <c r="H5" s="687" t="s">
        <v>121</v>
      </c>
      <c r="I5" s="687" t="s">
        <v>614</v>
      </c>
      <c r="J5" s="688">
        <v>24614.76</v>
      </c>
      <c r="K5" s="688"/>
      <c r="L5" s="688" t="s">
        <v>121</v>
      </c>
      <c r="M5" s="688"/>
      <c r="N5" s="688">
        <v>1.7</v>
      </c>
      <c r="O5" s="689">
        <v>418</v>
      </c>
      <c r="P5" s="688">
        <f t="shared" si="0"/>
        <v>24196.76</v>
      </c>
      <c r="Q5" s="690" t="s">
        <v>1060</v>
      </c>
    </row>
    <row r="6" spans="1:17" x14ac:dyDescent="0.25">
      <c r="A6" s="1123"/>
      <c r="B6" s="687" t="s">
        <v>903</v>
      </c>
      <c r="C6" s="688">
        <v>1338184.03</v>
      </c>
      <c r="D6" s="688">
        <v>1338184.03</v>
      </c>
      <c r="E6" s="688"/>
      <c r="F6" s="688"/>
      <c r="G6" s="688">
        <f t="shared" si="1"/>
        <v>762569.03</v>
      </c>
      <c r="H6" s="687" t="s">
        <v>121</v>
      </c>
      <c r="I6" s="687" t="s">
        <v>732</v>
      </c>
      <c r="J6" s="688">
        <v>27873.3</v>
      </c>
      <c r="K6" s="688"/>
      <c r="L6" s="688" t="s">
        <v>121</v>
      </c>
      <c r="M6" s="688"/>
      <c r="N6" s="688">
        <v>1.7</v>
      </c>
      <c r="O6" s="689">
        <v>474</v>
      </c>
      <c r="P6" s="688">
        <f t="shared" si="0"/>
        <v>27399.3</v>
      </c>
      <c r="Q6" s="690"/>
    </row>
    <row r="7" spans="1:17" x14ac:dyDescent="0.25">
      <c r="A7" s="1123"/>
      <c r="B7" s="687" t="s">
        <v>903</v>
      </c>
      <c r="C7" s="688">
        <v>1338184.03</v>
      </c>
      <c r="D7" s="688">
        <v>1338184.03</v>
      </c>
      <c r="E7" s="688"/>
      <c r="F7" s="688"/>
      <c r="G7" s="688">
        <f t="shared" si="1"/>
        <v>762569.03</v>
      </c>
      <c r="H7" s="687" t="s">
        <v>121</v>
      </c>
      <c r="I7" s="687" t="s">
        <v>911</v>
      </c>
      <c r="J7" s="688">
        <v>5801.8</v>
      </c>
      <c r="K7" s="688"/>
      <c r="L7" s="688" t="s">
        <v>121</v>
      </c>
      <c r="M7" s="688"/>
      <c r="N7" s="688">
        <v>1.7</v>
      </c>
      <c r="O7" s="689">
        <v>99</v>
      </c>
      <c r="P7" s="688">
        <f t="shared" si="0"/>
        <v>5702.8</v>
      </c>
      <c r="Q7" s="690"/>
    </row>
    <row r="8" spans="1:17" x14ac:dyDescent="0.25">
      <c r="A8" s="1123"/>
      <c r="B8" s="687" t="s">
        <v>903</v>
      </c>
      <c r="C8" s="688">
        <v>1338184.03</v>
      </c>
      <c r="D8" s="688">
        <v>1338184.03</v>
      </c>
      <c r="E8" s="688"/>
      <c r="F8" s="688"/>
      <c r="G8" s="688">
        <f t="shared" si="1"/>
        <v>762569.03</v>
      </c>
      <c r="H8" s="687" t="s">
        <v>121</v>
      </c>
      <c r="I8" s="687" t="s">
        <v>912</v>
      </c>
      <c r="J8" s="688">
        <v>3664.81</v>
      </c>
      <c r="K8" s="688"/>
      <c r="L8" s="688" t="s">
        <v>121</v>
      </c>
      <c r="M8" s="688"/>
      <c r="N8" s="688">
        <v>1.7</v>
      </c>
      <c r="O8" s="689">
        <v>62</v>
      </c>
      <c r="P8" s="688">
        <f t="shared" si="0"/>
        <v>3602.81</v>
      </c>
      <c r="Q8" s="690"/>
    </row>
    <row r="9" spans="1:17" x14ac:dyDescent="0.25">
      <c r="A9" s="1123"/>
      <c r="B9" s="687" t="s">
        <v>903</v>
      </c>
      <c r="C9" s="688">
        <v>1338184.03</v>
      </c>
      <c r="D9" s="688">
        <v>1338184.03</v>
      </c>
      <c r="E9" s="688"/>
      <c r="F9" s="688"/>
      <c r="G9" s="688">
        <f t="shared" si="1"/>
        <v>762569.03</v>
      </c>
      <c r="H9" s="687" t="s">
        <v>121</v>
      </c>
      <c r="I9" s="687" t="s">
        <v>610</v>
      </c>
      <c r="J9" s="688">
        <v>77383.75</v>
      </c>
      <c r="K9" s="688"/>
      <c r="L9" s="688" t="s">
        <v>121</v>
      </c>
      <c r="M9" s="688"/>
      <c r="N9" s="688">
        <v>1.7</v>
      </c>
      <c r="O9" s="689">
        <v>1316</v>
      </c>
      <c r="P9" s="688">
        <f t="shared" si="0"/>
        <v>76067.75</v>
      </c>
      <c r="Q9" s="690"/>
    </row>
    <row r="10" spans="1:17" x14ac:dyDescent="0.25">
      <c r="A10" s="1123"/>
      <c r="B10" s="687" t="s">
        <v>903</v>
      </c>
      <c r="C10" s="688">
        <v>1338184.03</v>
      </c>
      <c r="D10" s="688">
        <v>1338184.03</v>
      </c>
      <c r="E10" s="688"/>
      <c r="F10" s="688"/>
      <c r="G10" s="688">
        <f t="shared" si="1"/>
        <v>762569.03</v>
      </c>
      <c r="H10" s="687" t="s">
        <v>121</v>
      </c>
      <c r="I10" s="687" t="s">
        <v>610</v>
      </c>
      <c r="J10" s="688">
        <v>115955.05</v>
      </c>
      <c r="K10" s="688"/>
      <c r="L10" s="688" t="s">
        <v>121</v>
      </c>
      <c r="M10" s="688"/>
      <c r="N10" s="688">
        <v>1.7</v>
      </c>
      <c r="O10" s="689">
        <v>1971</v>
      </c>
      <c r="P10" s="688">
        <f t="shared" si="0"/>
        <v>113984.05</v>
      </c>
      <c r="Q10" s="690"/>
    </row>
    <row r="11" spans="1:17" x14ac:dyDescent="0.25">
      <c r="A11" s="1123"/>
      <c r="B11" s="687" t="s">
        <v>903</v>
      </c>
      <c r="C11" s="688">
        <v>1338184.03</v>
      </c>
      <c r="D11" s="688">
        <v>1338184.03</v>
      </c>
      <c r="E11" s="688"/>
      <c r="F11" s="688"/>
      <c r="G11" s="688">
        <f t="shared" si="1"/>
        <v>762569.03</v>
      </c>
      <c r="H11" s="687" t="s">
        <v>121</v>
      </c>
      <c r="I11" s="687" t="s">
        <v>960</v>
      </c>
      <c r="J11" s="688">
        <v>29322.11</v>
      </c>
      <c r="K11" s="688"/>
      <c r="L11" s="688" t="s">
        <v>121</v>
      </c>
      <c r="M11" s="688"/>
      <c r="N11" s="688">
        <v>1.7</v>
      </c>
      <c r="O11" s="689">
        <v>498</v>
      </c>
      <c r="P11" s="688">
        <f t="shared" si="0"/>
        <v>28824.11</v>
      </c>
      <c r="Q11" s="690"/>
    </row>
    <row r="12" spans="1:17" x14ac:dyDescent="0.25">
      <c r="A12" s="1123"/>
      <c r="B12" s="687" t="s">
        <v>903</v>
      </c>
      <c r="C12" s="688">
        <v>1338184.03</v>
      </c>
      <c r="D12" s="688">
        <v>1338184.03</v>
      </c>
      <c r="E12" s="688"/>
      <c r="F12" s="688"/>
      <c r="G12" s="688">
        <f>G11-E12-F12</f>
        <v>762569.03</v>
      </c>
      <c r="H12" s="687" t="s">
        <v>121</v>
      </c>
      <c r="I12" s="687" t="s">
        <v>960</v>
      </c>
      <c r="J12" s="688">
        <v>358</v>
      </c>
      <c r="K12" s="688"/>
      <c r="L12" s="688" t="s">
        <v>121</v>
      </c>
      <c r="M12" s="688"/>
      <c r="N12" s="688">
        <v>1.7</v>
      </c>
      <c r="O12" s="689">
        <v>6</v>
      </c>
      <c r="P12" s="688">
        <f t="shared" si="0"/>
        <v>352</v>
      </c>
      <c r="Q12" s="690"/>
    </row>
    <row r="13" spans="1:17" x14ac:dyDescent="0.25">
      <c r="A13" s="1123"/>
      <c r="B13" s="687" t="s">
        <v>903</v>
      </c>
      <c r="C13" s="688">
        <v>1338184.03</v>
      </c>
      <c r="D13" s="688">
        <v>1338184.03</v>
      </c>
      <c r="E13" s="688"/>
      <c r="F13" s="688"/>
      <c r="G13" s="688">
        <f t="shared" ref="G13:G14" si="2">G12-E13-F13</f>
        <v>762569.03</v>
      </c>
      <c r="H13" s="687" t="s">
        <v>121</v>
      </c>
      <c r="I13" s="687" t="s">
        <v>961</v>
      </c>
      <c r="J13" s="688">
        <v>65000</v>
      </c>
      <c r="K13" s="688"/>
      <c r="L13" s="688" t="s">
        <v>121</v>
      </c>
      <c r="M13" s="688"/>
      <c r="N13" s="688">
        <v>1.7</v>
      </c>
      <c r="O13" s="689">
        <v>1105</v>
      </c>
      <c r="P13" s="688">
        <f>J13-O13</f>
        <v>63895</v>
      </c>
      <c r="Q13" s="690"/>
    </row>
    <row r="14" spans="1:17" x14ac:dyDescent="0.25">
      <c r="A14" s="1123"/>
      <c r="B14" s="687" t="s">
        <v>903</v>
      </c>
      <c r="C14" s="688">
        <v>1338184.03</v>
      </c>
      <c r="D14" s="688">
        <v>1338184.03</v>
      </c>
      <c r="E14" s="688"/>
      <c r="F14" s="688"/>
      <c r="G14" s="688">
        <f t="shared" si="2"/>
        <v>762569.03</v>
      </c>
      <c r="H14" s="687" t="s">
        <v>121</v>
      </c>
      <c r="I14" s="687" t="s">
        <v>308</v>
      </c>
      <c r="J14" s="688">
        <v>28485.9</v>
      </c>
      <c r="K14" s="688"/>
      <c r="L14" s="688" t="s">
        <v>121</v>
      </c>
      <c r="M14" s="688"/>
      <c r="N14" s="688">
        <v>1.7</v>
      </c>
      <c r="O14" s="689">
        <v>484</v>
      </c>
      <c r="P14" s="688">
        <f t="shared" ref="P14:P16" si="3">J14-O14</f>
        <v>28001.9</v>
      </c>
      <c r="Q14" s="690"/>
    </row>
    <row r="15" spans="1:17" x14ac:dyDescent="0.25">
      <c r="A15" s="1123"/>
      <c r="B15" s="687" t="s">
        <v>903</v>
      </c>
      <c r="C15" s="688">
        <v>1338184.03</v>
      </c>
      <c r="D15" s="688">
        <v>1338184.03</v>
      </c>
      <c r="E15" s="688"/>
      <c r="F15" s="688"/>
      <c r="G15" s="688">
        <f>G14-E15-F15</f>
        <v>762569.03</v>
      </c>
      <c r="H15" s="687" t="s">
        <v>121</v>
      </c>
      <c r="I15" s="687" t="s">
        <v>218</v>
      </c>
      <c r="J15" s="688">
        <v>239802.88</v>
      </c>
      <c r="K15" s="688"/>
      <c r="L15" s="688" t="s">
        <v>121</v>
      </c>
      <c r="M15" s="688"/>
      <c r="N15" s="688">
        <v>1.7</v>
      </c>
      <c r="O15" s="689">
        <v>4077</v>
      </c>
      <c r="P15" s="688">
        <f t="shared" si="3"/>
        <v>235725.88</v>
      </c>
      <c r="Q15" s="690"/>
    </row>
    <row r="16" spans="1:17" x14ac:dyDescent="0.25">
      <c r="A16" s="1124"/>
      <c r="B16" s="687" t="s">
        <v>903</v>
      </c>
      <c r="C16" s="688">
        <v>1338184.03</v>
      </c>
      <c r="D16" s="688">
        <v>1338184.03</v>
      </c>
      <c r="E16" s="688"/>
      <c r="F16" s="688"/>
      <c r="G16" s="688">
        <f t="shared" ref="G16" si="4">G15-E16-F16</f>
        <v>762569.03</v>
      </c>
      <c r="H16" s="687" t="s">
        <v>121</v>
      </c>
      <c r="I16" s="687" t="s">
        <v>111</v>
      </c>
      <c r="J16" s="688">
        <v>115470.69</v>
      </c>
      <c r="K16" s="688"/>
      <c r="L16" s="688" t="s">
        <v>121</v>
      </c>
      <c r="M16" s="688"/>
      <c r="N16" s="688">
        <v>1.7</v>
      </c>
      <c r="O16" s="689">
        <v>1963</v>
      </c>
      <c r="P16" s="688">
        <f t="shared" si="3"/>
        <v>113507.69</v>
      </c>
      <c r="Q16" s="690"/>
    </row>
    <row r="17" spans="1:17" x14ac:dyDescent="0.25">
      <c r="A17" s="1125">
        <v>490</v>
      </c>
      <c r="B17" s="692" t="s">
        <v>83</v>
      </c>
      <c r="C17" s="693">
        <v>1000000</v>
      </c>
      <c r="D17" s="693">
        <f>C17*0.992</f>
        <v>992000</v>
      </c>
      <c r="E17" s="693"/>
      <c r="F17" s="693"/>
      <c r="G17" s="693">
        <f>D17-E17-F17</f>
        <v>992000</v>
      </c>
      <c r="H17" s="692" t="s">
        <v>46</v>
      </c>
      <c r="I17" s="692" t="s">
        <v>90</v>
      </c>
      <c r="J17" s="693">
        <v>29770.45</v>
      </c>
      <c r="K17" s="693"/>
      <c r="L17" s="693" t="s">
        <v>46</v>
      </c>
      <c r="M17" s="693"/>
      <c r="N17" s="693">
        <v>1.7</v>
      </c>
      <c r="O17" s="694">
        <v>506</v>
      </c>
      <c r="P17" s="693">
        <f>J17-O17</f>
        <v>29264.45</v>
      </c>
      <c r="Q17" s="695"/>
    </row>
    <row r="18" spans="1:17" s="28" customFormat="1" x14ac:dyDescent="0.25">
      <c r="A18" s="1126"/>
      <c r="B18" s="692" t="s">
        <v>83</v>
      </c>
      <c r="C18" s="693">
        <v>1000000</v>
      </c>
      <c r="D18" s="693">
        <f t="shared" ref="D18:D23" si="5">C18*0.992</f>
        <v>992000</v>
      </c>
      <c r="E18" s="693"/>
      <c r="F18" s="693"/>
      <c r="G18" s="693">
        <f>G17-E18-F18</f>
        <v>992000</v>
      </c>
      <c r="H18" s="692" t="s">
        <v>46</v>
      </c>
      <c r="I18" s="692" t="s">
        <v>1045</v>
      </c>
      <c r="J18" s="693">
        <v>154819.92000000001</v>
      </c>
      <c r="K18" s="693"/>
      <c r="L18" s="693" t="s">
        <v>46</v>
      </c>
      <c r="M18" s="693"/>
      <c r="N18" s="693">
        <v>1.7</v>
      </c>
      <c r="O18" s="694">
        <v>2632</v>
      </c>
      <c r="P18" s="693">
        <f t="shared" ref="P18:P23" si="6">J18-O18</f>
        <v>152187.92000000001</v>
      </c>
      <c r="Q18" s="695"/>
    </row>
    <row r="19" spans="1:17" s="28" customFormat="1" x14ac:dyDescent="0.25">
      <c r="A19" s="1126"/>
      <c r="B19" s="692" t="s">
        <v>83</v>
      </c>
      <c r="C19" s="693">
        <v>1000000</v>
      </c>
      <c r="D19" s="693">
        <f t="shared" si="5"/>
        <v>992000</v>
      </c>
      <c r="E19" s="693"/>
      <c r="F19" s="693"/>
      <c r="G19" s="693">
        <f t="shared" ref="G19:G22" si="7">G18-E19-F19</f>
        <v>992000</v>
      </c>
      <c r="H19" s="692" t="s">
        <v>46</v>
      </c>
      <c r="I19" s="692" t="s">
        <v>1065</v>
      </c>
      <c r="J19" s="693">
        <v>289041.15999999997</v>
      </c>
      <c r="K19" s="693"/>
      <c r="L19" s="693" t="s">
        <v>46</v>
      </c>
      <c r="M19" s="693"/>
      <c r="N19" s="693">
        <v>1.7</v>
      </c>
      <c r="O19" s="694">
        <v>4914</v>
      </c>
      <c r="P19" s="693">
        <f t="shared" si="6"/>
        <v>284127.15999999997</v>
      </c>
      <c r="Q19" s="695"/>
    </row>
    <row r="20" spans="1:17" s="28" customFormat="1" x14ac:dyDescent="0.25">
      <c r="A20" s="1126"/>
      <c r="B20" s="692" t="s">
        <v>83</v>
      </c>
      <c r="C20" s="693">
        <v>1000000</v>
      </c>
      <c r="D20" s="693">
        <f t="shared" si="5"/>
        <v>992000</v>
      </c>
      <c r="E20" s="693"/>
      <c r="F20" s="693"/>
      <c r="G20" s="693">
        <f t="shared" si="7"/>
        <v>992000</v>
      </c>
      <c r="H20" s="692" t="s">
        <v>46</v>
      </c>
      <c r="I20" s="692" t="s">
        <v>900</v>
      </c>
      <c r="J20" s="693">
        <v>284969.40000000002</v>
      </c>
      <c r="K20" s="693"/>
      <c r="L20" s="693" t="s">
        <v>46</v>
      </c>
      <c r="M20" s="693"/>
      <c r="N20" s="693">
        <v>1.7</v>
      </c>
      <c r="O20" s="694">
        <v>4844</v>
      </c>
      <c r="P20" s="693">
        <f t="shared" si="6"/>
        <v>280125.40000000002</v>
      </c>
      <c r="Q20" s="695"/>
    </row>
    <row r="21" spans="1:17" s="28" customFormat="1" x14ac:dyDescent="0.25">
      <c r="A21" s="1127"/>
      <c r="B21" s="692" t="s">
        <v>83</v>
      </c>
      <c r="C21" s="693">
        <v>1000000</v>
      </c>
      <c r="D21" s="693">
        <f t="shared" si="5"/>
        <v>992000</v>
      </c>
      <c r="E21" s="693"/>
      <c r="F21" s="693"/>
      <c r="G21" s="693">
        <f t="shared" si="7"/>
        <v>992000</v>
      </c>
      <c r="H21" s="692" t="s">
        <v>46</v>
      </c>
      <c r="I21" s="692"/>
      <c r="J21" s="693"/>
      <c r="K21" s="693"/>
      <c r="L21" s="693" t="s">
        <v>46</v>
      </c>
      <c r="M21" s="693"/>
      <c r="N21" s="693">
        <v>1.7</v>
      </c>
      <c r="O21" s="694">
        <f t="shared" ref="O19:O22" si="8">J21*N21/100</f>
        <v>0</v>
      </c>
      <c r="P21" s="693">
        <f t="shared" si="6"/>
        <v>0</v>
      </c>
      <c r="Q21" s="695"/>
    </row>
    <row r="22" spans="1:17" s="28" customFormat="1" x14ac:dyDescent="0.25">
      <c r="A22" s="692"/>
      <c r="B22" s="692" t="s">
        <v>83</v>
      </c>
      <c r="C22" s="693">
        <v>1000000</v>
      </c>
      <c r="D22" s="693">
        <f t="shared" si="5"/>
        <v>992000</v>
      </c>
      <c r="E22" s="693"/>
      <c r="F22" s="693"/>
      <c r="G22" s="693">
        <f t="shared" si="7"/>
        <v>992000</v>
      </c>
      <c r="H22" s="692" t="s">
        <v>46</v>
      </c>
      <c r="I22" s="692"/>
      <c r="J22" s="693"/>
      <c r="K22" s="693"/>
      <c r="L22" s="693" t="s">
        <v>46</v>
      </c>
      <c r="M22" s="693"/>
      <c r="N22" s="693">
        <v>1.7</v>
      </c>
      <c r="O22" s="694">
        <f t="shared" si="8"/>
        <v>0</v>
      </c>
      <c r="P22" s="693">
        <f t="shared" si="6"/>
        <v>0</v>
      </c>
      <c r="Q22" s="695"/>
    </row>
    <row r="23" spans="1:17" s="28" customFormat="1" x14ac:dyDescent="0.25">
      <c r="A23" s="1159">
        <v>497</v>
      </c>
      <c r="B23" s="1155" t="s">
        <v>83</v>
      </c>
      <c r="C23" s="1156">
        <v>1500000</v>
      </c>
      <c r="D23" s="1156">
        <f t="shared" si="5"/>
        <v>1488000</v>
      </c>
      <c r="E23" s="1156"/>
      <c r="F23" s="1156"/>
      <c r="G23" s="1156">
        <f>D23-E23-F23</f>
        <v>1488000</v>
      </c>
      <c r="H23" s="1155" t="s">
        <v>46</v>
      </c>
      <c r="I23" s="1155" t="s">
        <v>218</v>
      </c>
      <c r="J23" s="1156">
        <v>438537.19</v>
      </c>
      <c r="K23" s="1156"/>
      <c r="L23" s="1156" t="s">
        <v>46</v>
      </c>
      <c r="M23" s="1156"/>
      <c r="N23" s="1156">
        <v>1.7</v>
      </c>
      <c r="O23" s="1157">
        <v>7455</v>
      </c>
      <c r="P23" s="1156">
        <f t="shared" si="6"/>
        <v>431082.19</v>
      </c>
      <c r="Q23" s="1158"/>
    </row>
    <row r="24" spans="1:17" s="28" customFormat="1" x14ac:dyDescent="0.25">
      <c r="A24" s="1160"/>
      <c r="B24" s="1155" t="s">
        <v>83</v>
      </c>
      <c r="C24" s="1156">
        <v>1500000</v>
      </c>
      <c r="D24" s="1156">
        <v>1488000</v>
      </c>
      <c r="E24" s="1156"/>
      <c r="F24" s="1156"/>
      <c r="G24" s="1156">
        <f>G23-E24-F24</f>
        <v>1488000</v>
      </c>
      <c r="H24" s="1155" t="s">
        <v>46</v>
      </c>
      <c r="I24" s="1155"/>
      <c r="J24" s="1156"/>
      <c r="K24" s="1155"/>
      <c r="L24" s="1155" t="s">
        <v>46</v>
      </c>
      <c r="M24" s="1155"/>
      <c r="N24" s="1156">
        <v>1.7</v>
      </c>
      <c r="O24" s="1157">
        <f t="shared" ref="O24:O27" si="9">J24*N24/100</f>
        <v>0</v>
      </c>
      <c r="P24" s="1156">
        <f t="shared" ref="P24:P28" si="10">J24-O24</f>
        <v>0</v>
      </c>
      <c r="Q24" s="1158"/>
    </row>
    <row r="25" spans="1:17" s="28" customFormat="1" x14ac:dyDescent="0.25">
      <c r="A25" s="1160"/>
      <c r="B25" s="1155" t="s">
        <v>83</v>
      </c>
      <c r="C25" s="1156">
        <v>1500000</v>
      </c>
      <c r="D25" s="1156">
        <v>1488000</v>
      </c>
      <c r="E25" s="1156"/>
      <c r="F25" s="1156"/>
      <c r="G25" s="1156">
        <f t="shared" ref="G25:G27" si="11">G24-E25-F25</f>
        <v>1488000</v>
      </c>
      <c r="H25" s="1155" t="s">
        <v>46</v>
      </c>
      <c r="I25" s="1155"/>
      <c r="J25" s="1156"/>
      <c r="K25" s="1155"/>
      <c r="L25" s="1155" t="s">
        <v>46</v>
      </c>
      <c r="M25" s="1155"/>
      <c r="N25" s="1156">
        <v>1.7</v>
      </c>
      <c r="O25" s="1157">
        <f t="shared" si="9"/>
        <v>0</v>
      </c>
      <c r="P25" s="1156">
        <f t="shared" si="10"/>
        <v>0</v>
      </c>
      <c r="Q25" s="1158"/>
    </row>
    <row r="26" spans="1:17" s="28" customFormat="1" x14ac:dyDescent="0.25">
      <c r="A26" s="1160"/>
      <c r="B26" s="1155" t="s">
        <v>83</v>
      </c>
      <c r="C26" s="1156">
        <v>1500000</v>
      </c>
      <c r="D26" s="1156">
        <v>1488000</v>
      </c>
      <c r="E26" s="1156"/>
      <c r="F26" s="1156"/>
      <c r="G26" s="1156">
        <f t="shared" si="11"/>
        <v>1488000</v>
      </c>
      <c r="H26" s="1155" t="s">
        <v>46</v>
      </c>
      <c r="I26" s="1155"/>
      <c r="J26" s="1156"/>
      <c r="K26" s="1155"/>
      <c r="L26" s="1155" t="s">
        <v>46</v>
      </c>
      <c r="M26" s="1155"/>
      <c r="N26" s="1156">
        <v>1.7</v>
      </c>
      <c r="O26" s="1157">
        <f t="shared" si="9"/>
        <v>0</v>
      </c>
      <c r="P26" s="1156">
        <f t="shared" si="10"/>
        <v>0</v>
      </c>
      <c r="Q26" s="1158"/>
    </row>
    <row r="27" spans="1:17" s="28" customFormat="1" x14ac:dyDescent="0.25">
      <c r="A27" s="1161"/>
      <c r="B27" s="1155" t="s">
        <v>83</v>
      </c>
      <c r="C27" s="1156">
        <v>1500000</v>
      </c>
      <c r="D27" s="1156">
        <v>1488000</v>
      </c>
      <c r="E27" s="1156"/>
      <c r="F27" s="1156"/>
      <c r="G27" s="1156">
        <f t="shared" si="11"/>
        <v>1488000</v>
      </c>
      <c r="H27" s="1155" t="s">
        <v>46</v>
      </c>
      <c r="I27" s="1155"/>
      <c r="J27" s="1156"/>
      <c r="K27" s="1155"/>
      <c r="L27" s="1155" t="s">
        <v>46</v>
      </c>
      <c r="M27" s="1155"/>
      <c r="N27" s="1156">
        <v>1.7</v>
      </c>
      <c r="O27" s="1157">
        <f t="shared" si="9"/>
        <v>0</v>
      </c>
      <c r="P27" s="1156">
        <f t="shared" si="10"/>
        <v>0</v>
      </c>
      <c r="Q27" s="1158"/>
    </row>
    <row r="28" spans="1:17" s="28" customFormat="1" x14ac:dyDescent="0.25">
      <c r="A28" s="1172">
        <v>506</v>
      </c>
      <c r="B28" s="1168" t="s">
        <v>94</v>
      </c>
      <c r="C28" s="1169">
        <v>218247</v>
      </c>
      <c r="D28" s="1169">
        <f>C28*0.992</f>
        <v>216501.024</v>
      </c>
      <c r="E28" s="1169"/>
      <c r="F28" s="1169"/>
      <c r="G28" s="1169">
        <f>D28-E28-F28</f>
        <v>216501.024</v>
      </c>
      <c r="H28" s="1168" t="s">
        <v>121</v>
      </c>
      <c r="I28" s="1168" t="s">
        <v>732</v>
      </c>
      <c r="J28" s="1169">
        <v>62333.9</v>
      </c>
      <c r="K28" s="1168"/>
      <c r="L28" s="1168" t="s">
        <v>121</v>
      </c>
      <c r="M28" s="1168"/>
      <c r="N28" s="1169">
        <v>1.7</v>
      </c>
      <c r="O28" s="1170">
        <v>1060</v>
      </c>
      <c r="P28" s="1169">
        <f t="shared" si="10"/>
        <v>61273.9</v>
      </c>
      <c r="Q28" s="1171"/>
    </row>
    <row r="29" spans="1:17" s="28" customFormat="1" x14ac:dyDescent="0.25">
      <c r="A29" s="1173"/>
      <c r="B29" s="1168" t="s">
        <v>94</v>
      </c>
      <c r="C29" s="1169">
        <v>218247</v>
      </c>
      <c r="D29" s="1169">
        <v>216501.024</v>
      </c>
      <c r="E29" s="1169"/>
      <c r="F29" s="1169"/>
      <c r="G29" s="1169">
        <f>G28-E29-F29</f>
        <v>216501.024</v>
      </c>
      <c r="H29" s="1168" t="s">
        <v>121</v>
      </c>
      <c r="I29" s="1168" t="s">
        <v>1079</v>
      </c>
      <c r="J29" s="1169">
        <v>96670.82</v>
      </c>
      <c r="K29" s="1168"/>
      <c r="L29" s="1168" t="s">
        <v>121</v>
      </c>
      <c r="M29" s="1168"/>
      <c r="N29" s="1169">
        <v>1.7</v>
      </c>
      <c r="O29" s="1170">
        <v>1643</v>
      </c>
      <c r="P29" s="1169">
        <f t="shared" ref="P29:P31" si="12">J29-O29</f>
        <v>95027.82</v>
      </c>
      <c r="Q29" s="1171"/>
    </row>
    <row r="30" spans="1:17" s="28" customFormat="1" x14ac:dyDescent="0.25">
      <c r="A30" s="1173"/>
      <c r="B30" s="1168" t="s">
        <v>94</v>
      </c>
      <c r="C30" s="1169">
        <v>218247</v>
      </c>
      <c r="D30" s="1169">
        <v>216501.024</v>
      </c>
      <c r="E30" s="1169"/>
      <c r="F30" s="1169"/>
      <c r="G30" s="1169">
        <f t="shared" ref="G30:G31" si="13">G29-E30-F30</f>
        <v>216501.024</v>
      </c>
      <c r="H30" s="1168" t="s">
        <v>121</v>
      </c>
      <c r="I30" s="1168"/>
      <c r="J30" s="1169"/>
      <c r="K30" s="1168"/>
      <c r="L30" s="1168" t="s">
        <v>121</v>
      </c>
      <c r="M30" s="1168"/>
      <c r="N30" s="1169">
        <v>1.7</v>
      </c>
      <c r="O30" s="1170">
        <f t="shared" ref="O29:O31" si="14">J30*N30/100</f>
        <v>0</v>
      </c>
      <c r="P30" s="1169">
        <f t="shared" si="12"/>
        <v>0</v>
      </c>
      <c r="Q30" s="1171"/>
    </row>
    <row r="31" spans="1:17" s="28" customFormat="1" x14ac:dyDescent="0.25">
      <c r="A31" s="1174"/>
      <c r="B31" s="1168" t="s">
        <v>94</v>
      </c>
      <c r="C31" s="1169">
        <v>218247</v>
      </c>
      <c r="D31" s="1169">
        <v>216501.024</v>
      </c>
      <c r="E31" s="1169"/>
      <c r="F31" s="1169"/>
      <c r="G31" s="1169">
        <f t="shared" si="13"/>
        <v>216501.024</v>
      </c>
      <c r="H31" s="1168" t="s">
        <v>121</v>
      </c>
      <c r="I31" s="1168"/>
      <c r="J31" s="1169"/>
      <c r="K31" s="1168"/>
      <c r="L31" s="1168" t="s">
        <v>121</v>
      </c>
      <c r="M31" s="1168"/>
      <c r="N31" s="1169">
        <v>1.7</v>
      </c>
      <c r="O31" s="1170">
        <f t="shared" si="14"/>
        <v>0</v>
      </c>
      <c r="P31" s="1169">
        <f t="shared" si="12"/>
        <v>0</v>
      </c>
      <c r="Q31" s="1171"/>
    </row>
    <row r="32" spans="1:17" s="28" customFormat="1" x14ac:dyDescent="0.25">
      <c r="A32" s="30"/>
      <c r="B32" s="30"/>
      <c r="C32" s="31"/>
      <c r="D32" s="31"/>
      <c r="E32" s="31"/>
      <c r="F32" s="31"/>
      <c r="G32" s="31"/>
      <c r="H32" s="30"/>
      <c r="I32" s="30"/>
      <c r="J32" s="31"/>
      <c r="K32" s="30"/>
      <c r="L32" s="30"/>
      <c r="M32" s="30"/>
      <c r="N32" s="31"/>
      <c r="O32" s="52"/>
      <c r="P32" s="31"/>
    </row>
    <row r="33" spans="1:19" s="28" customFormat="1" x14ac:dyDescent="0.25">
      <c r="A33" s="30"/>
      <c r="B33" s="30"/>
      <c r="C33" s="31"/>
      <c r="D33" s="31"/>
      <c r="E33" s="31"/>
      <c r="F33" s="31"/>
      <c r="G33" s="31"/>
      <c r="H33" s="30"/>
      <c r="I33" s="30"/>
      <c r="J33" s="31"/>
      <c r="K33" s="30"/>
      <c r="L33" s="30"/>
      <c r="M33" s="30"/>
      <c r="N33" s="31"/>
      <c r="O33" s="52"/>
      <c r="P33" s="31"/>
    </row>
    <row r="34" spans="1:19" s="28" customFormat="1" x14ac:dyDescent="0.25">
      <c r="A34" s="30"/>
      <c r="B34" s="30"/>
      <c r="C34" s="31"/>
      <c r="D34" s="31"/>
      <c r="E34" s="31"/>
      <c r="F34" s="31"/>
      <c r="G34" s="31"/>
      <c r="H34" s="30"/>
      <c r="I34" s="30"/>
      <c r="J34" s="31"/>
      <c r="K34" s="30"/>
      <c r="L34" s="30"/>
      <c r="M34" s="30"/>
      <c r="N34" s="31"/>
      <c r="O34" s="52"/>
      <c r="P34" s="31"/>
    </row>
    <row r="35" spans="1:19" s="28" customFormat="1" x14ac:dyDescent="0.25">
      <c r="A35" s="30"/>
      <c r="B35" s="30"/>
      <c r="C35" s="31"/>
      <c r="D35" s="31"/>
      <c r="E35" s="31"/>
      <c r="F35" s="31"/>
      <c r="G35" s="31"/>
      <c r="H35" s="30"/>
      <c r="I35" s="30"/>
      <c r="J35" s="31"/>
      <c r="K35" s="30"/>
      <c r="L35" s="30"/>
      <c r="M35" s="30"/>
      <c r="N35" s="31"/>
      <c r="O35" s="52"/>
      <c r="P35" s="31"/>
    </row>
    <row r="36" spans="1:19" s="28" customFormat="1" x14ac:dyDescent="0.25">
      <c r="A36" s="30"/>
      <c r="B36" s="30"/>
      <c r="C36" s="31"/>
      <c r="D36" s="31"/>
      <c r="E36" s="31"/>
      <c r="F36" s="31"/>
      <c r="G36" s="31"/>
      <c r="H36" s="30"/>
      <c r="I36" s="30"/>
      <c r="J36" s="31"/>
      <c r="K36" s="30"/>
      <c r="L36" s="30"/>
      <c r="M36" s="30"/>
      <c r="N36" s="31"/>
      <c r="O36" s="52"/>
      <c r="P36" s="31"/>
    </row>
    <row r="37" spans="1:19" s="28" customFormat="1" x14ac:dyDescent="0.25">
      <c r="A37" s="30"/>
      <c r="B37" s="30"/>
      <c r="C37" s="31"/>
      <c r="D37" s="31"/>
      <c r="E37" s="31"/>
      <c r="F37" s="31"/>
      <c r="G37" s="31"/>
      <c r="H37" s="30"/>
      <c r="I37" s="30"/>
      <c r="J37" s="31"/>
      <c r="K37" s="30"/>
      <c r="L37" s="30"/>
      <c r="M37" s="30"/>
      <c r="N37" s="31"/>
      <c r="O37" s="52"/>
      <c r="P37" s="31"/>
    </row>
    <row r="38" spans="1:19" s="28" customFormat="1" x14ac:dyDescent="0.25">
      <c r="A38" s="30"/>
      <c r="B38" s="30"/>
      <c r="C38" s="31"/>
      <c r="D38" s="31"/>
      <c r="E38" s="31"/>
      <c r="F38" s="31"/>
      <c r="G38" s="31"/>
      <c r="H38" s="30"/>
      <c r="I38" s="30"/>
      <c r="J38" s="31"/>
      <c r="K38" s="30"/>
      <c r="L38" s="30"/>
      <c r="M38" s="30"/>
      <c r="N38" s="31"/>
      <c r="O38" s="52"/>
      <c r="P38" s="31"/>
      <c r="R38"/>
      <c r="S38"/>
    </row>
    <row r="39" spans="1:19" s="28" customFormat="1" x14ac:dyDescent="0.25">
      <c r="A39" s="30"/>
      <c r="B39" s="30"/>
      <c r="C39" s="31"/>
      <c r="D39" s="31"/>
      <c r="E39" s="31"/>
      <c r="F39" s="31"/>
      <c r="G39" s="31"/>
      <c r="H39" s="30"/>
      <c r="I39" s="30"/>
      <c r="J39" s="31"/>
      <c r="K39" s="30"/>
      <c r="L39" s="30"/>
      <c r="M39" s="30"/>
      <c r="N39" s="31"/>
      <c r="O39" s="52"/>
      <c r="P39" s="31"/>
      <c r="R39"/>
      <c r="S39"/>
    </row>
    <row r="40" spans="1:19" s="28" customFormat="1" x14ac:dyDescent="0.25">
      <c r="A40" s="30"/>
      <c r="B40" s="30"/>
      <c r="C40" s="31"/>
      <c r="D40" s="31"/>
      <c r="E40" s="31"/>
      <c r="F40" s="31"/>
      <c r="G40" s="31"/>
      <c r="H40" s="30"/>
      <c r="I40" s="30"/>
      <c r="J40" s="31"/>
      <c r="K40" s="30"/>
      <c r="L40" s="30"/>
      <c r="M40" s="30"/>
      <c r="N40" s="31"/>
      <c r="O40" s="52"/>
      <c r="P40" s="31"/>
      <c r="R40"/>
      <c r="S40"/>
    </row>
    <row r="41" spans="1:19" s="28" customFormat="1" x14ac:dyDescent="0.25">
      <c r="A41" s="30"/>
      <c r="B41" s="30"/>
      <c r="C41" s="31"/>
      <c r="D41" s="31"/>
      <c r="E41" s="31"/>
      <c r="F41" s="31"/>
      <c r="G41" s="31"/>
      <c r="H41" s="30"/>
      <c r="I41" s="30"/>
      <c r="J41" s="31"/>
      <c r="K41" s="30"/>
      <c r="L41" s="30"/>
      <c r="M41" s="30"/>
      <c r="N41" s="31"/>
      <c r="O41" s="52"/>
      <c r="P41" s="31"/>
      <c r="R41"/>
      <c r="S41"/>
    </row>
    <row r="42" spans="1:19" s="28" customFormat="1" x14ac:dyDescent="0.25">
      <c r="A42" s="30"/>
      <c r="B42" s="30"/>
      <c r="C42" s="31"/>
      <c r="D42" s="31"/>
      <c r="E42" s="31"/>
      <c r="F42" s="31"/>
      <c r="G42" s="31"/>
      <c r="H42" s="30"/>
      <c r="I42" s="30"/>
      <c r="J42" s="31"/>
      <c r="K42" s="30"/>
      <c r="L42" s="30"/>
      <c r="M42" s="30"/>
      <c r="N42" s="31"/>
      <c r="O42" s="52"/>
      <c r="P42" s="31"/>
      <c r="R42"/>
      <c r="S42"/>
    </row>
    <row r="43" spans="1:19" s="28" customFormat="1" x14ac:dyDescent="0.25">
      <c r="A43" s="30"/>
      <c r="B43" s="30"/>
      <c r="C43" s="31"/>
      <c r="D43" s="31"/>
      <c r="E43" s="31"/>
      <c r="F43" s="31"/>
      <c r="G43" s="31"/>
      <c r="H43" s="30"/>
      <c r="I43" s="30"/>
      <c r="J43" s="31"/>
      <c r="K43" s="30"/>
      <c r="L43" s="30"/>
      <c r="M43" s="30"/>
      <c r="N43" s="31"/>
      <c r="O43" s="52"/>
      <c r="P43" s="31"/>
      <c r="R43"/>
      <c r="S43"/>
    </row>
    <row r="44" spans="1:19" s="28" customFormat="1" x14ac:dyDescent="0.25">
      <c r="A44" s="30"/>
      <c r="B44" s="30"/>
      <c r="C44" s="31"/>
      <c r="D44" s="31"/>
      <c r="E44" s="31"/>
      <c r="F44" s="31"/>
      <c r="G44" s="31"/>
      <c r="H44" s="30"/>
      <c r="I44" s="30"/>
      <c r="J44" s="31"/>
      <c r="K44" s="30"/>
      <c r="L44" s="30"/>
      <c r="M44" s="30"/>
      <c r="N44" s="31"/>
      <c r="O44" s="52"/>
      <c r="P44" s="31"/>
      <c r="R44"/>
      <c r="S44"/>
    </row>
    <row r="45" spans="1:19" s="28" customFormat="1" x14ac:dyDescent="0.25">
      <c r="A45" s="30"/>
      <c r="B45" s="30"/>
      <c r="C45" s="31"/>
      <c r="D45" s="31"/>
      <c r="E45" s="31"/>
      <c r="F45" s="31"/>
      <c r="G45" s="31"/>
      <c r="H45" s="30"/>
      <c r="I45" s="30"/>
      <c r="J45" s="31"/>
      <c r="K45" s="30"/>
      <c r="L45" s="30"/>
      <c r="M45" s="30"/>
      <c r="N45" s="31"/>
      <c r="O45" s="52"/>
      <c r="P45" s="31"/>
      <c r="R45"/>
      <c r="S45"/>
    </row>
    <row r="46" spans="1:19" s="28" customFormat="1" x14ac:dyDescent="0.25">
      <c r="A46" s="30"/>
      <c r="B46" s="30"/>
      <c r="C46" s="31"/>
      <c r="D46" s="31"/>
      <c r="E46" s="31"/>
      <c r="F46" s="31"/>
      <c r="G46" s="31"/>
      <c r="H46" s="30"/>
      <c r="I46" s="30"/>
      <c r="J46" s="31"/>
      <c r="K46" s="30"/>
      <c r="L46" s="30"/>
      <c r="M46" s="30"/>
      <c r="N46" s="31"/>
      <c r="O46" s="52"/>
      <c r="P46" s="31"/>
      <c r="R46"/>
      <c r="S46"/>
    </row>
    <row r="47" spans="1:19" s="28" customFormat="1" x14ac:dyDescent="0.25">
      <c r="A47" s="30"/>
      <c r="B47" s="30"/>
      <c r="C47" s="31"/>
      <c r="D47" s="31"/>
      <c r="E47" s="31"/>
      <c r="F47" s="31"/>
      <c r="G47" s="31"/>
      <c r="H47" s="30"/>
      <c r="I47" s="30"/>
      <c r="J47" s="31"/>
      <c r="K47" s="30"/>
      <c r="L47" s="30"/>
      <c r="M47" s="30"/>
      <c r="N47" s="31"/>
      <c r="O47" s="52"/>
      <c r="P47" s="31"/>
      <c r="R47"/>
      <c r="S47"/>
    </row>
    <row r="48" spans="1:19" s="28" customFormat="1" x14ac:dyDescent="0.25">
      <c r="A48" s="30"/>
      <c r="B48" s="30"/>
      <c r="C48" s="31"/>
      <c r="D48" s="31"/>
      <c r="E48" s="31"/>
      <c r="F48" s="31"/>
      <c r="G48" s="31"/>
      <c r="H48" s="30"/>
      <c r="I48" s="30"/>
      <c r="J48" s="31"/>
      <c r="K48" s="30"/>
      <c r="L48" s="30"/>
      <c r="M48" s="30"/>
      <c r="N48" s="31"/>
      <c r="O48" s="52"/>
      <c r="P48" s="31"/>
      <c r="R48"/>
      <c r="S48"/>
    </row>
    <row r="49" spans="1:19" s="28" customFormat="1" x14ac:dyDescent="0.25">
      <c r="A49" s="30"/>
      <c r="B49" s="30"/>
      <c r="C49" s="31"/>
      <c r="D49" s="31"/>
      <c r="E49" s="31"/>
      <c r="F49" s="31"/>
      <c r="G49" s="31"/>
      <c r="H49" s="30"/>
      <c r="I49" s="30"/>
      <c r="J49" s="31"/>
      <c r="K49" s="30"/>
      <c r="L49" s="30"/>
      <c r="M49" s="30"/>
      <c r="N49" s="31"/>
      <c r="O49" s="52"/>
      <c r="P49" s="31"/>
      <c r="R49"/>
      <c r="S49"/>
    </row>
    <row r="50" spans="1:19" s="28" customFormat="1" x14ac:dyDescent="0.25">
      <c r="A50" s="30"/>
      <c r="B50" s="30"/>
      <c r="C50" s="31"/>
      <c r="D50" s="31"/>
      <c r="E50" s="31"/>
      <c r="F50" s="31"/>
      <c r="G50" s="31"/>
      <c r="H50" s="30"/>
      <c r="I50" s="30"/>
      <c r="J50" s="31"/>
      <c r="K50" s="30"/>
      <c r="L50" s="30"/>
      <c r="M50" s="30"/>
      <c r="N50" s="31"/>
      <c r="O50" s="52"/>
      <c r="P50" s="31"/>
      <c r="R50"/>
      <c r="S50"/>
    </row>
    <row r="51" spans="1:19" s="28" customFormat="1" x14ac:dyDescent="0.25">
      <c r="A51" s="30"/>
      <c r="B51" s="30"/>
      <c r="C51" s="31"/>
      <c r="D51" s="31"/>
      <c r="E51" s="31"/>
      <c r="F51" s="31"/>
      <c r="G51" s="31"/>
      <c r="H51" s="30"/>
      <c r="I51" s="30"/>
      <c r="J51" s="31"/>
      <c r="K51" s="30"/>
      <c r="L51" s="30"/>
      <c r="M51" s="30"/>
      <c r="N51" s="31"/>
      <c r="O51" s="52"/>
      <c r="P51" s="31"/>
      <c r="R51"/>
      <c r="S51"/>
    </row>
    <row r="52" spans="1:19" s="28" customFormat="1" x14ac:dyDescent="0.25">
      <c r="A52" s="30"/>
      <c r="B52" s="30"/>
      <c r="C52" s="31"/>
      <c r="D52" s="31"/>
      <c r="E52" s="31"/>
      <c r="F52" s="31"/>
      <c r="G52" s="31"/>
      <c r="H52" s="30"/>
      <c r="I52" s="30"/>
      <c r="J52" s="31"/>
      <c r="K52" s="30"/>
      <c r="L52" s="30"/>
      <c r="M52" s="30"/>
      <c r="N52" s="31"/>
      <c r="O52" s="52"/>
      <c r="P52" s="31"/>
      <c r="R52"/>
      <c r="S52"/>
    </row>
    <row r="53" spans="1:19" s="28" customFormat="1" x14ac:dyDescent="0.25">
      <c r="A53" s="30"/>
      <c r="B53" s="30"/>
      <c r="C53" s="31"/>
      <c r="D53" s="31"/>
      <c r="E53" s="31"/>
      <c r="F53" s="31"/>
      <c r="G53" s="31"/>
      <c r="H53" s="30"/>
      <c r="I53" s="30"/>
      <c r="J53" s="31"/>
      <c r="K53" s="30"/>
      <c r="L53" s="30"/>
      <c r="M53" s="30"/>
      <c r="N53" s="31"/>
      <c r="O53" s="52"/>
      <c r="P53" s="31"/>
      <c r="R53"/>
      <c r="S53"/>
    </row>
    <row r="54" spans="1:19" s="28" customFormat="1" x14ac:dyDescent="0.25">
      <c r="A54" s="30"/>
      <c r="B54" s="30"/>
      <c r="C54" s="31"/>
      <c r="D54" s="31"/>
      <c r="E54" s="31"/>
      <c r="F54" s="31"/>
      <c r="G54" s="31"/>
      <c r="H54" s="30"/>
      <c r="I54" s="30"/>
      <c r="J54" s="31"/>
      <c r="K54" s="30"/>
      <c r="L54" s="30"/>
      <c r="M54" s="30"/>
      <c r="N54" s="31"/>
      <c r="O54" s="52"/>
      <c r="P54" s="31"/>
      <c r="R54"/>
      <c r="S54"/>
    </row>
    <row r="55" spans="1:19" s="28" customFormat="1" x14ac:dyDescent="0.25">
      <c r="A55" s="30"/>
      <c r="B55" s="30"/>
      <c r="C55" s="31"/>
      <c r="D55" s="31"/>
      <c r="E55" s="31"/>
      <c r="F55" s="31"/>
      <c r="G55" s="31"/>
      <c r="H55" s="30"/>
      <c r="I55" s="30"/>
      <c r="J55" s="31"/>
      <c r="K55" s="30"/>
      <c r="L55" s="30"/>
      <c r="M55" s="30"/>
      <c r="N55" s="31"/>
      <c r="O55" s="52"/>
      <c r="P55" s="31"/>
      <c r="R55"/>
      <c r="S55"/>
    </row>
    <row r="56" spans="1:19" s="28" customFormat="1" x14ac:dyDescent="0.25">
      <c r="A56" s="30"/>
      <c r="B56" s="30"/>
      <c r="C56" s="31"/>
      <c r="D56" s="31"/>
      <c r="E56" s="31"/>
      <c r="F56" s="31"/>
      <c r="G56" s="31"/>
      <c r="H56" s="30"/>
      <c r="I56" s="30"/>
      <c r="J56" s="31"/>
      <c r="K56" s="30"/>
      <c r="L56" s="30"/>
      <c r="M56" s="30"/>
      <c r="N56" s="31"/>
      <c r="O56" s="52"/>
      <c r="P56" s="31"/>
      <c r="R56"/>
      <c r="S56"/>
    </row>
    <row r="57" spans="1:19" s="28" customFormat="1" x14ac:dyDescent="0.25">
      <c r="A57" s="30"/>
      <c r="B57" s="30"/>
      <c r="C57" s="31"/>
      <c r="D57" s="31"/>
      <c r="E57" s="31"/>
      <c r="F57" s="31"/>
      <c r="G57" s="31"/>
      <c r="H57" s="30"/>
      <c r="I57" s="30"/>
      <c r="J57" s="31"/>
      <c r="K57" s="30"/>
      <c r="L57" s="30"/>
      <c r="M57" s="30"/>
      <c r="N57" s="31"/>
      <c r="O57" s="52"/>
      <c r="P57" s="31"/>
      <c r="R57"/>
      <c r="S57"/>
    </row>
    <row r="58" spans="1:19" s="28" customFormat="1" x14ac:dyDescent="0.25">
      <c r="A58" s="30"/>
      <c r="B58" s="30"/>
      <c r="C58" s="31"/>
      <c r="D58" s="31"/>
      <c r="E58" s="31"/>
      <c r="F58" s="31"/>
      <c r="G58" s="31"/>
      <c r="H58" s="30"/>
      <c r="I58" s="30"/>
      <c r="J58" s="31"/>
      <c r="K58" s="30"/>
      <c r="L58" s="30"/>
      <c r="M58" s="30"/>
      <c r="N58" s="31"/>
      <c r="O58" s="52"/>
      <c r="P58" s="31"/>
      <c r="R58"/>
      <c r="S58"/>
    </row>
    <row r="59" spans="1:19" s="28" customFormat="1" x14ac:dyDescent="0.25">
      <c r="A59" s="30"/>
      <c r="B59" s="30"/>
      <c r="C59" s="31"/>
      <c r="D59" s="31"/>
      <c r="E59" s="31"/>
      <c r="F59" s="31"/>
      <c r="G59" s="31"/>
      <c r="H59" s="30"/>
      <c r="I59" s="30"/>
      <c r="J59" s="31"/>
      <c r="K59" s="30"/>
      <c r="L59" s="30"/>
      <c r="M59" s="30"/>
      <c r="N59" s="31"/>
      <c r="O59" s="52"/>
      <c r="P59" s="31"/>
      <c r="R59"/>
      <c r="S59"/>
    </row>
    <row r="60" spans="1:19" s="28" customFormat="1" x14ac:dyDescent="0.25">
      <c r="A60" s="30"/>
      <c r="B60" s="30"/>
      <c r="C60" s="31"/>
      <c r="D60" s="31"/>
      <c r="E60" s="31"/>
      <c r="F60" s="31"/>
      <c r="G60" s="31"/>
      <c r="H60" s="30"/>
      <c r="I60" s="30"/>
      <c r="J60" s="31"/>
      <c r="K60" s="30"/>
      <c r="L60" s="30"/>
      <c r="M60" s="30"/>
      <c r="N60" s="31"/>
      <c r="O60" s="52"/>
      <c r="P60" s="31"/>
      <c r="R60"/>
      <c r="S60"/>
    </row>
    <row r="61" spans="1:19" s="28" customFormat="1" x14ac:dyDescent="0.25">
      <c r="A61" s="30"/>
      <c r="B61" s="30"/>
      <c r="C61" s="31"/>
      <c r="D61" s="31"/>
      <c r="E61" s="31"/>
      <c r="F61" s="31"/>
      <c r="G61" s="31"/>
      <c r="H61" s="30"/>
      <c r="I61" s="30"/>
      <c r="J61" s="31"/>
      <c r="K61" s="30"/>
      <c r="L61" s="30"/>
      <c r="M61" s="30"/>
      <c r="N61" s="31"/>
      <c r="O61" s="52"/>
      <c r="P61" s="31"/>
      <c r="R61"/>
      <c r="S61"/>
    </row>
    <row r="62" spans="1:19" s="28" customFormat="1" x14ac:dyDescent="0.25">
      <c r="A62" s="30"/>
      <c r="B62" s="30"/>
      <c r="C62" s="31"/>
      <c r="D62" s="31"/>
      <c r="E62" s="31"/>
      <c r="F62" s="31"/>
      <c r="G62" s="31"/>
      <c r="H62" s="30"/>
      <c r="I62" s="30"/>
      <c r="J62" s="31"/>
      <c r="K62" s="30"/>
      <c r="L62" s="30"/>
      <c r="M62" s="30"/>
      <c r="N62" s="31"/>
      <c r="O62" s="52"/>
      <c r="P62" s="31"/>
      <c r="R62"/>
      <c r="S62"/>
    </row>
    <row r="63" spans="1:19" s="28" customFormat="1" x14ac:dyDescent="0.25">
      <c r="A63" s="30"/>
      <c r="B63" s="30"/>
      <c r="C63" s="31"/>
      <c r="D63" s="31"/>
      <c r="E63" s="31"/>
      <c r="F63" s="31"/>
      <c r="G63" s="31"/>
      <c r="H63" s="30"/>
      <c r="I63" s="30"/>
      <c r="J63" s="31"/>
      <c r="K63" s="30"/>
      <c r="L63" s="30"/>
      <c r="M63" s="30"/>
      <c r="N63" s="31"/>
      <c r="O63" s="52"/>
      <c r="P63" s="31"/>
      <c r="R63"/>
      <c r="S63"/>
    </row>
    <row r="64" spans="1:19" s="28" customFormat="1" x14ac:dyDescent="0.25">
      <c r="A64" s="30"/>
      <c r="B64" s="30"/>
      <c r="C64" s="31"/>
      <c r="D64" s="31"/>
      <c r="E64" s="31"/>
      <c r="F64" s="31"/>
      <c r="G64" s="31"/>
      <c r="H64" s="30"/>
      <c r="I64" s="30"/>
      <c r="J64" s="31"/>
      <c r="K64" s="30"/>
      <c r="L64" s="30"/>
      <c r="M64" s="30"/>
      <c r="N64" s="31"/>
      <c r="O64" s="52"/>
      <c r="P64" s="31"/>
      <c r="R64"/>
      <c r="S64"/>
    </row>
    <row r="65" spans="1:19" s="28" customFormat="1" x14ac:dyDescent="0.25">
      <c r="A65" s="30"/>
      <c r="B65" s="30"/>
      <c r="C65" s="31"/>
      <c r="D65" s="31"/>
      <c r="E65" s="31"/>
      <c r="F65" s="31"/>
      <c r="G65" s="31"/>
      <c r="H65" s="30"/>
      <c r="I65" s="30"/>
      <c r="J65" s="31"/>
      <c r="K65" s="30"/>
      <c r="L65" s="30"/>
      <c r="M65" s="30"/>
      <c r="N65" s="31"/>
      <c r="O65" s="52"/>
      <c r="P65" s="31"/>
      <c r="R65"/>
      <c r="S65"/>
    </row>
    <row r="66" spans="1:19" s="28" customFormat="1" x14ac:dyDescent="0.25">
      <c r="A66" s="30"/>
      <c r="B66" s="30"/>
      <c r="C66" s="31"/>
      <c r="D66" s="31"/>
      <c r="E66" s="31"/>
      <c r="F66" s="31"/>
      <c r="G66" s="31"/>
      <c r="H66" s="30"/>
      <c r="I66" s="30"/>
      <c r="J66" s="31"/>
      <c r="K66" s="30"/>
      <c r="L66" s="30"/>
      <c r="M66" s="30"/>
      <c r="N66" s="31"/>
      <c r="O66" s="52"/>
      <c r="P66" s="31"/>
      <c r="R66"/>
      <c r="S66"/>
    </row>
    <row r="67" spans="1:19" s="28" customFormat="1" x14ac:dyDescent="0.25">
      <c r="A67" s="30"/>
      <c r="B67" s="30"/>
      <c r="C67" s="31"/>
      <c r="D67" s="31"/>
      <c r="E67" s="31"/>
      <c r="F67" s="31"/>
      <c r="G67" s="31"/>
      <c r="H67" s="30"/>
      <c r="I67" s="30"/>
      <c r="J67" s="31"/>
      <c r="K67" s="30"/>
      <c r="L67" s="30"/>
      <c r="M67" s="30"/>
      <c r="N67" s="31"/>
      <c r="O67" s="52"/>
      <c r="P67" s="31"/>
      <c r="R67"/>
      <c r="S67"/>
    </row>
    <row r="68" spans="1:19" s="28" customFormat="1" x14ac:dyDescent="0.25">
      <c r="A68" s="30"/>
      <c r="B68" s="30"/>
      <c r="C68" s="31"/>
      <c r="D68" s="31"/>
      <c r="E68" s="31"/>
      <c r="F68" s="31"/>
      <c r="G68" s="31"/>
      <c r="H68" s="30"/>
      <c r="I68" s="30"/>
      <c r="J68" s="31"/>
      <c r="K68" s="30"/>
      <c r="L68" s="30"/>
      <c r="M68" s="30"/>
      <c r="N68" s="31"/>
      <c r="O68" s="52"/>
      <c r="P68" s="31"/>
      <c r="R68"/>
      <c r="S68"/>
    </row>
    <row r="69" spans="1:19" s="28" customFormat="1" x14ac:dyDescent="0.25">
      <c r="A69" s="30"/>
      <c r="B69" s="30"/>
      <c r="C69" s="31"/>
      <c r="D69" s="31"/>
      <c r="E69" s="31"/>
      <c r="F69" s="31"/>
      <c r="G69" s="31"/>
      <c r="H69" s="30"/>
      <c r="I69" s="30"/>
      <c r="J69" s="31"/>
      <c r="K69" s="30"/>
      <c r="L69" s="30"/>
      <c r="M69" s="30"/>
      <c r="N69" s="31"/>
      <c r="O69" s="52"/>
      <c r="P69" s="31"/>
      <c r="R69"/>
      <c r="S69"/>
    </row>
    <row r="70" spans="1:19" s="28" customFormat="1" x14ac:dyDescent="0.25">
      <c r="A70" s="30"/>
      <c r="B70" s="30"/>
      <c r="C70" s="31"/>
      <c r="D70" s="31"/>
      <c r="E70" s="31"/>
      <c r="F70" s="31"/>
      <c r="G70" s="31"/>
      <c r="H70" s="30"/>
      <c r="I70" s="30"/>
      <c r="J70" s="31"/>
      <c r="K70" s="30"/>
      <c r="L70" s="30"/>
      <c r="M70" s="30"/>
      <c r="N70" s="31"/>
      <c r="O70" s="52"/>
      <c r="P70" s="31"/>
      <c r="R70"/>
      <c r="S70"/>
    </row>
    <row r="71" spans="1:19" s="28" customFormat="1" x14ac:dyDescent="0.25">
      <c r="A71" s="30"/>
      <c r="B71" s="30"/>
      <c r="C71" s="31"/>
      <c r="D71" s="31"/>
      <c r="E71" s="31"/>
      <c r="F71" s="31"/>
      <c r="G71" s="31"/>
      <c r="H71" s="30"/>
      <c r="I71" s="30"/>
      <c r="J71" s="31"/>
      <c r="K71" s="30"/>
      <c r="L71" s="30"/>
      <c r="M71" s="30"/>
      <c r="N71" s="31"/>
      <c r="O71" s="52"/>
      <c r="P71" s="31"/>
      <c r="R71"/>
      <c r="S71"/>
    </row>
    <row r="72" spans="1:19" s="28" customFormat="1" x14ac:dyDescent="0.25">
      <c r="A72" s="30"/>
      <c r="B72" s="30"/>
      <c r="C72" s="31"/>
      <c r="D72" s="31"/>
      <c r="E72" s="31"/>
      <c r="F72" s="31"/>
      <c r="G72" s="31"/>
      <c r="H72" s="30"/>
      <c r="I72" s="30"/>
      <c r="J72" s="31"/>
      <c r="K72" s="30"/>
      <c r="L72" s="30"/>
      <c r="M72" s="30"/>
      <c r="N72" s="31"/>
      <c r="O72" s="52"/>
      <c r="P72" s="31"/>
      <c r="R72"/>
      <c r="S72"/>
    </row>
    <row r="73" spans="1:19" s="28" customFormat="1" x14ac:dyDescent="0.25">
      <c r="A73" s="30"/>
      <c r="B73" s="30"/>
      <c r="C73" s="31"/>
      <c r="D73" s="31"/>
      <c r="E73" s="31"/>
      <c r="F73" s="31"/>
      <c r="G73" s="31"/>
      <c r="H73" s="30"/>
      <c r="I73" s="30"/>
      <c r="J73" s="31"/>
      <c r="K73" s="30"/>
      <c r="L73" s="30"/>
      <c r="M73" s="30"/>
      <c r="N73" s="31"/>
      <c r="O73" s="52"/>
      <c r="P73" s="31"/>
      <c r="R73"/>
      <c r="S73"/>
    </row>
    <row r="74" spans="1:19" s="28" customFormat="1" x14ac:dyDescent="0.25">
      <c r="A74" s="30"/>
      <c r="B74" s="30"/>
      <c r="C74" s="31"/>
      <c r="D74" s="31"/>
      <c r="E74" s="31"/>
      <c r="F74" s="31"/>
      <c r="G74" s="31"/>
      <c r="H74" s="30"/>
      <c r="I74" s="30"/>
      <c r="J74" s="31"/>
      <c r="K74" s="30"/>
      <c r="L74" s="30"/>
      <c r="M74" s="30"/>
      <c r="N74" s="31"/>
      <c r="O74" s="52"/>
      <c r="P74" s="31"/>
      <c r="R74"/>
      <c r="S74"/>
    </row>
    <row r="75" spans="1:19" s="28" customFormat="1" x14ac:dyDescent="0.25">
      <c r="A75" s="30"/>
      <c r="B75" s="30"/>
      <c r="C75" s="31"/>
      <c r="D75" s="31"/>
      <c r="E75" s="31"/>
      <c r="F75" s="31"/>
      <c r="G75" s="31"/>
      <c r="H75" s="30"/>
      <c r="I75" s="30"/>
      <c r="J75" s="31"/>
      <c r="K75" s="30"/>
      <c r="L75" s="30"/>
      <c r="M75" s="30"/>
      <c r="N75" s="31"/>
      <c r="O75" s="52"/>
      <c r="P75" s="31"/>
      <c r="R75"/>
      <c r="S75"/>
    </row>
    <row r="76" spans="1:19" s="28" customFormat="1" x14ac:dyDescent="0.25">
      <c r="A76" s="30"/>
      <c r="B76" s="30"/>
      <c r="C76" s="31"/>
      <c r="D76" s="31"/>
      <c r="E76" s="31"/>
      <c r="F76" s="31"/>
      <c r="G76" s="31"/>
      <c r="H76" s="30"/>
      <c r="I76" s="30"/>
      <c r="J76" s="31"/>
      <c r="K76" s="30"/>
      <c r="L76" s="30"/>
      <c r="M76" s="30"/>
      <c r="N76" s="31"/>
      <c r="O76" s="52"/>
      <c r="P76" s="31"/>
      <c r="R76"/>
      <c r="S76"/>
    </row>
    <row r="77" spans="1:19" s="28" customFormat="1" x14ac:dyDescent="0.25">
      <c r="A77" s="30"/>
      <c r="B77" s="30"/>
      <c r="C77" s="31"/>
      <c r="D77" s="31"/>
      <c r="E77" s="31"/>
      <c r="F77" s="31"/>
      <c r="G77" s="31"/>
      <c r="H77" s="30"/>
      <c r="I77" s="30"/>
      <c r="J77" s="31"/>
      <c r="K77" s="30"/>
      <c r="L77" s="30"/>
      <c r="M77" s="30"/>
      <c r="N77" s="31"/>
      <c r="O77" s="52"/>
      <c r="P77" s="31"/>
      <c r="R77"/>
      <c r="S77"/>
    </row>
    <row r="78" spans="1:19" s="28" customFormat="1" x14ac:dyDescent="0.25">
      <c r="A78" s="30"/>
      <c r="B78" s="30"/>
      <c r="C78" s="31"/>
      <c r="D78" s="31"/>
      <c r="E78" s="31"/>
      <c r="F78" s="31"/>
      <c r="G78" s="31"/>
      <c r="H78" s="30"/>
      <c r="I78" s="30"/>
      <c r="J78" s="31"/>
      <c r="K78" s="30"/>
      <c r="L78" s="30"/>
      <c r="M78" s="30"/>
      <c r="N78" s="31"/>
      <c r="O78" s="52"/>
      <c r="P78" s="31"/>
      <c r="R78"/>
      <c r="S78"/>
    </row>
    <row r="79" spans="1:19" s="28" customFormat="1" x14ac:dyDescent="0.25">
      <c r="A79" s="30"/>
      <c r="B79" s="30"/>
      <c r="C79" s="31"/>
      <c r="D79" s="31"/>
      <c r="E79" s="31"/>
      <c r="F79" s="31"/>
      <c r="G79" s="31"/>
      <c r="H79" s="30"/>
      <c r="I79" s="30"/>
      <c r="J79" s="31"/>
      <c r="K79" s="30"/>
      <c r="L79" s="30"/>
      <c r="M79" s="30"/>
      <c r="N79" s="31"/>
      <c r="O79" s="52"/>
      <c r="P79" s="31"/>
      <c r="R79"/>
      <c r="S79"/>
    </row>
    <row r="80" spans="1:19" s="28" customFormat="1" x14ac:dyDescent="0.25">
      <c r="A80" s="30"/>
      <c r="B80" s="30"/>
      <c r="C80" s="31"/>
      <c r="D80" s="31"/>
      <c r="E80" s="31"/>
      <c r="F80" s="31"/>
      <c r="G80" s="31"/>
      <c r="H80" s="30"/>
      <c r="I80" s="30"/>
      <c r="J80" s="31"/>
      <c r="K80" s="30"/>
      <c r="L80" s="30"/>
      <c r="M80" s="30"/>
      <c r="N80" s="31"/>
      <c r="O80" s="52"/>
      <c r="P80" s="31"/>
      <c r="R80"/>
      <c r="S80"/>
    </row>
    <row r="81" spans="1:19" s="28" customFormat="1" x14ac:dyDescent="0.25">
      <c r="A81" s="30"/>
      <c r="B81" s="30"/>
      <c r="C81" s="31"/>
      <c r="D81" s="31"/>
      <c r="E81" s="31"/>
      <c r="F81" s="31"/>
      <c r="G81" s="31"/>
      <c r="H81" s="30"/>
      <c r="I81" s="30"/>
      <c r="J81" s="31"/>
      <c r="K81" s="30"/>
      <c r="L81" s="30"/>
      <c r="M81" s="30"/>
      <c r="N81" s="31"/>
      <c r="O81" s="52"/>
      <c r="P81" s="31"/>
      <c r="R81"/>
      <c r="S81"/>
    </row>
    <row r="82" spans="1:19" s="28" customFormat="1" x14ac:dyDescent="0.25">
      <c r="A82" s="30"/>
      <c r="B82" s="30"/>
      <c r="C82" s="31"/>
      <c r="D82" s="31"/>
      <c r="E82" s="31"/>
      <c r="F82" s="31"/>
      <c r="G82" s="31"/>
      <c r="H82" s="30"/>
      <c r="I82" s="30"/>
      <c r="J82" s="31"/>
      <c r="K82" s="30"/>
      <c r="L82" s="30"/>
      <c r="M82" s="30"/>
      <c r="N82" s="31"/>
      <c r="O82" s="52"/>
      <c r="P82" s="31"/>
      <c r="R82"/>
      <c r="S82"/>
    </row>
    <row r="83" spans="1:19" s="28" customFormat="1" x14ac:dyDescent="0.25">
      <c r="A83" s="30"/>
      <c r="B83" s="30"/>
      <c r="C83" s="31"/>
      <c r="D83" s="31"/>
      <c r="E83" s="31"/>
      <c r="F83" s="31"/>
      <c r="G83" s="31"/>
      <c r="H83" s="30"/>
      <c r="I83" s="30"/>
      <c r="J83" s="31"/>
      <c r="K83" s="30"/>
      <c r="L83" s="30"/>
      <c r="M83" s="30"/>
      <c r="N83" s="31"/>
      <c r="O83" s="52"/>
      <c r="P83" s="31"/>
      <c r="R83"/>
      <c r="S83"/>
    </row>
    <row r="84" spans="1:19" s="28" customFormat="1" x14ac:dyDescent="0.25">
      <c r="A84" s="30"/>
      <c r="B84" s="30"/>
      <c r="C84" s="31"/>
      <c r="D84" s="31"/>
      <c r="E84" s="31"/>
      <c r="F84" s="31"/>
      <c r="G84" s="31"/>
      <c r="H84" s="30"/>
      <c r="I84" s="30"/>
      <c r="J84" s="31"/>
      <c r="K84" s="30"/>
      <c r="L84" s="30"/>
      <c r="M84" s="30"/>
      <c r="N84" s="31"/>
      <c r="O84" s="52"/>
      <c r="P84" s="31"/>
      <c r="R84"/>
      <c r="S84"/>
    </row>
    <row r="85" spans="1:19" s="28" customFormat="1" x14ac:dyDescent="0.25">
      <c r="A85" s="30"/>
      <c r="B85" s="30"/>
      <c r="C85" s="31"/>
      <c r="D85" s="31"/>
      <c r="E85" s="31"/>
      <c r="F85" s="31"/>
      <c r="G85" s="31"/>
      <c r="H85" s="30"/>
      <c r="I85" s="30"/>
      <c r="J85" s="31"/>
      <c r="K85" s="30"/>
      <c r="L85" s="30"/>
      <c r="M85" s="30"/>
      <c r="N85" s="31"/>
      <c r="O85" s="52"/>
      <c r="P85" s="31"/>
      <c r="R85"/>
      <c r="S85"/>
    </row>
    <row r="86" spans="1:19" s="28" customFormat="1" x14ac:dyDescent="0.25">
      <c r="A86" s="30"/>
      <c r="B86" s="30"/>
      <c r="C86" s="31"/>
      <c r="D86" s="31"/>
      <c r="E86" s="31"/>
      <c r="F86" s="31"/>
      <c r="G86" s="31"/>
      <c r="H86" s="30"/>
      <c r="I86" s="30"/>
      <c r="J86" s="31"/>
      <c r="K86" s="30"/>
      <c r="L86" s="30"/>
      <c r="M86" s="30"/>
      <c r="N86" s="31"/>
      <c r="O86" s="52"/>
      <c r="P86" s="31"/>
      <c r="R86"/>
      <c r="S86"/>
    </row>
    <row r="87" spans="1:19" s="28" customFormat="1" x14ac:dyDescent="0.25">
      <c r="A87" s="30"/>
      <c r="B87" s="30"/>
      <c r="C87" s="31"/>
      <c r="D87" s="31"/>
      <c r="E87" s="31"/>
      <c r="F87" s="31"/>
      <c r="G87" s="31"/>
      <c r="H87" s="30"/>
      <c r="I87" s="30"/>
      <c r="J87" s="31"/>
      <c r="K87" s="30"/>
      <c r="L87" s="30"/>
      <c r="M87" s="30"/>
      <c r="N87" s="31"/>
      <c r="O87" s="52"/>
      <c r="P87" s="31"/>
      <c r="R87"/>
      <c r="S87"/>
    </row>
    <row r="88" spans="1:19" s="28" customFormat="1" x14ac:dyDescent="0.25">
      <c r="A88" s="30"/>
      <c r="B88" s="30"/>
      <c r="C88" s="31"/>
      <c r="D88" s="31"/>
      <c r="E88" s="31"/>
      <c r="F88" s="31"/>
      <c r="G88" s="31"/>
      <c r="H88" s="30"/>
      <c r="I88" s="30"/>
      <c r="J88" s="31"/>
      <c r="K88" s="30"/>
      <c r="L88" s="30"/>
      <c r="M88" s="30"/>
      <c r="N88" s="31"/>
      <c r="O88" s="52"/>
      <c r="P88" s="31"/>
      <c r="R88"/>
      <c r="S88"/>
    </row>
    <row r="89" spans="1:19" s="28" customFormat="1" x14ac:dyDescent="0.25">
      <c r="A89" s="30"/>
      <c r="B89" s="30"/>
      <c r="C89" s="31"/>
      <c r="D89" s="31"/>
      <c r="E89" s="31"/>
      <c r="F89" s="31"/>
      <c r="G89" s="31"/>
      <c r="H89" s="30"/>
      <c r="I89" s="30"/>
      <c r="J89" s="31"/>
      <c r="K89" s="30"/>
      <c r="L89" s="30"/>
      <c r="M89" s="30"/>
      <c r="N89" s="31"/>
      <c r="O89" s="52"/>
      <c r="P89" s="31"/>
      <c r="R89"/>
      <c r="S89"/>
    </row>
    <row r="90" spans="1:19" s="28" customFormat="1" x14ac:dyDescent="0.25">
      <c r="A90" s="30"/>
      <c r="B90" s="30"/>
      <c r="C90" s="31"/>
      <c r="D90" s="31"/>
      <c r="E90" s="31"/>
      <c r="F90" s="31"/>
      <c r="G90" s="31"/>
      <c r="H90" s="30"/>
      <c r="I90" s="30"/>
      <c r="J90" s="31"/>
      <c r="K90" s="30"/>
      <c r="L90" s="30"/>
      <c r="M90" s="30"/>
      <c r="N90" s="31"/>
      <c r="O90" s="52"/>
      <c r="P90" s="31"/>
      <c r="R90"/>
      <c r="S90"/>
    </row>
    <row r="91" spans="1:19" s="28" customFormat="1" x14ac:dyDescent="0.25">
      <c r="A91" s="30"/>
      <c r="B91" s="30"/>
      <c r="C91" s="31"/>
      <c r="D91" s="31"/>
      <c r="E91" s="31"/>
      <c r="F91" s="31"/>
      <c r="G91" s="31"/>
      <c r="H91" s="30"/>
      <c r="I91" s="30"/>
      <c r="J91" s="31"/>
      <c r="K91" s="30"/>
      <c r="L91" s="30"/>
      <c r="M91" s="30"/>
      <c r="N91" s="31"/>
      <c r="O91" s="52"/>
      <c r="P91" s="31"/>
      <c r="R91"/>
      <c r="S91"/>
    </row>
    <row r="92" spans="1:19" s="28" customFormat="1" x14ac:dyDescent="0.25">
      <c r="A92" s="30"/>
      <c r="B92" s="30"/>
      <c r="C92" s="31"/>
      <c r="D92" s="31"/>
      <c r="E92" s="31"/>
      <c r="F92" s="31"/>
      <c r="G92" s="31"/>
      <c r="H92" s="30"/>
      <c r="I92" s="30"/>
      <c r="J92" s="31"/>
      <c r="K92" s="30"/>
      <c r="L92" s="30"/>
      <c r="M92" s="30"/>
      <c r="N92" s="31"/>
      <c r="O92" s="52"/>
      <c r="P92" s="31"/>
      <c r="R92"/>
      <c r="S92"/>
    </row>
    <row r="93" spans="1:19" s="28" customFormat="1" x14ac:dyDescent="0.25">
      <c r="A93" s="30"/>
      <c r="B93" s="30"/>
      <c r="C93" s="31"/>
      <c r="D93" s="31"/>
      <c r="E93" s="31"/>
      <c r="F93" s="31"/>
      <c r="G93" s="31"/>
      <c r="H93" s="30"/>
      <c r="I93" s="30"/>
      <c r="J93" s="31"/>
      <c r="K93" s="30"/>
      <c r="L93" s="30"/>
      <c r="M93" s="30"/>
      <c r="N93" s="31"/>
      <c r="O93" s="52"/>
      <c r="P93" s="31"/>
      <c r="R93"/>
      <c r="S93"/>
    </row>
    <row r="94" spans="1:19" s="28" customFormat="1" x14ac:dyDescent="0.25">
      <c r="A94" s="30"/>
      <c r="B94" s="30"/>
      <c r="C94" s="31"/>
      <c r="D94" s="31"/>
      <c r="E94" s="31"/>
      <c r="F94" s="31"/>
      <c r="G94" s="31"/>
      <c r="H94" s="30"/>
      <c r="I94" s="30"/>
      <c r="J94" s="31"/>
      <c r="K94" s="30"/>
      <c r="L94" s="30"/>
      <c r="M94" s="30"/>
      <c r="N94" s="31"/>
      <c r="O94" s="52"/>
      <c r="P94" s="31"/>
      <c r="R94"/>
      <c r="S94"/>
    </row>
    <row r="95" spans="1:19" s="28" customFormat="1" x14ac:dyDescent="0.25">
      <c r="A95" s="30"/>
      <c r="B95" s="30"/>
      <c r="C95" s="31"/>
      <c r="D95" s="31"/>
      <c r="E95" s="31"/>
      <c r="F95" s="31"/>
      <c r="G95" s="31"/>
      <c r="H95" s="30"/>
      <c r="I95" s="30"/>
      <c r="J95" s="31"/>
      <c r="K95" s="30"/>
      <c r="L95" s="30"/>
      <c r="M95" s="30"/>
      <c r="N95" s="31"/>
      <c r="O95" s="52"/>
      <c r="P95" s="31"/>
      <c r="R95"/>
      <c r="S95"/>
    </row>
    <row r="96" spans="1:19" s="28" customFormat="1" x14ac:dyDescent="0.25">
      <c r="A96" s="30"/>
      <c r="B96" s="30"/>
      <c r="C96" s="31"/>
      <c r="D96" s="31"/>
      <c r="E96" s="31"/>
      <c r="F96" s="31"/>
      <c r="G96" s="31"/>
      <c r="H96" s="30"/>
      <c r="I96" s="30"/>
      <c r="J96" s="31"/>
      <c r="K96" s="30"/>
      <c r="L96" s="30"/>
      <c r="M96" s="30"/>
      <c r="N96" s="31"/>
      <c r="O96" s="52"/>
      <c r="P96" s="31"/>
      <c r="R96"/>
      <c r="S96"/>
    </row>
    <row r="97" spans="1:19" s="28" customFormat="1" x14ac:dyDescent="0.25">
      <c r="A97" s="30"/>
      <c r="B97" s="30"/>
      <c r="C97" s="31"/>
      <c r="D97" s="31"/>
      <c r="E97" s="31"/>
      <c r="F97" s="31"/>
      <c r="G97" s="31"/>
      <c r="H97" s="30"/>
      <c r="I97" s="30"/>
      <c r="J97" s="31"/>
      <c r="K97" s="30"/>
      <c r="L97" s="30"/>
      <c r="M97" s="30"/>
      <c r="N97" s="31"/>
      <c r="O97" s="52"/>
      <c r="P97" s="31"/>
      <c r="R97"/>
      <c r="S97"/>
    </row>
    <row r="98" spans="1:19" s="28" customFormat="1" x14ac:dyDescent="0.25">
      <c r="A98" s="30"/>
      <c r="B98" s="30"/>
      <c r="C98" s="31"/>
      <c r="D98" s="31"/>
      <c r="E98" s="31"/>
      <c r="F98" s="31"/>
      <c r="G98" s="31"/>
      <c r="H98" s="30"/>
      <c r="I98" s="30"/>
      <c r="J98" s="31"/>
      <c r="K98" s="30"/>
      <c r="L98" s="30"/>
      <c r="M98" s="30"/>
      <c r="N98" s="31"/>
      <c r="O98" s="52"/>
      <c r="P98" s="31"/>
      <c r="R98"/>
      <c r="S98"/>
    </row>
    <row r="99" spans="1:19" s="28" customFormat="1" x14ac:dyDescent="0.25">
      <c r="A99" s="30"/>
      <c r="B99" s="30"/>
      <c r="C99" s="31"/>
      <c r="D99" s="31"/>
      <c r="E99" s="31"/>
      <c r="F99" s="31"/>
      <c r="G99" s="31"/>
      <c r="H99" s="30"/>
      <c r="I99" s="30"/>
      <c r="J99" s="31"/>
      <c r="K99" s="30"/>
      <c r="L99" s="30"/>
      <c r="M99" s="30"/>
      <c r="N99" s="31"/>
      <c r="O99" s="52"/>
      <c r="P99" s="31"/>
      <c r="R99"/>
      <c r="S99"/>
    </row>
    <row r="100" spans="1:19" s="28" customFormat="1" x14ac:dyDescent="0.25">
      <c r="A100" s="30"/>
      <c r="B100" s="30"/>
      <c r="C100" s="31"/>
      <c r="D100" s="31"/>
      <c r="E100" s="31"/>
      <c r="F100" s="31"/>
      <c r="G100" s="31"/>
      <c r="H100" s="30"/>
      <c r="I100" s="30"/>
      <c r="J100" s="31"/>
      <c r="K100" s="30"/>
      <c r="L100" s="30"/>
      <c r="M100" s="30"/>
      <c r="N100" s="31"/>
      <c r="O100" s="52"/>
      <c r="P100" s="31"/>
      <c r="R100"/>
      <c r="S100"/>
    </row>
    <row r="101" spans="1:19" s="28" customFormat="1" x14ac:dyDescent="0.25">
      <c r="A101" s="30"/>
      <c r="B101" s="30"/>
      <c r="C101" s="31"/>
      <c r="D101" s="31"/>
      <c r="E101" s="31"/>
      <c r="F101" s="31"/>
      <c r="G101" s="31"/>
      <c r="H101" s="30"/>
      <c r="I101" s="30"/>
      <c r="J101" s="31"/>
      <c r="K101" s="30"/>
      <c r="L101" s="30"/>
      <c r="M101" s="30"/>
      <c r="N101" s="31"/>
      <c r="O101" s="52"/>
      <c r="P101" s="31"/>
      <c r="R101"/>
      <c r="S101"/>
    </row>
    <row r="102" spans="1:19" s="28" customFormat="1" x14ac:dyDescent="0.25">
      <c r="A102" s="30"/>
      <c r="B102" s="30"/>
      <c r="C102" s="31"/>
      <c r="D102" s="31"/>
      <c r="E102" s="31"/>
      <c r="F102" s="31"/>
      <c r="G102" s="31"/>
      <c r="H102" s="30"/>
      <c r="I102" s="30"/>
      <c r="J102" s="31"/>
      <c r="K102" s="30"/>
      <c r="L102" s="30"/>
      <c r="M102" s="30"/>
      <c r="N102" s="31"/>
      <c r="O102" s="52"/>
      <c r="P102" s="31"/>
      <c r="R102"/>
      <c r="S102"/>
    </row>
    <row r="103" spans="1:19" s="28" customFormat="1" x14ac:dyDescent="0.25">
      <c r="A103" s="30"/>
      <c r="B103" s="30"/>
      <c r="C103" s="31"/>
      <c r="D103" s="31"/>
      <c r="E103" s="31"/>
      <c r="F103" s="31"/>
      <c r="G103" s="31"/>
      <c r="H103" s="30"/>
      <c r="I103" s="30"/>
      <c r="J103" s="31"/>
      <c r="K103" s="30"/>
      <c r="L103" s="30"/>
      <c r="M103" s="30"/>
      <c r="N103" s="31"/>
      <c r="O103" s="52"/>
      <c r="P103" s="31"/>
      <c r="R103"/>
      <c r="S103"/>
    </row>
    <row r="104" spans="1:19" s="28" customFormat="1" x14ac:dyDescent="0.25">
      <c r="A104" s="30"/>
      <c r="B104" s="30"/>
      <c r="C104" s="31"/>
      <c r="D104" s="31"/>
      <c r="E104" s="31"/>
      <c r="F104" s="31"/>
      <c r="G104" s="31"/>
      <c r="H104" s="30"/>
      <c r="I104" s="30"/>
      <c r="J104" s="31"/>
      <c r="K104" s="30"/>
      <c r="L104" s="30"/>
      <c r="M104" s="30"/>
      <c r="N104" s="31"/>
      <c r="O104" s="52"/>
      <c r="P104" s="31"/>
      <c r="R104"/>
      <c r="S104"/>
    </row>
    <row r="105" spans="1:19" s="28" customFormat="1" x14ac:dyDescent="0.25">
      <c r="A105" s="30"/>
      <c r="B105" s="30"/>
      <c r="C105" s="31"/>
      <c r="D105" s="31"/>
      <c r="E105" s="31"/>
      <c r="F105" s="31"/>
      <c r="G105" s="31"/>
      <c r="H105" s="30"/>
      <c r="I105" s="30"/>
      <c r="J105" s="31"/>
      <c r="K105" s="30"/>
      <c r="L105" s="30"/>
      <c r="M105" s="30"/>
      <c r="N105" s="31"/>
      <c r="O105" s="52"/>
      <c r="P105" s="31"/>
      <c r="R105"/>
      <c r="S105"/>
    </row>
    <row r="106" spans="1:19" s="28" customFormat="1" x14ac:dyDescent="0.25">
      <c r="A106" s="30"/>
      <c r="B106" s="30"/>
      <c r="C106" s="31"/>
      <c r="D106" s="31"/>
      <c r="E106" s="31"/>
      <c r="F106" s="31"/>
      <c r="G106" s="31"/>
      <c r="H106" s="30"/>
      <c r="I106" s="30"/>
      <c r="J106" s="31"/>
      <c r="K106" s="30"/>
      <c r="L106" s="30"/>
      <c r="M106" s="30"/>
      <c r="N106" s="31"/>
      <c r="O106" s="52"/>
      <c r="P106" s="31"/>
      <c r="R106"/>
      <c r="S106"/>
    </row>
    <row r="107" spans="1:19" s="28" customFormat="1" x14ac:dyDescent="0.25">
      <c r="A107" s="30"/>
      <c r="B107" s="30"/>
      <c r="C107" s="31"/>
      <c r="D107" s="31"/>
      <c r="E107" s="31"/>
      <c r="F107" s="31"/>
      <c r="G107" s="31"/>
      <c r="H107" s="30"/>
      <c r="I107" s="30"/>
      <c r="J107" s="31"/>
      <c r="K107" s="30"/>
      <c r="L107" s="30"/>
      <c r="M107" s="30"/>
      <c r="N107" s="31"/>
      <c r="O107" s="52"/>
      <c r="P107" s="31"/>
      <c r="R107"/>
      <c r="S107"/>
    </row>
    <row r="108" spans="1:19" s="28" customFormat="1" x14ac:dyDescent="0.25">
      <c r="A108" s="30"/>
      <c r="B108" s="30"/>
      <c r="C108" s="31"/>
      <c r="D108" s="31"/>
      <c r="E108" s="31"/>
      <c r="F108" s="31"/>
      <c r="G108" s="31"/>
      <c r="H108" s="30"/>
      <c r="I108" s="30"/>
      <c r="J108" s="31"/>
      <c r="K108" s="30"/>
      <c r="L108" s="30"/>
      <c r="M108" s="30"/>
      <c r="N108" s="31"/>
      <c r="O108" s="52"/>
      <c r="P108" s="31"/>
      <c r="R108"/>
      <c r="S108"/>
    </row>
    <row r="109" spans="1:19" s="28" customFormat="1" x14ac:dyDescent="0.25">
      <c r="A109" s="30"/>
      <c r="B109" s="30"/>
      <c r="C109" s="31"/>
      <c r="D109" s="31"/>
      <c r="E109" s="31"/>
      <c r="F109" s="31"/>
      <c r="G109" s="31"/>
      <c r="H109" s="30"/>
      <c r="I109" s="30"/>
      <c r="J109" s="31"/>
      <c r="K109" s="30"/>
      <c r="L109" s="30"/>
      <c r="M109" s="30"/>
      <c r="N109" s="31"/>
      <c r="O109" s="52"/>
      <c r="P109" s="31"/>
      <c r="R109"/>
      <c r="S109"/>
    </row>
    <row r="110" spans="1:19" s="28" customFormat="1" x14ac:dyDescent="0.25">
      <c r="A110" s="30"/>
      <c r="B110" s="30"/>
      <c r="C110" s="31"/>
      <c r="D110" s="31"/>
      <c r="E110" s="31"/>
      <c r="F110" s="31"/>
      <c r="G110" s="31"/>
      <c r="H110" s="30"/>
      <c r="I110" s="30"/>
      <c r="J110" s="31"/>
      <c r="K110" s="30"/>
      <c r="L110" s="30"/>
      <c r="M110" s="30"/>
      <c r="N110" s="31"/>
      <c r="O110" s="52"/>
      <c r="P110" s="31"/>
      <c r="R110"/>
      <c r="S110"/>
    </row>
    <row r="111" spans="1:19" s="28" customFormat="1" x14ac:dyDescent="0.25">
      <c r="A111" s="30"/>
      <c r="B111" s="30"/>
      <c r="C111" s="31"/>
      <c r="D111" s="31"/>
      <c r="E111" s="31"/>
      <c r="F111" s="31"/>
      <c r="G111" s="31"/>
      <c r="H111" s="30"/>
      <c r="I111" s="30"/>
      <c r="J111" s="31"/>
      <c r="K111" s="30"/>
      <c r="L111" s="30"/>
      <c r="M111" s="30"/>
      <c r="N111" s="31"/>
      <c r="O111" s="52"/>
      <c r="P111" s="31"/>
      <c r="R111"/>
      <c r="S111"/>
    </row>
    <row r="112" spans="1:19" s="28" customFormat="1" x14ac:dyDescent="0.25">
      <c r="A112" s="30"/>
      <c r="B112" s="30"/>
      <c r="C112" s="31"/>
      <c r="D112" s="31"/>
      <c r="E112" s="31"/>
      <c r="F112" s="31"/>
      <c r="G112" s="31"/>
      <c r="H112" s="30"/>
      <c r="I112" s="30"/>
      <c r="J112" s="31"/>
      <c r="K112" s="30"/>
      <c r="L112" s="30"/>
      <c r="M112" s="30"/>
      <c r="N112" s="31"/>
      <c r="O112" s="52"/>
      <c r="P112" s="31"/>
      <c r="R112"/>
      <c r="S112"/>
    </row>
    <row r="113" spans="1:19" s="28" customFormat="1" x14ac:dyDescent="0.25">
      <c r="A113" s="30"/>
      <c r="B113" s="30"/>
      <c r="C113" s="31"/>
      <c r="D113" s="31"/>
      <c r="E113" s="31"/>
      <c r="F113" s="31"/>
      <c r="G113" s="31"/>
      <c r="H113" s="30"/>
      <c r="I113" s="30"/>
      <c r="J113" s="31"/>
      <c r="K113" s="30"/>
      <c r="L113" s="30"/>
      <c r="M113" s="30"/>
      <c r="N113" s="31"/>
      <c r="O113" s="52"/>
      <c r="P113" s="31"/>
      <c r="R113"/>
      <c r="S113"/>
    </row>
    <row r="114" spans="1:19" s="28" customFormat="1" x14ac:dyDescent="0.25">
      <c r="A114" s="30"/>
      <c r="B114" s="30"/>
      <c r="C114" s="31"/>
      <c r="D114" s="31"/>
      <c r="E114" s="31"/>
      <c r="F114" s="31"/>
      <c r="G114" s="31"/>
      <c r="H114" s="30"/>
      <c r="I114" s="30"/>
      <c r="J114" s="31"/>
      <c r="K114" s="30"/>
      <c r="L114" s="30"/>
      <c r="M114" s="30"/>
      <c r="N114" s="31"/>
      <c r="O114" s="52"/>
      <c r="P114" s="31"/>
      <c r="R114"/>
      <c r="S114"/>
    </row>
    <row r="115" spans="1:19" s="28" customFormat="1" x14ac:dyDescent="0.25">
      <c r="A115" s="30"/>
      <c r="B115" s="30"/>
      <c r="C115" s="31"/>
      <c r="D115" s="31"/>
      <c r="E115" s="31"/>
      <c r="F115" s="31"/>
      <c r="G115" s="31"/>
      <c r="H115" s="30"/>
      <c r="I115" s="30"/>
      <c r="J115" s="31"/>
      <c r="K115" s="30"/>
      <c r="L115" s="30"/>
      <c r="M115" s="30"/>
      <c r="N115" s="31"/>
      <c r="O115" s="52"/>
      <c r="P115" s="31"/>
      <c r="R115"/>
      <c r="S115"/>
    </row>
    <row r="116" spans="1:19" s="28" customFormat="1" x14ac:dyDescent="0.25">
      <c r="A116" s="30"/>
      <c r="B116" s="30"/>
      <c r="C116" s="31"/>
      <c r="D116" s="31"/>
      <c r="E116" s="31"/>
      <c r="F116" s="31"/>
      <c r="G116" s="31"/>
      <c r="H116" s="30"/>
      <c r="I116" s="30"/>
      <c r="J116" s="31"/>
      <c r="K116" s="30"/>
      <c r="L116" s="30"/>
      <c r="M116" s="30"/>
      <c r="N116" s="31"/>
      <c r="O116" s="52"/>
      <c r="P116" s="31"/>
      <c r="R116"/>
      <c r="S116"/>
    </row>
    <row r="117" spans="1:19" s="28" customFormat="1" x14ac:dyDescent="0.25">
      <c r="A117" s="30"/>
      <c r="B117" s="30"/>
      <c r="C117" s="31"/>
      <c r="D117" s="31"/>
      <c r="E117" s="31"/>
      <c r="F117" s="31"/>
      <c r="G117" s="31"/>
      <c r="H117" s="30"/>
      <c r="I117" s="30"/>
      <c r="J117" s="31"/>
      <c r="K117" s="30"/>
      <c r="L117" s="30"/>
      <c r="M117" s="30"/>
      <c r="N117" s="31"/>
      <c r="O117" s="52"/>
      <c r="P117" s="31"/>
      <c r="R117"/>
      <c r="S117"/>
    </row>
    <row r="118" spans="1:19" s="28" customFormat="1" x14ac:dyDescent="0.25">
      <c r="A118" s="30"/>
      <c r="B118" s="30"/>
      <c r="C118" s="31"/>
      <c r="D118" s="31"/>
      <c r="E118" s="31"/>
      <c r="F118" s="31"/>
      <c r="G118" s="31"/>
      <c r="H118" s="30"/>
      <c r="I118" s="30"/>
      <c r="J118" s="31"/>
      <c r="K118" s="30"/>
      <c r="L118" s="30"/>
      <c r="M118" s="30"/>
      <c r="N118" s="31"/>
      <c r="O118" s="52"/>
      <c r="P118" s="31"/>
      <c r="R118"/>
      <c r="S118"/>
    </row>
    <row r="119" spans="1:19" s="28" customFormat="1" x14ac:dyDescent="0.25">
      <c r="A119" s="30"/>
      <c r="B119" s="30"/>
      <c r="C119" s="31"/>
      <c r="D119" s="31"/>
      <c r="E119" s="31"/>
      <c r="F119" s="31"/>
      <c r="G119" s="31"/>
      <c r="H119" s="30"/>
      <c r="I119" s="30"/>
      <c r="J119" s="31"/>
      <c r="K119" s="30"/>
      <c r="L119" s="30"/>
      <c r="M119" s="30"/>
      <c r="N119" s="31"/>
      <c r="O119" s="52"/>
      <c r="P119" s="31"/>
      <c r="R119"/>
      <c r="S119"/>
    </row>
    <row r="120" spans="1:19" s="28" customFormat="1" x14ac:dyDescent="0.25">
      <c r="A120" s="30"/>
      <c r="B120" s="30"/>
      <c r="C120" s="31"/>
      <c r="D120" s="31"/>
      <c r="E120" s="31"/>
      <c r="F120" s="31"/>
      <c r="G120" s="31"/>
      <c r="H120" s="30"/>
      <c r="I120" s="30"/>
      <c r="J120" s="31"/>
      <c r="K120" s="30"/>
      <c r="L120" s="30"/>
      <c r="M120" s="30"/>
      <c r="N120" s="31"/>
      <c r="O120" s="52"/>
      <c r="P120" s="31"/>
      <c r="R120"/>
      <c r="S120"/>
    </row>
    <row r="121" spans="1:19" s="28" customFormat="1" x14ac:dyDescent="0.25">
      <c r="A121" s="30"/>
      <c r="B121" s="30"/>
      <c r="C121" s="31"/>
      <c r="D121" s="31"/>
      <c r="E121" s="31"/>
      <c r="F121" s="31"/>
      <c r="G121" s="31"/>
      <c r="H121" s="30"/>
      <c r="I121" s="30"/>
      <c r="J121" s="31"/>
      <c r="K121" s="30"/>
      <c r="L121" s="30"/>
      <c r="M121" s="30"/>
      <c r="N121" s="31"/>
      <c r="O121" s="52"/>
      <c r="P121" s="31"/>
      <c r="R121"/>
      <c r="S121"/>
    </row>
    <row r="122" spans="1:19" s="28" customFormat="1" x14ac:dyDescent="0.25">
      <c r="A122" s="30"/>
      <c r="B122" s="30"/>
      <c r="C122" s="31"/>
      <c r="D122" s="31"/>
      <c r="E122" s="31"/>
      <c r="F122" s="31"/>
      <c r="G122" s="31"/>
      <c r="H122" s="30"/>
      <c r="I122" s="30"/>
      <c r="J122" s="31"/>
      <c r="K122" s="30"/>
      <c r="L122" s="30"/>
      <c r="M122" s="30"/>
      <c r="N122" s="31"/>
      <c r="O122" s="52"/>
      <c r="P122" s="31"/>
      <c r="R122"/>
      <c r="S122"/>
    </row>
    <row r="123" spans="1:19" s="28" customFormat="1" x14ac:dyDescent="0.25">
      <c r="A123" s="30"/>
      <c r="B123" s="30"/>
      <c r="C123" s="31"/>
      <c r="D123" s="31"/>
      <c r="E123" s="31"/>
      <c r="F123" s="31"/>
      <c r="G123" s="31"/>
      <c r="H123" s="30"/>
      <c r="I123" s="30"/>
      <c r="J123" s="31"/>
      <c r="K123" s="30"/>
      <c r="L123" s="30"/>
      <c r="M123" s="30"/>
      <c r="N123" s="31"/>
      <c r="O123" s="52"/>
      <c r="P123" s="31"/>
      <c r="R123"/>
      <c r="S123"/>
    </row>
    <row r="124" spans="1:19" s="28" customFormat="1" x14ac:dyDescent="0.25">
      <c r="A124" s="30"/>
      <c r="B124" s="30"/>
      <c r="C124" s="31"/>
      <c r="D124" s="31"/>
      <c r="E124" s="31"/>
      <c r="F124" s="31"/>
      <c r="G124" s="31"/>
      <c r="H124" s="30"/>
      <c r="I124" s="30"/>
      <c r="J124" s="31"/>
      <c r="K124" s="30"/>
      <c r="L124" s="30"/>
      <c r="M124" s="30"/>
      <c r="N124" s="31"/>
      <c r="O124" s="52"/>
      <c r="P124" s="31"/>
      <c r="R124"/>
      <c r="S124"/>
    </row>
    <row r="125" spans="1:19" s="28" customFormat="1" x14ac:dyDescent="0.25">
      <c r="A125" s="30"/>
      <c r="B125" s="30"/>
      <c r="C125" s="31"/>
      <c r="D125" s="31"/>
      <c r="E125" s="31"/>
      <c r="F125" s="31"/>
      <c r="G125" s="31"/>
      <c r="H125" s="30"/>
      <c r="I125" s="30"/>
      <c r="J125" s="31"/>
      <c r="K125" s="30"/>
      <c r="L125" s="30"/>
      <c r="M125" s="30"/>
      <c r="N125" s="31"/>
      <c r="O125" s="52"/>
      <c r="P125" s="31"/>
      <c r="R125"/>
      <c r="S125"/>
    </row>
    <row r="126" spans="1:19" s="28" customFormat="1" x14ac:dyDescent="0.25">
      <c r="A126" s="30"/>
      <c r="B126" s="30"/>
      <c r="C126" s="31"/>
      <c r="D126" s="31"/>
      <c r="E126" s="31"/>
      <c r="F126" s="31"/>
      <c r="G126" s="31"/>
      <c r="H126" s="30"/>
      <c r="I126" s="30"/>
      <c r="J126" s="31"/>
      <c r="K126" s="30"/>
      <c r="L126" s="30"/>
      <c r="M126" s="30"/>
      <c r="N126" s="31"/>
      <c r="O126" s="52"/>
      <c r="P126" s="31"/>
      <c r="R126"/>
      <c r="S126"/>
    </row>
    <row r="127" spans="1:19" s="28" customFormat="1" x14ac:dyDescent="0.25">
      <c r="A127" s="30"/>
      <c r="B127" s="30"/>
      <c r="C127" s="31"/>
      <c r="D127" s="31"/>
      <c r="E127" s="31"/>
      <c r="F127" s="31"/>
      <c r="G127" s="31"/>
      <c r="H127" s="30"/>
      <c r="I127" s="30"/>
      <c r="J127" s="31"/>
      <c r="K127" s="30"/>
      <c r="L127" s="30"/>
      <c r="M127" s="30"/>
      <c r="N127" s="31"/>
      <c r="O127" s="52"/>
      <c r="P127" s="31"/>
      <c r="R127"/>
      <c r="S127"/>
    </row>
    <row r="128" spans="1:19" s="28" customFormat="1" x14ac:dyDescent="0.25">
      <c r="A128" s="30"/>
      <c r="B128" s="30"/>
      <c r="C128" s="31"/>
      <c r="D128" s="31"/>
      <c r="E128" s="31"/>
      <c r="F128" s="31"/>
      <c r="G128" s="31"/>
      <c r="H128" s="30"/>
      <c r="I128" s="30"/>
      <c r="J128" s="31"/>
      <c r="K128" s="30"/>
      <c r="L128" s="30"/>
      <c r="M128" s="30"/>
      <c r="N128" s="31"/>
      <c r="O128" s="52"/>
      <c r="P128" s="31"/>
      <c r="R128"/>
      <c r="S128"/>
    </row>
    <row r="129" spans="3:19" s="28" customFormat="1" x14ac:dyDescent="0.25">
      <c r="C129" s="29"/>
      <c r="D129" s="29"/>
      <c r="E129" s="29"/>
      <c r="F129" s="29"/>
      <c r="G129" s="29"/>
      <c r="J129" s="29"/>
      <c r="N129" s="29"/>
      <c r="O129" s="42"/>
      <c r="P129" s="29"/>
      <c r="R129"/>
      <c r="S129"/>
    </row>
  </sheetData>
  <autoFilter ref="A1:Q35" xr:uid="{1009A1F4-EA68-4930-AE77-B37E1DAE311D}"/>
  <mergeCells count="4">
    <mergeCell ref="A17:A21"/>
    <mergeCell ref="A2:A16"/>
    <mergeCell ref="A23:A27"/>
    <mergeCell ref="A28:A3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مجموع حواله های بین الملل</vt:lpstr>
      <vt:lpstr>ابطحی (خاتم الموحدین)</vt:lpstr>
      <vt:lpstr>خندان</vt:lpstr>
      <vt:lpstr>شکسته بند (پاراف)</vt:lpstr>
      <vt:lpstr>گودرز نظری (آسمان)</vt:lpstr>
      <vt:lpstr>نجف زاده - آپرین</vt:lpstr>
      <vt:lpstr>فضلی(اصیل)</vt:lpstr>
      <vt:lpstr>نجف زاده (ماکو)</vt:lpstr>
      <vt:lpstr>'مجموع حواله های بین الملل'!Print_Area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2024-03-04T08:22:20Z</cp:lastPrinted>
  <dcterms:created xsi:type="dcterms:W3CDTF">2015-06-05T18:17:20Z</dcterms:created>
  <dcterms:modified xsi:type="dcterms:W3CDTF">2024-03-06T14:12:18Z</dcterms:modified>
</cp:coreProperties>
</file>